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salome.ortiz\Desktop\TOCANCIPÁ 2024 ELIANA RODRIGUEZ\SECRETARIA DE PLANEACIÓN\"/>
    </mc:Choice>
  </mc:AlternateContent>
  <xr:revisionPtr revIDLastSave="0" documentId="8_{906BDCCF-15E1-46DD-9D2B-9162B5950610}" xr6:coauthVersionLast="47" xr6:coauthVersionMax="47" xr10:uidLastSave="{00000000-0000-0000-0000-000000000000}"/>
  <bookViews>
    <workbookView xWindow="-120" yWindow="-120" windowWidth="29040" windowHeight="15720" tabRatio="835" xr2:uid="{00000000-000D-0000-FFFF-FFFF00000000}"/>
  </bookViews>
  <sheets>
    <sheet name="Instructivo" sheetId="11" r:id="rId1"/>
    <sheet name="Estructura" sheetId="6" r:id="rId2"/>
    <sheet name="Diagnóstico_RR" sheetId="4" r:id="rId3"/>
    <sheet name="Formulas" sheetId="12" state="hidden" r:id="rId4"/>
    <sheet name="Segunda línea" sheetId="1" r:id="rId5"/>
    <sheet name="Mapa de Aseguramiento" sheetId="9" r:id="rId6"/>
    <sheet name="Hoja2" sheetId="2" state="hidden" r:id="rId7"/>
  </sheets>
  <definedNames>
    <definedName name="_xlnm.Print_Area" localSheetId="2">Diagnóstico_RR!$A$1:$F$159</definedName>
    <definedName name="_xlnm.Print_Area" localSheetId="1">Estructura!$A$1:$E$11</definedName>
    <definedName name="_xlnm.Print_Area" localSheetId="0">Instructivo!$A$1:$S$93</definedName>
    <definedName name="Cargos">Formulas!$B$2:$B$18</definedName>
    <definedName name="Opciones">Formulas!$A$2:$A$18</definedName>
    <definedName name="_xlnm.Print_Titles" localSheetId="2">Diagnóstico_RR!$4:$6</definedName>
    <definedName name="_xlnm.Print_Titles" localSheetId="5">'Mapa de Aseguramiento'!$4:$6</definedName>
    <definedName name="X">Formulas!$B$13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9" l="1"/>
  <c r="C18" i="9" s="1"/>
  <c r="G19" i="9"/>
  <c r="E19" i="9"/>
  <c r="D19" i="9"/>
  <c r="C16" i="9"/>
  <c r="F19" i="9"/>
  <c r="H19" i="9"/>
  <c r="T19" i="1"/>
  <c r="H18" i="9" l="1"/>
  <c r="G18" i="9"/>
  <c r="F18" i="9"/>
  <c r="E18" i="9"/>
  <c r="D18" i="9"/>
  <c r="Q12" i="1"/>
  <c r="Q10" i="1"/>
  <c r="R14" i="1"/>
  <c r="S14" i="1" s="1"/>
  <c r="J14" i="1"/>
  <c r="A14" i="1" s="1"/>
  <c r="J15" i="1"/>
  <c r="Q13" i="1"/>
  <c r="R13" i="1" s="1"/>
  <c r="J13" i="1"/>
  <c r="A13" i="1" s="1"/>
  <c r="Q8" i="1"/>
  <c r="T13" i="1" l="1"/>
  <c r="S13" i="1"/>
  <c r="J7" i="1"/>
  <c r="Q7" i="1" l="1"/>
  <c r="R7" i="1" s="1"/>
  <c r="S7" i="1" s="1"/>
  <c r="R8" i="1"/>
  <c r="Q9" i="1"/>
  <c r="R9" i="1" s="1"/>
  <c r="R10" i="1"/>
  <c r="T10" i="1" s="1"/>
  <c r="Q11" i="1"/>
  <c r="R11" i="1" s="1"/>
  <c r="R12" i="1"/>
  <c r="Q15" i="1"/>
  <c r="R15" i="1" s="1"/>
  <c r="Q16" i="1"/>
  <c r="R16" i="1" s="1"/>
  <c r="Q17" i="1"/>
  <c r="R17" i="1" s="1"/>
  <c r="Q18" i="1"/>
  <c r="R18" i="1" s="1"/>
  <c r="Q19" i="1"/>
  <c r="R19" i="1" s="1"/>
  <c r="D2" i="9"/>
  <c r="C2" i="4"/>
  <c r="T18" i="1" l="1"/>
  <c r="S18" i="1"/>
  <c r="T17" i="1"/>
  <c r="S17" i="1"/>
  <c r="T11" i="1"/>
  <c r="S11" i="1"/>
  <c r="T9" i="1"/>
  <c r="S9" i="1"/>
  <c r="S19" i="1"/>
  <c r="T8" i="1"/>
  <c r="S8" i="1"/>
  <c r="T16" i="1"/>
  <c r="S16" i="1"/>
  <c r="T15" i="1"/>
  <c r="S15" i="1"/>
  <c r="T12" i="1"/>
  <c r="S12" i="1"/>
  <c r="S10" i="1"/>
  <c r="T7" i="1"/>
  <c r="A7" i="9" l="1"/>
  <c r="J10" i="1"/>
  <c r="J8" i="1"/>
  <c r="J11" i="1"/>
  <c r="J12" i="1"/>
  <c r="J9" i="1"/>
  <c r="J16" i="1"/>
  <c r="J17" i="1"/>
  <c r="J18" i="1"/>
  <c r="A18" i="1" s="1"/>
  <c r="J19" i="1"/>
  <c r="J20" i="1"/>
  <c r="A8" i="9"/>
  <c r="A9" i="9"/>
  <c r="A10" i="9"/>
  <c r="A11" i="9"/>
  <c r="A12" i="9"/>
  <c r="A13" i="9"/>
  <c r="A14" i="9"/>
  <c r="A15" i="9"/>
  <c r="A16" i="9"/>
  <c r="A17" i="9"/>
  <c r="A19" i="9"/>
  <c r="A20" i="9"/>
  <c r="A21" i="9"/>
  <c r="A22" i="9"/>
  <c r="A23" i="9"/>
  <c r="A24" i="9"/>
  <c r="A25" i="9"/>
  <c r="A26" i="9"/>
  <c r="A12" i="1" l="1"/>
  <c r="A15" i="1"/>
  <c r="A9" i="1"/>
  <c r="A7" i="1"/>
  <c r="A17" i="1"/>
  <c r="A11" i="1"/>
  <c r="A16" i="1"/>
  <c r="A10" i="1"/>
  <c r="A8" i="1"/>
  <c r="D12" i="9" l="1"/>
  <c r="F8" i="9"/>
  <c r="H8" i="9"/>
  <c r="H12" i="9"/>
  <c r="H16" i="9"/>
  <c r="H20" i="9"/>
  <c r="H24" i="9"/>
  <c r="H28" i="9"/>
  <c r="H32" i="9"/>
  <c r="H7" i="9"/>
  <c r="G11" i="9"/>
  <c r="G15" i="9"/>
  <c r="G23" i="9"/>
  <c r="G27" i="9"/>
  <c r="G31" i="9"/>
  <c r="G35" i="9"/>
  <c r="F10" i="9"/>
  <c r="F14" i="9"/>
  <c r="F22" i="9"/>
  <c r="F26" i="9"/>
  <c r="F30" i="9"/>
  <c r="F34" i="9"/>
  <c r="E9" i="9"/>
  <c r="E13" i="9"/>
  <c r="E17" i="9"/>
  <c r="E21" i="9"/>
  <c r="E25" i="9"/>
  <c r="E29" i="9"/>
  <c r="E33" i="9"/>
  <c r="D8" i="9"/>
  <c r="D16" i="9"/>
  <c r="D20" i="9"/>
  <c r="D24" i="9"/>
  <c r="D28" i="9"/>
  <c r="D32" i="9"/>
  <c r="D7" i="9"/>
  <c r="C10" i="9"/>
  <c r="C14" i="9"/>
  <c r="C22" i="9"/>
  <c r="C26" i="9"/>
  <c r="C30" i="9"/>
  <c r="C34" i="9"/>
  <c r="H10" i="9"/>
  <c r="H14" i="9"/>
  <c r="H22" i="9"/>
  <c r="H30" i="9"/>
  <c r="H34" i="9"/>
  <c r="G9" i="9"/>
  <c r="G13" i="9"/>
  <c r="G17" i="9"/>
  <c r="G21" i="9"/>
  <c r="G29" i="9"/>
  <c r="F12" i="9"/>
  <c r="F20" i="9"/>
  <c r="F28" i="9"/>
  <c r="F7" i="9"/>
  <c r="E15" i="9"/>
  <c r="E23" i="9"/>
  <c r="E31" i="9"/>
  <c r="D10" i="9"/>
  <c r="D26" i="9"/>
  <c r="C8" i="9"/>
  <c r="C24" i="9"/>
  <c r="H9" i="9"/>
  <c r="H13" i="9"/>
  <c r="H17" i="9"/>
  <c r="H21" i="9"/>
  <c r="H25" i="9"/>
  <c r="H29" i="9"/>
  <c r="H33" i="9"/>
  <c r="G8" i="9"/>
  <c r="G12" i="9"/>
  <c r="G16" i="9"/>
  <c r="G20" i="9"/>
  <c r="G24" i="9"/>
  <c r="G28" i="9"/>
  <c r="G32" i="9"/>
  <c r="G7" i="9"/>
  <c r="F11" i="9"/>
  <c r="F15" i="9"/>
  <c r="F23" i="9"/>
  <c r="F27" i="9"/>
  <c r="F31" i="9"/>
  <c r="F35" i="9"/>
  <c r="E10" i="9"/>
  <c r="E22" i="9"/>
  <c r="E26" i="9"/>
  <c r="E30" i="9"/>
  <c r="E34" i="9"/>
  <c r="D9" i="9"/>
  <c r="D13" i="9"/>
  <c r="D17" i="9"/>
  <c r="D21" i="9"/>
  <c r="D25" i="9"/>
  <c r="D29" i="9"/>
  <c r="D33" i="9"/>
  <c r="C7" i="9"/>
  <c r="C11" i="9"/>
  <c r="C15" i="9"/>
  <c r="C23" i="9"/>
  <c r="C27" i="9"/>
  <c r="C31" i="9"/>
  <c r="C35" i="9"/>
  <c r="H26" i="9"/>
  <c r="G25" i="9"/>
  <c r="G33" i="9"/>
  <c r="F16" i="9"/>
  <c r="F24" i="9"/>
  <c r="F32" i="9"/>
  <c r="E11" i="9"/>
  <c r="E27" i="9"/>
  <c r="E35" i="9"/>
  <c r="D14" i="9"/>
  <c r="D22" i="9"/>
  <c r="D34" i="9"/>
  <c r="C12" i="9"/>
  <c r="C20" i="9"/>
  <c r="C28" i="9"/>
  <c r="H11" i="9"/>
  <c r="H15" i="9"/>
  <c r="H23" i="9"/>
  <c r="H27" i="9"/>
  <c r="H31" i="9"/>
  <c r="H35" i="9"/>
  <c r="G10" i="9"/>
  <c r="G14" i="9"/>
  <c r="G22" i="9"/>
  <c r="G26" i="9"/>
  <c r="G30" i="9"/>
  <c r="G34" i="9"/>
  <c r="F9" i="9"/>
  <c r="F13" i="9"/>
  <c r="F17" i="9"/>
  <c r="F21" i="9"/>
  <c r="F25" i="9"/>
  <c r="F29" i="9"/>
  <c r="F33" i="9"/>
  <c r="E8" i="9"/>
  <c r="E12" i="9"/>
  <c r="E16" i="9"/>
  <c r="E20" i="9"/>
  <c r="E24" i="9"/>
  <c r="E28" i="9"/>
  <c r="E32" i="9"/>
  <c r="E7" i="9"/>
  <c r="D11" i="9"/>
  <c r="D15" i="9"/>
  <c r="D23" i="9"/>
  <c r="D27" i="9"/>
  <c r="D31" i="9"/>
  <c r="D35" i="9"/>
  <c r="C9" i="9"/>
  <c r="C13" i="9"/>
  <c r="C17" i="9"/>
  <c r="C21" i="9"/>
  <c r="C25" i="9"/>
  <c r="C29" i="9"/>
  <c r="C33" i="9"/>
  <c r="D30" i="9"/>
  <c r="C32" i="9"/>
  <c r="D2" i="1" l="1"/>
</calcChain>
</file>

<file path=xl/sharedStrings.xml><?xml version="1.0" encoding="utf-8"?>
<sst xmlns="http://schemas.openxmlformats.org/spreadsheetml/2006/main" count="743" uniqueCount="160">
  <si>
    <t xml:space="preserve">No. </t>
  </si>
  <si>
    <t>Objetivo y Alcance  de la funcion de aseguramiento
(20%)</t>
  </si>
  <si>
    <t>Metodología
(30%)</t>
  </si>
  <si>
    <t>Responsable
(30%)</t>
  </si>
  <si>
    <t>Comunicación de resultados 
(20%)</t>
  </si>
  <si>
    <t>Total</t>
  </si>
  <si>
    <t>Bajo Aseguramiento</t>
  </si>
  <si>
    <t>La Oficina de Control Interno o quien haga sus veces deberá auditar y generar hallazgos y recomendaciones a la función de aseguramiento para su mejora y evaluará los controles de 1ª línea de defensa que corresponderían  a la 2ª línea de defensa.</t>
  </si>
  <si>
    <t>Medio Aseguramiento</t>
  </si>
  <si>
    <t>La Oficina de Control Interno o quien haga sus veces deberá auditar y generar hallazgos y recomendaciones a la función de aseguramiento (2ª línea) para su mejora y evaluará los aspectos que considere relevantes de la 1ª línea de defensa.</t>
  </si>
  <si>
    <t xml:space="preserve">La Oficina de Control Interno o quien haga sus veces confiará en los resultados del aseguramiento de la 2ª línea y basado en sus informes, auditará la efectividad de dicha función, evitando evaluar los controles de la 1ª línea.
</t>
  </si>
  <si>
    <t>Alto Aseguramiento</t>
  </si>
  <si>
    <t>La Oficina de Control Interno o quien haga sus veces confiará en los resultados del aseguramiento de la 2ª línea y basado en sus informes, auditará la efectividad de dicha función, evitando evaluar los controles de la 1ª línea.</t>
  </si>
  <si>
    <t xml:space="preserve"> </t>
  </si>
  <si>
    <t>Priorizar en su Plan Anual de Auditoría</t>
  </si>
  <si>
    <t>TIC (Sistemas)</t>
  </si>
  <si>
    <t>Gestión Documental</t>
  </si>
  <si>
    <t>Gestión Contractual</t>
  </si>
  <si>
    <t>Gestión de recursos físicos</t>
  </si>
  <si>
    <t>RESPONSABLE - CARGO</t>
  </si>
  <si>
    <t>OBSERVACIÓN</t>
  </si>
  <si>
    <t>NIVEL DE 
CONFIANZA</t>
  </si>
  <si>
    <t xml:space="preserve">ESTRUCTURA LÍNEAS DE DEFENSA </t>
  </si>
  <si>
    <t xml:space="preserve">INTEGRANTES </t>
  </si>
  <si>
    <t>Tercera  Línea de Defensa</t>
  </si>
  <si>
    <t>Segunda Línea de Defensa</t>
  </si>
  <si>
    <t>Primera Línea de Defensa</t>
  </si>
  <si>
    <t>Línea Estratégica</t>
  </si>
  <si>
    <t xml:space="preserve">Media y Alta Gerencia: Jefes de planeación o quienes hagan sus veces, coordinadores de equipos de trabajo, comités de riesgos (donde existan), comité de contratación, áreas financieras, de TIC, entre otros que generen información para el Aseguramiento de la operación.
</t>
  </si>
  <si>
    <t xml:space="preserve">A cargo de la Oficina de Control Interno, Auditoría Interna o quién haga sus veces.
</t>
  </si>
  <si>
    <t xml:space="preserve">Alta Dirección y Comité Institucional de Coordinación de Control Interno.
</t>
  </si>
  <si>
    <t>Dependiendo de la estructura organizacional de la entidad (organigrama), Líderes de proceso y sus equipos (En general servidores públicos en todos los niveles de la organización).</t>
  </si>
  <si>
    <t>Garantizan la gestión en el día a día, en conjunto con sus equipos de trabajo.
Se encarga de identificar, evaluar, controlar y mitigar los riesgos.
Son responsables de implementar acciones correctivas y detectar fallas en los controles.</t>
  </si>
  <si>
    <t xml:space="preserve">Corresponde establecer mecanismos que les permitan ejecutar un seguimiento o autoevaluación permanente de la gestión, orientando y generando alertas a la 1ª línea de defensa. 
Supervisa la implementación de prácticas de gestión eficaces por parte de la primera línea.
</t>
  </si>
  <si>
    <t xml:space="preserve">A traves de un enfoque basada en riesgos, proporciona aseguramiento sobre la eficacia de ka gestión del riesgo y control interno a la alta dirección </t>
  </si>
  <si>
    <t>ASPECTO CLAVE DE ÉXITO
(Programa, Proyecto, Proceso, Sistema, entre otros)</t>
  </si>
  <si>
    <t>X</t>
  </si>
  <si>
    <t>ESTRUCTURA SEGUNDA LÍNEA DE DEFENSA</t>
  </si>
  <si>
    <t>Criterios para la identificación de la segunda línea de defensa</t>
  </si>
  <si>
    <t xml:space="preserve">Clasificación </t>
  </si>
  <si>
    <t>Responsable</t>
  </si>
  <si>
    <t>Area Funcional</t>
  </si>
  <si>
    <t>CRITERIOS EVALUADORES DE LA FUNCIÓN DE ASEGURAMIENTO</t>
  </si>
  <si>
    <t>RESPONSABILIDAD</t>
  </si>
  <si>
    <t>MAPA DE ASEGURAMIENTO</t>
  </si>
  <si>
    <t>Riesgo asociado al aspecto clave de éxito</t>
  </si>
  <si>
    <t xml:space="preserve">TERCERA LÍNEA DE DEFENSA
(Oficina de Control Interno o quien haga sus veces) </t>
  </si>
  <si>
    <t>Rol de la Tercera Línea de Defensa</t>
  </si>
  <si>
    <t>INSTRUCCIONES DE DILIGENCIAMIENTO</t>
  </si>
  <si>
    <t>DIAGNÓSTICO DE ROLES Y RESPONSABILIDADES</t>
  </si>
  <si>
    <t>A</t>
  </si>
  <si>
    <t>E</t>
  </si>
  <si>
    <t>Opciones</t>
  </si>
  <si>
    <t>P</t>
  </si>
  <si>
    <t>V</t>
  </si>
  <si>
    <t>Seleccione…</t>
  </si>
  <si>
    <t>P-A</t>
  </si>
  <si>
    <t>P-E</t>
  </si>
  <si>
    <t>P-V</t>
  </si>
  <si>
    <t>A-E</t>
  </si>
  <si>
    <t>A-V</t>
  </si>
  <si>
    <t>E-V</t>
  </si>
  <si>
    <t>P-A-E</t>
  </si>
  <si>
    <t>P-E-V</t>
  </si>
  <si>
    <t>A-E-V</t>
  </si>
  <si>
    <t>P-A-E-V</t>
  </si>
  <si>
    <t>Cargos</t>
  </si>
  <si>
    <t>No aplica</t>
  </si>
  <si>
    <t>CARGO</t>
  </si>
  <si>
    <t>Representante Legal</t>
  </si>
  <si>
    <t>Secretario</t>
  </si>
  <si>
    <t>Coordinador</t>
  </si>
  <si>
    <t>AREA</t>
  </si>
  <si>
    <t>Asesor</t>
  </si>
  <si>
    <t>COMPONENTE</t>
  </si>
  <si>
    <t>Director / Jefe de Oficina</t>
  </si>
  <si>
    <t>Profesional</t>
  </si>
  <si>
    <t>Técnico</t>
  </si>
  <si>
    <t>Otro</t>
  </si>
  <si>
    <t>Tendrá la responsabilidad de definir el marco general para la gestión del riesgo (política de administración del riesgo) y garantizar el cumplimiento de los planes de la entidad.
Analiza los riesgos y amenazas institucionales al cumplimiento del os planes estratégicos (objetivos, metas, indicadores)</t>
  </si>
  <si>
    <t>¿Pertenece a la Media o Alta Gerencia?</t>
  </si>
  <si>
    <t>¿Responde ante la Alta Dirección?</t>
  </si>
  <si>
    <t>¿Realiza actividades de seguimiento?</t>
  </si>
  <si>
    <t>SELECCIONE X</t>
  </si>
  <si>
    <t>SEGUNDA LÍNEA DE DEFENSA</t>
  </si>
  <si>
    <t xml:space="preserve">LÍNEAS DE DEFENSA </t>
  </si>
  <si>
    <r>
      <rPr>
        <b/>
        <sz val="10"/>
        <color theme="9" tint="-0.249977111117893"/>
        <rFont val="Calibri"/>
        <family val="2"/>
        <scheme val="minor"/>
      </rPr>
      <t>P:</t>
    </r>
    <r>
      <rPr>
        <sz val="10"/>
        <color theme="1"/>
        <rFont val="Calibri"/>
        <family val="2"/>
        <scheme val="minor"/>
      </rPr>
      <t xml:space="preserve"> Planea o diseña la actividad    </t>
    </r>
    <r>
      <rPr>
        <b/>
        <sz val="10"/>
        <color theme="9" tint="-0.249977111117893"/>
        <rFont val="Calibri"/>
        <family val="2"/>
        <scheme val="minor"/>
      </rPr>
      <t xml:space="preserve"> A:</t>
    </r>
    <r>
      <rPr>
        <sz val="10"/>
        <color theme="1"/>
        <rFont val="Calibri"/>
        <family val="2"/>
        <scheme val="minor"/>
      </rPr>
      <t xml:space="preserve"> Aprueba la actividad o su salida (producto/servicio)    
</t>
    </r>
    <r>
      <rPr>
        <b/>
        <sz val="10"/>
        <color theme="9" tint="-0.249977111117893"/>
        <rFont val="Calibri"/>
        <family val="2"/>
        <scheme val="minor"/>
      </rPr>
      <t>E:</t>
    </r>
    <r>
      <rPr>
        <sz val="10"/>
        <color theme="1"/>
        <rFont val="Calibri"/>
        <family val="2"/>
        <scheme val="minor"/>
      </rPr>
      <t xml:space="preserve"> Ejecuta la actividad                     </t>
    </r>
    <r>
      <rPr>
        <b/>
        <sz val="10"/>
        <color theme="9" tint="-0.249977111117893"/>
        <rFont val="Calibri"/>
        <family val="2"/>
        <scheme val="minor"/>
      </rPr>
      <t>V:</t>
    </r>
    <r>
      <rPr>
        <sz val="10"/>
        <color theme="1"/>
        <rFont val="Calibri"/>
        <family val="2"/>
        <scheme val="minor"/>
      </rPr>
      <t xml:space="preserve"> Verifica la actividad </t>
    </r>
  </si>
  <si>
    <r>
      <t xml:space="preserve">Este archivo hace parte de un conjunto de herramientas que le permitirán desarrollar un ejercicio de identificación del modelo de las líneas de defensa  con el propósito de que la entidad establezca e identifique las responsabilidades y roles que se distribuye a través de sus servidores frente a la gestión del riesgo y el control. Este instrumento se constituye como una guía para facilitar el proceso de estructuración de las líneas de defensa. 
Este archivo cuenta con cuatro (4) hojas de Excel de interés para quien lo diligencie, las cuales se explicaran a continuación:
</t>
    </r>
    <r>
      <rPr>
        <sz val="12"/>
        <color rgb="FFC00000"/>
        <rFont val="Calibri"/>
        <family val="2"/>
        <scheme val="minor"/>
      </rPr>
      <t xml:space="preserve">
ESTRUCTURA LÍNEAS DE DEFENSA:</t>
    </r>
    <r>
      <rPr>
        <sz val="12"/>
        <color theme="1"/>
        <rFont val="Calibri"/>
        <family val="2"/>
        <scheme val="minor"/>
      </rPr>
      <t xml:space="preserve">
La presentación de este archivo busca que el usuario conozca los conceptos básicos para desarrollar el ejercicio de líneas de defensa en su entidad.  Por esta razón, presenta la estructura de cada una de las líneas de defensa consideradas en este modelo a través de la descripción de sus integrantes y las responsabilidades generales ; dicha estructura corresponde a la presentada en el Manual Operativo del MIPG - Versión 2. 
</t>
    </r>
    <r>
      <rPr>
        <sz val="12"/>
        <color rgb="FFC00000"/>
        <rFont val="Calibri"/>
        <family val="2"/>
        <scheme val="minor"/>
      </rPr>
      <t>DIAGNÓSTICO DE ROLES Y RESPONSABILIDADES:</t>
    </r>
    <r>
      <rPr>
        <sz val="12"/>
        <color theme="1"/>
        <rFont val="Calibri"/>
        <family val="2"/>
        <scheme val="minor"/>
      </rPr>
      <t xml:space="preserve">
Corresponde al primer archivo que el usuario debe diligenciar, para ello debe tener en cuenta las siguientes consideraciones:
Aspectos claves de éxito: corresponden a los programas, proyectos, procesos, sistemas, entre otros de la entidad que agregan valor para el cumplimiento de los objetivos institucionales. El listado presentado corresponde a un ejemplo de algunos aspectos claves los cuales pueden ser modificados y ajustados a la operación de la entidad.  
Responsables- Cargo: Corresponde a los posibles cargos que se pueden encontrar en una entidad. El listado presentado corresponde a un ejemplo de algunos cargos. 
Modo de diligenciamiento: teniendo en cuenta los aspectos claves de éxito listados sobre las filas y los responsables listados sobre las columnas, se deben identificar los responsables sobre cada uno de los componentes de los aspectos claves. En la parte superior del archivo se presentan cuatro componentes (Planear, Aprobar, Ejecutar y Verificar) que deben ser ubicados en la casilla en la que se entrecruce un aspecto clave de éxito con un responsable. Cada componente asociado a un aspecto puede tener uno o más responsables por lo que puede estar ubicado en una o más casillas al mismo tiempo. 
A continuación se presenta un ejemplo de diligenciamiento: 
Como se evidencia en el ejemplo del aspecto clave de éxito de la gestión del talento humano, la responsabilidad sobre los cuatro componentes recae sobre 3 cargos de la siguiente manera:
Representante legal: Aprua
Jefe de Oficina (quien en este caso puede ser el director o coordinador de talento humano) – Planea, Verifica y Ejecuta. 
Profesional – Ejecuta. 
En el ejemplo, el jefe de oficina y el profesional llevan a cabo tareas de ejecución porque pueden ejecutar diferentes etapas asociadas a la gestión del talento humano. De la misma manera, en la práctica cada uno de los componentes (Planear, Verificar, Aprobar y Ejecutar) puede ser llevado a cabo por uno o más cargos o responsables.
IDENTIFICACIÓN SEGUNDA LINEA DE DEFENSA 
El archivo asociado a la identificación de la segunda línea de defensa tiene en cuenta los aspectos clave de éxito enunciados en el archivo de diagnóstico de roles y responsabilidades. El objetivo de este documento es identificar para cuales actividades de éxito existe una segunda línea de defensa y para cuáles no. 
El diligenciamiento de cada una de las columnas del archivo se describe a continuación: 
Aspectos clave de éxito: son los mismos aspectos clave enunciados en el archivo de roles y responsabilidades y sobre los cuales se evaluara la existencia de una segunda línea de defensa.
Riesgo Asociado: para cada uno de los aspectos clave se deben identificar uno o más riesgos sobre los cuales se han establecido controles. 
Responsable: Al interior de la entidad debe haber uno o varios responsables sobre un aspecto clave de éxito. En esta casilla deben colocarse todos los responsables de los que se tenga conocimiento están asociados al aspecto clave de éxito. 
Área Funcional: Los responsables pertenecen a áreas funcionales por lo que se debe identificar las mismas. Por otro lado, existe la posibilidad de que no haya un responsable individual de un aspecto de éxito sino que dicha responsabilidad recaiga en un área funcional como un todo. En este caso, se debe identificar el área encargada. 
Una vez se identifiquen los aspectos clave de éxito, los riesgos asociados al mismo y los responsables del aspecto clave, se procede a identificar si estos pertenecen o no a la segunda línea de defensa. Para tales fines se debe dar respuesta a 3 preguntas que se definen como 3 criterios. 
Criterios para la identificación de la segunda línea de defensa: 
• ¿El responsable o área funcional encargada del aspecto clave de éxito pertenece a la Media o Alta Gerencia?
• ¿El área funcional o responsable responde ante la Alta Dirección por el aspecto clave de éxito?
• ¿El área funcional o responsable realiza actividades de seguimiento?
En caso de que la respuesta sea afirmativa, se debe colocar una X en la casilla asociada a cada una de las preguntas. 
Clasificación: esta casilla se llena automáticamente una vez se responden los criterios para la identificación de la segunda línea de defensa. De esta manera, el usuario sabrá de inmediato si de acuerdo a las características identificadas el responsable pertenece a la primera o a la segunda línea de defensa. 
Para las actividades en las que la clasificación resulte en la primera línea de defensa no se debe seguir diligenciando el archivo. Por otro lado, aquellas actividades para las que se identifique una segunda línea de defensa deben diligenciar las columnas restantes. 
Funciones de aseguramiento: las funciones de aseguramiento son aquellas funciones que se llevan a cabo sobre los controles que se han establecido en la primera línea de defensa. Una función de aseguramiento tiene un carácter global a comparación de los controles que han sido establecidos de manera directa para el manejo de riesgos. 
Criterios evaluadores de la función de aseguramiento: Existen 4 criterios bajo los cuales se evalúa si una función de aseguramiento ha sido establecida de manera adecuada: 
• Establecimiento del objetivo y alcance de la función de aseguramiento. 
• Metodología establecida para la función de aseguramiento. 
• Si la función de aseguramiento cuenta con responsables claramente definidos. 
• Metodología para la comunicación de resultados y el manejo de información. 
En la casilla asociada a cada uno de estos criterios el usuario debe colocar un numero entre 1 y 5 de acuerdo a como considere se lleve dicha tarea en su entidad. Una vez se han colocado los 4 valores, se obtendrá un total que determinará el nivel de confianza de aseguramiento provisto por la función descrita. Dicho nivel de confianza puede ser bajo, medio o alto. 
Las columnas no especificadas en este instructivo se diligencian de manera automática a medida que el usuario agrega información dentro del archivo. 
INTERPRETACIÓN NIVEL DE ASEGURAMIENTO
Este archivo es de carácter informativo y se presenta con el objetivo de que el usuario pueda interpretar con mayor facilidad que quiere decir tener un nivel bajo, medio o alto de aseguramiento y cuáles son las implicaciones que dicha valoración puede traer y las acciones que se deben tomar. 
</t>
    </r>
    <r>
      <rPr>
        <b/>
        <sz val="12"/>
        <color rgb="FFC00000"/>
        <rFont val="Calibri"/>
        <family val="2"/>
        <scheme val="minor"/>
      </rPr>
      <t xml:space="preserve">MAPA DE ASEGURAMIENTO </t>
    </r>
    <r>
      <rPr>
        <sz val="12"/>
        <color theme="1"/>
        <rFont val="Calibri"/>
        <family val="2"/>
        <scheme val="minor"/>
      </rPr>
      <t xml:space="preserve">
El mapa de aseguramiento busca consolidar la información de la segunda y tercera líneas de defensa de la entidad relacionando los aspectos clave de éxito, los riesgos asociados al mismo, sus responsables y áreas funcionales. 
La información aquí consolidada proviene de los otros archivos que han sido previamente diligenciados. 
</t>
    </r>
  </si>
  <si>
    <t>P-A-V</t>
  </si>
  <si>
    <t>Alto</t>
  </si>
  <si>
    <t>Nivel Riesgo asociado al aspecto clave de éxito</t>
  </si>
  <si>
    <t>FUNCIONES DE
 ASEGURAMIENTO O ACTIVIDAD DE CONTROL QUE DEBE ADELANTAR</t>
  </si>
  <si>
    <t>Servicio al Ciudadano</t>
  </si>
  <si>
    <t>Moderado</t>
  </si>
  <si>
    <t>Revisar la prestación del servicio a los grupos de valor</t>
  </si>
  <si>
    <t>Atributos Función de Aseguramiento o Actividad de Control para la evaluación de confianza</t>
  </si>
  <si>
    <t>Defensa Jurídica</t>
  </si>
  <si>
    <t>Ejercer la vigilancia a los procesos judiciales o administrativos en que esté comprometida la entidad</t>
  </si>
  <si>
    <t>Efectuar seguimiento Plan Anual de adquisiciones</t>
  </si>
  <si>
    <t>Talento Humano</t>
  </si>
  <si>
    <t>Evaluar las estrategias en el ciclo del servidor público, específicamente en permanencia para los temas de PIC, Bienestar, Incentivos, Tratamiento temas de convivencia laboral.</t>
  </si>
  <si>
    <t>Direccionamiento Estratégico</t>
  </si>
  <si>
    <t>Monitorear la planeación institucional y la gestión del riesgo</t>
  </si>
  <si>
    <t>Tecnología</t>
  </si>
  <si>
    <t>Jefe de Oficina</t>
  </si>
  <si>
    <t>Secretaría Administrativa</t>
  </si>
  <si>
    <r>
      <t>El Jefe de la Oficina Jurídica y de Contratación mensualmente, verifica el seguimiento a la gestión judicial adelantada por los abogados asignados, generando información sobre alertas en los procesos que se encuentran abiertos y las cuantías asociadas. La fuente de información es el sistema para la consulta de procesos de la Ram</t>
    </r>
    <r>
      <rPr>
        <sz val="10"/>
        <color rgb="FFFF0000"/>
        <rFont val="Calibri"/>
        <family val="2"/>
        <scheme val="minor"/>
      </rPr>
      <t>a Juridicial, el sistema e-Kogui y</t>
    </r>
    <r>
      <rPr>
        <sz val="10"/>
        <rFont val="Calibri"/>
        <family val="2"/>
        <scheme val="minor"/>
      </rPr>
      <t xml:space="preserve"> los informes de los abogados responsables.
Estos reportes con enfoque preventivo y en riesgos, seran con destino al Comité Institucional de Coordinación de Control Interno con periodicidad trimestral. Lo anterior, en cumplimiento de las líneas de reporte que determinan la dimensión siete en el marco de MIPG.</t>
    </r>
  </si>
  <si>
    <t>Secretario (a) Administrativo (a)</t>
  </si>
  <si>
    <t>El delegado del secretario de Planeacion encargado del seguimiento de la planeación institucional, mensualmente consolidará el avance sobre la planeación institucional de manera articulada con los temas asociados a los proyectos de inversión y otros requerimientos externos (Presidencia, DNP, Altas Consejerías), generando alertas en semáforo sobre retrasos o posibles incumplimientos; al tiempo articulará la información sobre eventos (materializaciones de riesgo) asociados a los mismos permitiendo el análisis integral de la gestión del riesgo.
Estos reportes con enfoque preventivo y en riesgos, seran con destino al Comité Institucional de Coordinación de Control Interno con periodicidad trimestral. Lo anterior, en cumplimiento de las líneas de reporte que determinan la dimensión siete en el marco de MIPG.</t>
  </si>
  <si>
    <t>Oficina Jurídica y de Contratación</t>
  </si>
  <si>
    <t>Secretaría de Planeación</t>
  </si>
  <si>
    <t>El Secretario (a) Administrativo (a) y el profesional de Gestión Documental mensualmente verifica el avance en los  proyectos relacionados con los sistemas de gestiópn documental, el avance de la implementacion del gestor documental. generando alertas sobre retrasos o posibles incumplimientos, a fin de tomar las acciones o intervenciones necesarias. La fuente para el análisis son los informes de los gerentes de los proyectos y supervisores de contratos.
El reporte se analiza en el comité dirfectivo y/o operativo de proyectos para definir acciones de mejora o intervenciones necesarias; así como en el comité de coordinación de control interno cuando se requiera.
Estos reportes con enfoque preventivo y en riesgos, seran con destino al Comité Institucional de Coordinación de Control Interno con periodicidad trimestral. Lo anterior, en cumplimiento de las líneas de reporte que determinan la dimensión siete en el marco de MIPG.</t>
  </si>
  <si>
    <t>El Secretario Administrativo (a) trimestralmente consolidará los resultados de encuestas de impacto y satisfacción de las actividades de Capacitación Bienestar y SST para generar alertas en la ejecución de recursos.
El Secretario Administrativo (a), trimestralmente solicitará al Comité de Convivencia Laboral un informe con indicadores sobre quejas reiteradas de acoso laboral, conflictos internos que no ha sido posible resolver,  conflictos internos que llegan a instancia disciplinaria; adicional se pedira que en dicho informe se sugieran acciones a desarrollar desde el Area de Talento Humano  para reducir dichos índices.
Estos reportes con enfoque preventivo y en riesgos, seran con destino al Comité Institucional de Coordinación de Control Interno con periodicidad trimestral. Lo anterior, en cumplimiento de las líneas de reporte que determinan la dimensión siete en el marco de MIPG.</t>
  </si>
  <si>
    <t>Gobierno Digital - Seguridad Digital</t>
  </si>
  <si>
    <t>Tecnologias de la informacion</t>
  </si>
  <si>
    <t>Hcer seguimiento a la gestión documental de las dependencias, al avance de la implementacion del gestor documental</t>
  </si>
  <si>
    <t>Seguimiento a la implementación de las politicas y gestión en materia de desarrollo de los procesos de Gobierno Digital y Seguridad Digital</t>
  </si>
  <si>
    <t>Asesoría Jurídica - Defensa Jurídica</t>
  </si>
  <si>
    <t>Atención al ciudadano</t>
  </si>
  <si>
    <t>Jefe de Oficina - Secretario de despacho</t>
  </si>
  <si>
    <t>Secretario (a) de Planeación</t>
  </si>
  <si>
    <t>TEcnologias de la informacion- Enlace TIC</t>
  </si>
  <si>
    <t>Almacen - Gestión Contractual</t>
  </si>
  <si>
    <t>Gestión Estratégica</t>
  </si>
  <si>
    <t>El Secretario (a) Administrativo (a) y el profesional de las  TIC mensualmente verifica el avance en los  proyectos relacionados con los sistemas de información, generando alertas sobre retrasos o posibles incumplimientos, a fin de tomar las acciones o intervenciones necesarias. La fuente para el análisis son los informes de los gerentes de los proyectos y supervisores de contratos.
El reporte se analiza en el comité dirfectivo y/o operativo de proyectos para definir acciones de mejora o intervenciones necesarias; así como en el comité de coordinación de control interno cuando se requiera.
Estos reportes con enfoque preventivo y en riesgos, seran con destino al Comité Institucional de Coordinación de Control Interno con periodicidad trimestral. Lo anterior, en cumplimiento de las líneas de reporte que determinan la dimensión siete en el marco de MIPG.</t>
  </si>
  <si>
    <t>El profesional universitario de Servicio al Ciudadano trimestralmente, evalúa la prestación del servicio a los grupos de valor, mediante el análisis de las PQRDS y la evaluación de percepción de los usuarios por los diferentes medios de atención, generando recomendaciones a la Alta Dirección y a los responsables del proceso para garantizar el cumplimiento de los términos de Ley en las respuestas, para el mejoramiento continuo de la prestación del servicio, con base en la evaluación de encuestas.
La fuente para el análisis  es el archivo control de PQRS y las herramientas que consolidan las encuestas de satisfacción aplicadas a los grupos de valor.
Estos reportes con enfoque preventivo y en riesgos, seran con destino al Comité Institucional de Coordinación de Control Interno con periodicidad trimestral. Lo anterior, en cumplimiento de las líneas de reporte que determinan la dimensión siete en el marco de MIPG.</t>
  </si>
  <si>
    <t>El Jefe de la oficina jurídica y de contratación y el secretario (a) administrativo (a) mensualmente, consolidad los avances del Plan Anual de Adquisiciones, de acuerdo a cada modalidad de contratación, generando alertas en semáforo frente a retrasos o posibles incumplimientos en los planes, programas o proyectos a los cuales se encuentran asociados los contratos analizados. La fuente para el análisis se basa en en el archivo de Excel que contiene el PAA actualizado, el cual se actualiza con información suministrada por la secretaria Administrativa,  en donde se relacionan los datos de los contratos suscritos y las líneas del plan anual de adquisiciones que no están contratadas.
Estos reportes con enfoque preventivo y en riesgos, seran con destino al Comité Institucional de Coordinación de Control Interno con periodicidad trimestral. Lo anterior, en cumplimiento de las líneas de reporte que determinan la dimensión siete en el marco de MIPG.</t>
  </si>
  <si>
    <t>Desarrollo de las Políticas del Modelo Integrado de Planeación y Gestión.</t>
  </si>
  <si>
    <t>Coordinación de MIPG -Sistema Integrado de Gestión - SIG-</t>
  </si>
  <si>
    <t>Brindar asesoría, capacitación y hacer seguimiento a la implementación de las politicas del Modelo Integrado de Planeación y Gestión MIPG.</t>
  </si>
  <si>
    <t>El secretario (a) de planeación y/o el profesional especializado, coordinador del sistema integrado de gestión o de calidad, presentará al comité de coordinacion de control interno un informe del estado y avance de los planes de mejoramiento resultantes tanto de la autoevaluacion de las políticas mediante la aplicación de la herramienta de autodiagnostico, como de los resultados de la medicion que hace cada año la funcion publica a traves de la aplicacion de la herramienta denominada Formulario Unico para el Reporte de los Avances de la Gestió. FURAG.</t>
  </si>
  <si>
    <t>Servicio al ciudadano</t>
  </si>
  <si>
    <t>Secretaria de Planeación</t>
  </si>
  <si>
    <t>Hacer seguimiento a los planes, programas y proyectos de la secretaría administrativa en materia de renovacion tecnologica e implementacion de las TIC.</t>
  </si>
  <si>
    <t>Mejora Normativa</t>
  </si>
  <si>
    <t>Oficina Jurídica y de Contratación.</t>
  </si>
  <si>
    <t>Verificar el cumplimiento de la política de mejora normativa definidia en el modelo operativo de MIPG</t>
  </si>
  <si>
    <t>Oficina Jurídica con el apoyo de la profesional del despacho</t>
  </si>
  <si>
    <t xml:space="preserve">Gestión presupuestal (Contabilidad- presupuesto-Tesorería) </t>
  </si>
  <si>
    <t>Secretaria de Hacienda</t>
  </si>
  <si>
    <t>Desarrollo de las Políticas del Modelo Integrado de Planeación y Gestión - MIPG</t>
  </si>
  <si>
    <t>Secretaria Administrativa</t>
  </si>
  <si>
    <t>Almacén General</t>
  </si>
  <si>
    <t>Oficina de Control Interno</t>
  </si>
  <si>
    <t>Secretario de Hacienda</t>
  </si>
  <si>
    <t>Contabilidad
Tesorería
Presupuesto</t>
  </si>
  <si>
    <t>Verificar el cumplimiento de la gestión financiera</t>
  </si>
  <si>
    <t>El Secretario (a) Administrativo (a) y los profesionales del area de sistemas mensualmente verifica el avance en los  proyectos relacionados con las políticas de Gobierno Digital y Seguridad Digital, el avance de la implementacion de las actividades programadas en estas dos tematicas para la vigencia. generando alertas sobre retrasos o posibles incumplimientos, a fin de tomar las acciones o intervenciones necesarias. La fuente para el análisis son los informes de los gerentes de los proyectos y supervisores de contratos.
El reporte se analiza en el comité directivo y/o operativo de proyectos para definir acciones de mejora o intervenciones necesarias; así como en el comité de coordinación de control interno cuando se requiera.
Estos reportes con enfoque preventivo y en riesgos, seran con destino al Comité Institucional de Coordinación de Control Interno con periodicidad trimestral. Lo anterior, en cumplimiento de las líneas de reporte que determinan la dimensión siete en el marco de MIPG.</t>
  </si>
  <si>
    <t>Almacén General
Contabilidad</t>
  </si>
  <si>
    <t>Verificar el cumplimiento de la administración de bienes municipales</t>
  </si>
  <si>
    <t xml:space="preserve">Jefe Oficina de Control Interno </t>
  </si>
  <si>
    <t>Auditorias de Gestión</t>
  </si>
  <si>
    <t>segunada Línea</t>
  </si>
  <si>
    <t>Verificar el cumplimiento del plan anual de auditorías</t>
  </si>
  <si>
    <t>El Jefe de la Oficina Jurídica y de contratacion presentará al comité de coordinacion de control interno el estado de avance de la implementación de la política de mejora normativa con base en los atributos de calidad definidos por el Modelo Integrado de Planeación y Gestión para la misma. Se debe tener en consideración los resultados de FURAG para la priorización de las actividades a desarrollar.</t>
  </si>
  <si>
    <t xml:space="preserve">El Secretario de Hacienda presentará al comité de coordinacion de control interno el estado de avance de los planes cde mejormaiento aprobados por la Contraloria de Cundinamarca, producto de las auditorias ejecutadas por el ente de control. </t>
  </si>
  <si>
    <t xml:space="preserve">El Almacenista General presentará al comité de coordinacion de control interno el estado de avance de los planes de mejormaiento aprobados por la Contraloria de Cundinamarca, producto de las auditorias ejecutadas por el ente de control. </t>
  </si>
  <si>
    <t xml:space="preserve">La Jefe de la Oficina de Control Interno presentará  al comité de coordinacion de control interno el estado de avance de los plan de auditorías aprobado para la vigencia </t>
  </si>
  <si>
    <t>ALCALDIA DE TOCANCIPÁ</t>
  </si>
  <si>
    <t>FECHA APROBACIÓN: OCTUBRE 21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</si>
</sst>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8"/>
      <color rgb="FF000000"/>
      <name val="Arial Narrow"/>
      <family val="2"/>
    </font>
    <font>
      <b/>
      <sz val="16"/>
      <color theme="1"/>
      <name val="Calibri"/>
      <family val="2"/>
      <scheme val="minor"/>
    </font>
    <font>
      <b/>
      <sz val="11"/>
      <color theme="1"/>
      <name val="Calibri"/>
      <family val="2"/>
      <scheme val="minor"/>
    </font>
    <font>
      <sz val="12"/>
      <color theme="1"/>
      <name val="Calibri"/>
      <family val="2"/>
      <scheme val="minor"/>
    </font>
    <font>
      <b/>
      <sz val="12"/>
      <color theme="0"/>
      <name val="Calibri"/>
      <family val="2"/>
      <scheme val="minor"/>
    </font>
    <font>
      <sz val="16"/>
      <color theme="1"/>
      <name val="Calibri"/>
      <family val="2"/>
      <scheme val="minor"/>
    </font>
    <font>
      <b/>
      <sz val="18"/>
      <color theme="1"/>
      <name val="Calibri"/>
      <family val="2"/>
      <scheme val="minor"/>
    </font>
    <font>
      <sz val="10"/>
      <color theme="1"/>
      <name val="Calibri"/>
      <family val="2"/>
      <scheme val="minor"/>
    </font>
    <font>
      <sz val="14"/>
      <color theme="1"/>
      <name val="Calibri"/>
      <family val="2"/>
      <scheme val="minor"/>
    </font>
    <font>
      <b/>
      <sz val="10"/>
      <color theme="1"/>
      <name val="Calibri"/>
      <family val="2"/>
      <scheme val="minor"/>
    </font>
    <font>
      <b/>
      <sz val="12"/>
      <color theme="1"/>
      <name val="Calibri"/>
      <family val="2"/>
      <scheme val="minor"/>
    </font>
    <font>
      <b/>
      <sz val="10"/>
      <color theme="9" tint="-0.249977111117893"/>
      <name val="Calibri"/>
      <family val="2"/>
      <scheme val="minor"/>
    </font>
    <font>
      <b/>
      <sz val="10"/>
      <color theme="0"/>
      <name val="Calibri"/>
      <family val="2"/>
      <scheme val="minor"/>
    </font>
    <font>
      <b/>
      <sz val="14"/>
      <color theme="0"/>
      <name val="Calibri"/>
      <family val="2"/>
      <scheme val="minor"/>
    </font>
    <font>
      <sz val="10"/>
      <color theme="1"/>
      <name val="Arial Narrow"/>
      <family val="2"/>
    </font>
    <font>
      <b/>
      <sz val="10"/>
      <name val="Calibri"/>
      <family val="2"/>
      <scheme val="minor"/>
    </font>
    <font>
      <b/>
      <sz val="14"/>
      <color theme="1"/>
      <name val="Calibri"/>
      <family val="2"/>
      <scheme val="minor"/>
    </font>
    <font>
      <b/>
      <sz val="16"/>
      <color theme="0"/>
      <name val="Calibri"/>
      <family val="2"/>
      <scheme val="minor"/>
    </font>
    <font>
      <sz val="9"/>
      <color theme="1"/>
      <name val="Calibri"/>
      <family val="2"/>
      <scheme val="minor"/>
    </font>
    <font>
      <sz val="11"/>
      <color rgb="FF000000"/>
      <name val="Calibri"/>
      <family val="2"/>
    </font>
    <font>
      <sz val="12"/>
      <color rgb="FFC00000"/>
      <name val="Calibri"/>
      <family val="2"/>
      <scheme val="minor"/>
    </font>
    <font>
      <b/>
      <sz val="12"/>
      <color rgb="FFC00000"/>
      <name val="Calibri"/>
      <family val="2"/>
      <scheme val="minor"/>
    </font>
    <font>
      <sz val="10"/>
      <name val="Calibri"/>
      <family val="2"/>
      <scheme val="minor"/>
    </font>
    <font>
      <sz val="10"/>
      <color rgb="FFFF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31859B"/>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theme="5" tint="0.59999389629810485"/>
        <bgColor indexed="64"/>
      </patternFill>
    </fill>
    <fill>
      <patternFill patternType="solid">
        <fgColor theme="2"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0"/>
      </bottom>
      <diagonal/>
    </border>
    <border>
      <left/>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119">
    <xf numFmtId="0" fontId="0" fillId="0" borderId="0" xfId="0"/>
    <xf numFmtId="0" fontId="1" fillId="0" borderId="0" xfId="0" applyFont="1"/>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9" borderId="1" xfId="0" applyFill="1" applyBorder="1" applyAlignment="1">
      <alignment horizontal="center"/>
    </xf>
    <xf numFmtId="0" fontId="0" fillId="10" borderId="1" xfId="0" applyFill="1" applyBorder="1" applyAlignment="1">
      <alignment horizontal="center"/>
    </xf>
    <xf numFmtId="0" fontId="0" fillId="0" borderId="1" xfId="0" applyBorder="1"/>
    <xf numFmtId="0" fontId="8"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vertical="center" wrapText="1"/>
      <protection locked="0"/>
    </xf>
    <xf numFmtId="0" fontId="8" fillId="9" borderId="1" xfId="0"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center" wrapText="1"/>
      <protection locked="0"/>
    </xf>
    <xf numFmtId="0" fontId="8" fillId="10" borderId="5" xfId="0" applyFont="1" applyFill="1" applyBorder="1" applyAlignment="1" applyProtection="1">
      <alignment vertical="center" wrapText="1"/>
      <protection locked="0"/>
    </xf>
    <xf numFmtId="0" fontId="8" fillId="10" borderId="5" xfId="0" applyFont="1" applyFill="1" applyBorder="1" applyAlignment="1" applyProtection="1">
      <alignment horizontal="left" vertical="center" wrapText="1"/>
      <protection locked="0"/>
    </xf>
    <xf numFmtId="0" fontId="8" fillId="10" borderId="5" xfId="0" applyFont="1" applyFill="1" applyBorder="1" applyAlignment="1" applyProtection="1">
      <alignment horizontal="center" vertical="center" wrapText="1"/>
      <protection locked="0"/>
    </xf>
    <xf numFmtId="0" fontId="8" fillId="9" borderId="1" xfId="0" applyFont="1" applyFill="1" applyBorder="1" applyAlignment="1" applyProtection="1">
      <alignment vertical="center"/>
      <protection locked="0"/>
    </xf>
    <xf numFmtId="0" fontId="8" fillId="9" borderId="1" xfId="0" applyFont="1"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8" fillId="10" borderId="5" xfId="0" applyFont="1" applyFill="1" applyBorder="1" applyAlignment="1" applyProtection="1">
      <alignment vertical="center"/>
      <protection locked="0"/>
    </xf>
    <xf numFmtId="0" fontId="8" fillId="10" borderId="5" xfId="0" applyFont="1" applyFill="1" applyBorder="1" applyAlignment="1" applyProtection="1">
      <alignment horizontal="center" vertical="center"/>
      <protection locked="0"/>
    </xf>
    <xf numFmtId="0" fontId="0" fillId="0" borderId="0" xfId="0" applyProtection="1">
      <protection hidden="1"/>
    </xf>
    <xf numFmtId="0" fontId="14" fillId="10" borderId="11" xfId="0" applyFont="1" applyFill="1" applyBorder="1" applyAlignment="1" applyProtection="1">
      <alignment horizontal="center" vertical="center"/>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wrapText="1"/>
      <protection hidden="1"/>
    </xf>
    <xf numFmtId="0" fontId="4" fillId="9" borderId="1" xfId="0" applyFont="1" applyFill="1" applyBorder="1" applyAlignment="1" applyProtection="1">
      <alignment horizontal="justify" vertical="center" wrapText="1"/>
      <protection hidden="1"/>
    </xf>
    <xf numFmtId="0" fontId="4" fillId="9" borderId="1" xfId="0" applyFont="1" applyFill="1" applyBorder="1" applyAlignment="1" applyProtection="1">
      <alignment horizontal="left" vertical="center" wrapText="1"/>
      <protection hidden="1"/>
    </xf>
    <xf numFmtId="0" fontId="0" fillId="9" borderId="0" xfId="0" applyFill="1" applyProtection="1">
      <protection hidden="1"/>
    </xf>
    <xf numFmtId="0" fontId="6" fillId="9" borderId="0" xfId="0" applyFont="1" applyFill="1" applyAlignment="1" applyProtection="1">
      <alignment horizontal="justify" vertical="top"/>
      <protection hidden="1"/>
    </xf>
    <xf numFmtId="0" fontId="14" fillId="11" borderId="0" xfId="0" applyFont="1" applyFill="1" applyAlignment="1" applyProtection="1">
      <alignment vertical="center"/>
      <protection hidden="1"/>
    </xf>
    <xf numFmtId="0" fontId="8" fillId="0" borderId="1" xfId="0" applyFont="1" applyBorder="1" applyAlignment="1" applyProtection="1">
      <alignment horizontal="left" vertical="center" wrapText="1"/>
      <protection locked="0" hidden="1"/>
    </xf>
    <xf numFmtId="0" fontId="4" fillId="0" borderId="0" xfId="0" applyFont="1" applyProtection="1">
      <protection locked="0" hidden="1"/>
    </xf>
    <xf numFmtId="0" fontId="8" fillId="0" borderId="1" xfId="0" applyFont="1" applyBorder="1" applyAlignment="1" applyProtection="1">
      <alignment horizontal="center" vertical="center"/>
      <protection locked="0" hidden="1"/>
    </xf>
    <xf numFmtId="0" fontId="8" fillId="0" borderId="1" xfId="0" applyFont="1" applyBorder="1" applyAlignment="1" applyProtection="1">
      <alignment horizontal="center" vertical="center" wrapText="1"/>
      <protection locked="0" hidden="1"/>
    </xf>
    <xf numFmtId="0" fontId="4" fillId="0" borderId="0" xfId="0" applyFont="1" applyAlignment="1" applyProtection="1">
      <alignment wrapText="1"/>
      <protection locked="0" hidden="1"/>
    </xf>
    <xf numFmtId="0" fontId="0" fillId="0" borderId="0" xfId="0" applyAlignment="1" applyProtection="1">
      <alignment vertical="center"/>
      <protection hidden="1"/>
    </xf>
    <xf numFmtId="0" fontId="0" fillId="0" borderId="0" xfId="0" applyProtection="1">
      <protection locked="0" hidden="1"/>
    </xf>
    <xf numFmtId="0" fontId="4" fillId="0" borderId="0" xfId="0" applyFont="1" applyAlignment="1" applyProtection="1">
      <alignment horizontal="center" vertical="center"/>
      <protection locked="0" hidden="1"/>
    </xf>
    <xf numFmtId="0" fontId="16" fillId="12"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wrapText="1"/>
      <protection locked="0" hidden="1"/>
    </xf>
    <xf numFmtId="0" fontId="16" fillId="4" borderId="1" xfId="0" applyFont="1" applyFill="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15" fillId="0" borderId="1" xfId="0" applyFont="1" applyBorder="1" applyAlignment="1" applyProtection="1">
      <alignment horizontal="center" vertical="center" wrapText="1"/>
      <protection locked="0" hidden="1"/>
    </xf>
    <xf numFmtId="0" fontId="8" fillId="0" borderId="1" xfId="0" applyFont="1" applyBorder="1" applyAlignment="1" applyProtection="1">
      <alignment horizontal="justify" vertical="center" wrapText="1"/>
      <protection locked="0" hidden="1"/>
    </xf>
    <xf numFmtId="0" fontId="8" fillId="0" borderId="3" xfId="0" applyFont="1" applyBorder="1" applyAlignment="1" applyProtection="1">
      <alignment horizontal="left" vertical="center" wrapText="1"/>
      <protection locked="0" hidden="1"/>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center" wrapText="1"/>
      <protection locked="0" hidden="1"/>
    </xf>
    <xf numFmtId="0" fontId="3" fillId="10" borderId="5"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hidden="1"/>
    </xf>
    <xf numFmtId="0" fontId="0" fillId="0" borderId="0" xfId="0" applyAlignment="1" applyProtection="1">
      <alignment wrapText="1"/>
      <protection locked="0" hidden="1"/>
    </xf>
    <xf numFmtId="0" fontId="19" fillId="0" borderId="1" xfId="0" applyFont="1" applyBorder="1" applyAlignment="1" applyProtection="1">
      <alignment horizontal="center" vertical="center"/>
      <protection locked="0" hidden="1"/>
    </xf>
    <xf numFmtId="0" fontId="19" fillId="0" borderId="1" xfId="0" applyFont="1" applyBorder="1" applyAlignment="1" applyProtection="1">
      <alignment vertical="center" wrapText="1"/>
      <protection locked="0" hidden="1"/>
    </xf>
    <xf numFmtId="0" fontId="19" fillId="0" borderId="1" xfId="0" applyFont="1" applyBorder="1" applyAlignment="1" applyProtection="1">
      <alignment horizontal="justify" vertical="center" wrapText="1"/>
      <protection locked="0" hidden="1"/>
    </xf>
    <xf numFmtId="0" fontId="19" fillId="0" borderId="1" xfId="0" applyFont="1" applyBorder="1" applyAlignment="1" applyProtection="1">
      <alignment horizontal="left" vertical="center" wrapText="1"/>
      <protection locked="0" hidden="1"/>
    </xf>
    <xf numFmtId="0" fontId="4" fillId="9" borderId="0" xfId="0" applyFont="1" applyFill="1" applyAlignment="1" applyProtection="1">
      <alignment vertical="top" wrapText="1"/>
      <protection hidden="1"/>
    </xf>
    <xf numFmtId="0" fontId="8" fillId="0" borderId="1" xfId="0" applyFont="1" applyBorder="1" applyAlignment="1" applyProtection="1">
      <alignment horizontal="left" vertical="top" wrapText="1"/>
      <protection locked="0" hidden="1"/>
    </xf>
    <xf numFmtId="0" fontId="23" fillId="0" borderId="1" xfId="0" applyFont="1" applyBorder="1" applyAlignment="1" applyProtection="1">
      <alignment horizontal="left" vertical="top" wrapText="1"/>
      <protection locked="0" hidden="1"/>
    </xf>
    <xf numFmtId="0" fontId="23" fillId="0" borderId="1" xfId="0" applyFont="1" applyBorder="1" applyAlignment="1" applyProtection="1">
      <alignment horizontal="left" vertical="center" wrapText="1"/>
      <protection locked="0" hidden="1"/>
    </xf>
    <xf numFmtId="0" fontId="23" fillId="0" borderId="1" xfId="0" applyFont="1" applyBorder="1" applyAlignment="1" applyProtection="1">
      <alignment horizontal="center" vertical="center"/>
      <protection locked="0" hidden="1"/>
    </xf>
    <xf numFmtId="0" fontId="18" fillId="11" borderId="0" xfId="0" applyFont="1" applyFill="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4" fillId="9" borderId="0" xfId="0" applyFont="1" applyFill="1" applyAlignment="1" applyProtection="1">
      <alignment horizontal="justify" vertical="top" wrapText="1"/>
      <protection hidden="1"/>
    </xf>
    <xf numFmtId="0" fontId="0" fillId="0" borderId="1" xfId="0"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9" fillId="2" borderId="1" xfId="0" applyFont="1" applyFill="1" applyBorder="1" applyAlignment="1" applyProtection="1">
      <alignment horizontal="center" vertical="center"/>
      <protection locked="0" hidden="1"/>
    </xf>
    <xf numFmtId="0" fontId="14" fillId="11" borderId="0" xfId="0" applyFont="1" applyFill="1" applyAlignment="1" applyProtection="1">
      <alignment horizontal="center" vertical="center"/>
      <protection hidden="1"/>
    </xf>
    <xf numFmtId="0" fontId="0" fillId="9" borderId="7"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4" fillId="9" borderId="7"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protection locked="0"/>
    </xf>
    <xf numFmtId="0" fontId="4" fillId="9" borderId="9"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0" fillId="9" borderId="7" xfId="0" applyFill="1" applyBorder="1" applyAlignment="1" applyProtection="1">
      <alignment horizontal="center" vertical="center" wrapText="1"/>
      <protection locked="0"/>
    </xf>
    <xf numFmtId="0" fontId="0" fillId="9" borderId="9"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9" fillId="2" borderId="1" xfId="0" applyFont="1" applyFill="1" applyBorder="1" applyAlignment="1">
      <alignment horizontal="center" vertical="center"/>
    </xf>
    <xf numFmtId="0" fontId="0" fillId="0" borderId="1" xfId="0" applyBorder="1" applyAlignment="1" applyProtection="1">
      <alignment horizontal="center"/>
      <protection locked="0"/>
    </xf>
    <xf numFmtId="0" fontId="8" fillId="0" borderId="0" xfId="0" applyFont="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16" fillId="6" borderId="1" xfId="0" applyFont="1" applyFill="1" applyBorder="1" applyAlignment="1" applyProtection="1">
      <alignment horizontal="center" vertical="center" wrapText="1"/>
      <protection locked="0" hidden="1"/>
    </xf>
    <xf numFmtId="0" fontId="10" fillId="3" borderId="3" xfId="0" applyFont="1" applyFill="1" applyBorder="1" applyAlignment="1" applyProtection="1">
      <alignment horizontal="center" vertical="center" wrapText="1"/>
      <protection locked="0" hidden="1"/>
    </xf>
    <xf numFmtId="0" fontId="16" fillId="6" borderId="7" xfId="0" applyFont="1" applyFill="1" applyBorder="1" applyAlignment="1" applyProtection="1">
      <alignment horizontal="center" vertical="center" wrapText="1"/>
      <protection locked="0" hidden="1"/>
    </xf>
    <xf numFmtId="0" fontId="16" fillId="6" borderId="8" xfId="0" applyFont="1" applyFill="1" applyBorder="1" applyAlignment="1" applyProtection="1">
      <alignment horizontal="center" vertical="center" wrapText="1"/>
      <protection locked="0" hidden="1"/>
    </xf>
    <xf numFmtId="0" fontId="9" fillId="2" borderId="4"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locked="0" hidden="1"/>
    </xf>
    <xf numFmtId="0" fontId="2" fillId="0" borderId="5" xfId="0" applyFont="1" applyBorder="1" applyAlignment="1" applyProtection="1">
      <alignment horizontal="center" vertical="center"/>
      <protection locked="0" hidden="1"/>
    </xf>
    <xf numFmtId="0" fontId="2" fillId="0" borderId="6" xfId="0"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0" fontId="13" fillId="8" borderId="8" xfId="0" applyFont="1" applyFill="1" applyBorder="1" applyAlignment="1" applyProtection="1">
      <alignment horizontal="center" vertical="center" wrapText="1"/>
      <protection locked="0" hidden="1"/>
    </xf>
    <xf numFmtId="0" fontId="13" fillId="8" borderId="1" xfId="0" applyFont="1" applyFill="1" applyBorder="1" applyAlignment="1" applyProtection="1">
      <alignment horizontal="center" vertical="center"/>
      <protection locked="0" hidden="1"/>
    </xf>
    <xf numFmtId="0" fontId="10" fillId="4" borderId="8" xfId="0" applyFont="1" applyFill="1" applyBorder="1" applyAlignment="1" applyProtection="1">
      <alignment horizontal="center" vertical="center" wrapText="1"/>
      <protection locked="0" hidden="1"/>
    </xf>
    <xf numFmtId="0" fontId="10" fillId="4" borderId="1" xfId="0" applyFont="1" applyFill="1" applyBorder="1" applyAlignment="1" applyProtection="1">
      <alignment horizontal="center" vertical="center" wrapText="1"/>
      <protection locked="0" hidden="1"/>
    </xf>
    <xf numFmtId="0" fontId="14" fillId="11" borderId="12" xfId="0" applyFont="1" applyFill="1" applyBorder="1" applyAlignment="1" applyProtection="1">
      <alignment horizontal="center" vertical="center"/>
      <protection locked="0" hidden="1"/>
    </xf>
    <xf numFmtId="0" fontId="14" fillId="11" borderId="7" xfId="0" applyFont="1" applyFill="1" applyBorder="1" applyAlignment="1" applyProtection="1">
      <alignment horizontal="center" vertical="center"/>
      <protection locked="0" hidden="1"/>
    </xf>
    <xf numFmtId="0" fontId="14" fillId="11" borderId="10" xfId="0" applyFont="1" applyFill="1" applyBorder="1" applyAlignment="1" applyProtection="1">
      <alignment horizontal="center" vertical="center"/>
      <protection locked="0" hidden="1"/>
    </xf>
    <xf numFmtId="0" fontId="13" fillId="13" borderId="8" xfId="0" applyFont="1" applyFill="1" applyBorder="1" applyAlignment="1" applyProtection="1">
      <alignment horizontal="center" vertical="center"/>
      <protection locked="0" hidden="1"/>
    </xf>
    <xf numFmtId="0" fontId="16" fillId="6" borderId="1" xfId="0" applyFont="1" applyFill="1" applyBorder="1" applyAlignment="1" applyProtection="1">
      <alignment horizontal="center" vertical="center"/>
      <protection locked="0" hidden="1"/>
    </xf>
    <xf numFmtId="0" fontId="10" fillId="3" borderId="1" xfId="0" applyFont="1" applyFill="1" applyBorder="1" applyAlignment="1" applyProtection="1">
      <alignment horizontal="center" vertical="center" wrapText="1"/>
      <protection locked="0" hidden="1"/>
    </xf>
    <xf numFmtId="0" fontId="10" fillId="3" borderId="1" xfId="0" applyFont="1" applyFill="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18" fillId="11" borderId="1" xfId="0" applyFont="1" applyFill="1" applyBorder="1" applyAlignment="1" applyProtection="1">
      <alignment horizontal="center" vertical="center"/>
      <protection locked="0" hidden="1"/>
    </xf>
    <xf numFmtId="0" fontId="0" fillId="0" borderId="0" xfId="0"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cellXfs>
  <cellStyles count="1">
    <cellStyle name="Normal" xfId="0" builtinId="0"/>
  </cellStyles>
  <dxfs count="4">
    <dxf>
      <font>
        <color theme="0"/>
      </font>
    </dxf>
    <dxf>
      <font>
        <b val="0"/>
        <i val="0"/>
        <strike val="0"/>
        <color theme="0"/>
      </font>
      <fill>
        <patternFill>
          <bgColor rgb="FFFF0000"/>
        </patternFill>
      </fill>
    </dxf>
    <dxf>
      <font>
        <b val="0"/>
        <i val="0"/>
        <color auto="1"/>
      </font>
      <fill>
        <patternFill>
          <bgColor rgb="FFFFFF00"/>
        </patternFill>
      </fill>
    </dxf>
    <dxf>
      <font>
        <b val="0"/>
        <i val="0"/>
        <color theme="0"/>
      </font>
      <fill>
        <patternFill>
          <bgColor rgb="FF92D050"/>
        </patternFill>
      </fill>
    </dxf>
  </dxfs>
  <tableStyles count="0" defaultTableStyle="TableStyleMedium2" defaultPivotStyle="PivotStyleLight16"/>
  <colors>
    <mruColors>
      <color rgb="FF31859B"/>
      <color rgb="FFFABF8F"/>
      <color rgb="FFC898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123825</xdr:rowOff>
    </xdr:from>
    <xdr:to>
      <xdr:col>6</xdr:col>
      <xdr:colOff>329804</xdr:colOff>
      <xdr:row>0</xdr:row>
      <xdr:rowOff>723899</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1" y="123825"/>
          <a:ext cx="2225278"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0</xdr:row>
      <xdr:rowOff>104775</xdr:rowOff>
    </xdr:from>
    <xdr:ext cx="1247775" cy="609600"/>
    <xdr:pic>
      <xdr:nvPicPr>
        <xdr:cNvPr id="8" name="image1.jp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447675" y="104775"/>
          <a:ext cx="1247775" cy="60960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111577</xdr:rowOff>
    </xdr:from>
    <xdr:ext cx="1466850" cy="564698"/>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111577"/>
          <a:ext cx="1466850" cy="56469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195488</xdr:colOff>
      <xdr:row>0</xdr:row>
      <xdr:rowOff>73932</xdr:rowOff>
    </xdr:from>
    <xdr:ext cx="1261837" cy="697593"/>
    <xdr:pic>
      <xdr:nvPicPr>
        <xdr:cNvPr id="16" name="image1.jp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 cstate="print"/>
        <a:stretch>
          <a:fillRect/>
        </a:stretch>
      </xdr:blipFill>
      <xdr:spPr>
        <a:xfrm>
          <a:off x="195488" y="73932"/>
          <a:ext cx="1261837" cy="697593"/>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500289</xdr:colOff>
      <xdr:row>0</xdr:row>
      <xdr:rowOff>45358</xdr:rowOff>
    </xdr:from>
    <xdr:ext cx="1299935" cy="707117"/>
    <xdr:pic>
      <xdr:nvPicPr>
        <xdr:cNvPr id="8" name="image1.jp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xfrm>
          <a:off x="500289" y="45358"/>
          <a:ext cx="1299935" cy="707117"/>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xdr:from>
          <xdr:col>3</xdr:col>
          <xdr:colOff>85725</xdr:colOff>
          <xdr:row>0</xdr:row>
          <xdr:rowOff>57150</xdr:rowOff>
        </xdr:from>
        <xdr:to>
          <xdr:col>3</xdr:col>
          <xdr:colOff>1104900</xdr:colOff>
          <xdr:row>0</xdr:row>
          <xdr:rowOff>333375</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ea typeface="Calibri"/>
                  <a:cs typeface="Calibri"/>
                </a:rPr>
                <a:t>Anterior</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332431</xdr:colOff>
      <xdr:row>5</xdr:row>
      <xdr:rowOff>17771</xdr:rowOff>
    </xdr:to>
    <xdr:sp macro="" textlink="">
      <xdr:nvSpPr>
        <xdr:cNvPr id="14" name="27 Rectángulo redondeado">
          <a:extLst>
            <a:ext uri="{FF2B5EF4-FFF2-40B4-BE49-F238E27FC236}">
              <a16:creationId xmlns:a16="http://schemas.microsoft.com/office/drawing/2014/main" id="{00000000-0008-0000-0600-00000E000000}"/>
            </a:ext>
          </a:extLst>
        </xdr:cNvPr>
        <xdr:cNvSpPr/>
      </xdr:nvSpPr>
      <xdr:spPr>
        <a:xfrm>
          <a:off x="762000" y="571500"/>
          <a:ext cx="1094431" cy="398771"/>
        </a:xfrm>
        <a:prstGeom prst="roundRect">
          <a:avLst/>
        </a:prstGeom>
        <a:solidFill>
          <a:srgbClr val="70AD47"/>
        </a:solidFill>
        <a:ln w="12700" cap="flat" cmpd="sng" algn="ctr">
          <a:solidFill>
            <a:srgbClr val="70AD47">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Alto Aseguramiento</a:t>
          </a:r>
        </a:p>
      </xdr:txBody>
    </xdr:sp>
    <xdr:clientData/>
  </xdr:twoCellAnchor>
  <xdr:twoCellAnchor>
    <xdr:from>
      <xdr:col>0</xdr:col>
      <xdr:colOff>742950</xdr:colOff>
      <xdr:row>9</xdr:row>
      <xdr:rowOff>99935</xdr:rowOff>
    </xdr:from>
    <xdr:to>
      <xdr:col>2</xdr:col>
      <xdr:colOff>313381</xdr:colOff>
      <xdr:row>11</xdr:row>
      <xdr:rowOff>117706</xdr:rowOff>
    </xdr:to>
    <xdr:sp macro="" textlink="">
      <xdr:nvSpPr>
        <xdr:cNvPr id="15" name="28 Rectángulo redondeado">
          <a:extLst>
            <a:ext uri="{FF2B5EF4-FFF2-40B4-BE49-F238E27FC236}">
              <a16:creationId xmlns:a16="http://schemas.microsoft.com/office/drawing/2014/main" id="{00000000-0008-0000-0600-00000F000000}"/>
            </a:ext>
          </a:extLst>
        </xdr:cNvPr>
        <xdr:cNvSpPr/>
      </xdr:nvSpPr>
      <xdr:spPr>
        <a:xfrm>
          <a:off x="742950" y="1814435"/>
          <a:ext cx="1094431" cy="398771"/>
        </a:xfrm>
        <a:prstGeom prst="roundRect">
          <a:avLst/>
        </a:prstGeom>
        <a:solidFill>
          <a:srgbClr val="FFC000">
            <a:lumMod val="60000"/>
            <a:lumOff val="40000"/>
          </a:srgbClr>
        </a:solidFill>
        <a:ln w="12700" cap="flat" cmpd="sng" algn="ctr">
          <a:solidFill>
            <a:srgbClr val="FFC000">
              <a:lumMod val="60000"/>
              <a:lumOff val="4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Medio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Text" lastClr="000000"/>
              </a:solidFill>
              <a:effectLst/>
              <a:uLnTx/>
              <a:uFillTx/>
              <a:latin typeface="Arial Narrow" pitchFamily="34" charset="0"/>
              <a:ea typeface="+mn-ea"/>
              <a:cs typeface="+mn-cs"/>
              <a:sym typeface="Arial"/>
            </a:rPr>
            <a:t>Aseguramiento</a:t>
          </a:r>
        </a:p>
      </xdr:txBody>
    </xdr:sp>
    <xdr:clientData/>
  </xdr:twoCellAnchor>
  <xdr:twoCellAnchor>
    <xdr:from>
      <xdr:col>1</xdr:col>
      <xdr:colOff>0</xdr:colOff>
      <xdr:row>15</xdr:row>
      <xdr:rowOff>131712</xdr:rowOff>
    </xdr:from>
    <xdr:to>
      <xdr:col>2</xdr:col>
      <xdr:colOff>332431</xdr:colOff>
      <xdr:row>17</xdr:row>
      <xdr:rowOff>149483</xdr:rowOff>
    </xdr:to>
    <xdr:sp macro="" textlink="">
      <xdr:nvSpPr>
        <xdr:cNvPr id="16" name="29 Rectángulo redondeado">
          <a:extLst>
            <a:ext uri="{FF2B5EF4-FFF2-40B4-BE49-F238E27FC236}">
              <a16:creationId xmlns:a16="http://schemas.microsoft.com/office/drawing/2014/main" id="{00000000-0008-0000-0600-000010000000}"/>
            </a:ext>
          </a:extLst>
        </xdr:cNvPr>
        <xdr:cNvSpPr/>
      </xdr:nvSpPr>
      <xdr:spPr>
        <a:xfrm>
          <a:off x="762000" y="2608212"/>
          <a:ext cx="1094431" cy="398771"/>
        </a:xfrm>
        <a:prstGeom prst="roundRect">
          <a:avLst/>
        </a:prstGeom>
        <a:solidFill>
          <a:srgbClr val="FF0000"/>
        </a:solidFill>
        <a:ln w="12700" cap="flat" cmpd="sng" algn="ctr">
          <a:solidFill>
            <a:srgbClr val="FFC000">
              <a:shade val="50000"/>
            </a:srgbClr>
          </a:solidFill>
          <a:prstDash val="solid"/>
          <a:miter lim="800000"/>
        </a:ln>
        <a:effectLst/>
      </xdr:spPr>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ysClr val="window" lastClr="FFFFFF"/>
              </a:solidFill>
              <a:latin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Bajo</a:t>
          </a:r>
        </a:p>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200" b="0" i="0" u="none" strike="noStrike" kern="0" cap="none" spc="0" normalizeH="0" baseline="0" noProof="0">
              <a:ln>
                <a:noFill/>
              </a:ln>
              <a:solidFill>
                <a:sysClr val="window" lastClr="FFFFFF"/>
              </a:solidFill>
              <a:effectLst/>
              <a:uLnTx/>
              <a:uFillTx/>
              <a:latin typeface="Arial Narrow" pitchFamily="34" charset="0"/>
              <a:ea typeface="+mn-ea"/>
              <a:cs typeface="+mn-cs"/>
              <a:sym typeface="Arial"/>
            </a:rPr>
            <a:t>Aseguramiento</a:t>
          </a:r>
        </a:p>
      </xdr:txBody>
    </xdr:sp>
    <xdr:clientData/>
  </xdr:twoCellAnchor>
  <xdr:twoCellAnchor>
    <xdr:from>
      <xdr:col>3</xdr:col>
      <xdr:colOff>0</xdr:colOff>
      <xdr:row>3</xdr:row>
      <xdr:rowOff>0</xdr:rowOff>
    </xdr:from>
    <xdr:to>
      <xdr:col>4</xdr:col>
      <xdr:colOff>251347</xdr:colOff>
      <xdr:row>4</xdr:row>
      <xdr:rowOff>63416</xdr:rowOff>
    </xdr:to>
    <xdr:sp macro="" textlink="">
      <xdr:nvSpPr>
        <xdr:cNvPr id="17" name="7 CuadroTexto">
          <a:extLst>
            <a:ext uri="{FF2B5EF4-FFF2-40B4-BE49-F238E27FC236}">
              <a16:creationId xmlns:a16="http://schemas.microsoft.com/office/drawing/2014/main" id="{00000000-0008-0000-0600-000011000000}"/>
            </a:ext>
          </a:extLst>
        </xdr:cNvPr>
        <xdr:cNvSpPr txBox="1"/>
      </xdr:nvSpPr>
      <xdr:spPr>
        <a:xfrm>
          <a:off x="2286000" y="57150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4 y 5</a:t>
          </a:r>
        </a:p>
      </xdr:txBody>
    </xdr:sp>
    <xdr:clientData/>
  </xdr:twoCellAnchor>
  <xdr:twoCellAnchor>
    <xdr:from>
      <xdr:col>2</xdr:col>
      <xdr:colOff>752475</xdr:colOff>
      <xdr:row>10</xdr:row>
      <xdr:rowOff>14210</xdr:rowOff>
    </xdr:from>
    <xdr:to>
      <xdr:col>4</xdr:col>
      <xdr:colOff>241822</xdr:colOff>
      <xdr:row>11</xdr:row>
      <xdr:rowOff>77626</xdr:rowOff>
    </xdr:to>
    <xdr:sp macro="" textlink="">
      <xdr:nvSpPr>
        <xdr:cNvPr id="18" name="30 CuadroTexto">
          <a:extLst>
            <a:ext uri="{FF2B5EF4-FFF2-40B4-BE49-F238E27FC236}">
              <a16:creationId xmlns:a16="http://schemas.microsoft.com/office/drawing/2014/main" id="{00000000-0008-0000-0600-000012000000}"/>
            </a:ext>
          </a:extLst>
        </xdr:cNvPr>
        <xdr:cNvSpPr txBox="1"/>
      </xdr:nvSpPr>
      <xdr:spPr>
        <a:xfrm>
          <a:off x="2276475" y="1919210"/>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3 y 3,9</a:t>
          </a:r>
        </a:p>
      </xdr:txBody>
    </xdr:sp>
    <xdr:clientData/>
  </xdr:twoCellAnchor>
  <xdr:twoCellAnchor>
    <xdr:from>
      <xdr:col>2</xdr:col>
      <xdr:colOff>742950</xdr:colOff>
      <xdr:row>16</xdr:row>
      <xdr:rowOff>50393</xdr:rowOff>
    </xdr:from>
    <xdr:to>
      <xdr:col>4</xdr:col>
      <xdr:colOff>232297</xdr:colOff>
      <xdr:row>17</xdr:row>
      <xdr:rowOff>113809</xdr:rowOff>
    </xdr:to>
    <xdr:sp macro="" textlink="">
      <xdr:nvSpPr>
        <xdr:cNvPr id="19" name="31 CuadroTexto">
          <a:extLst>
            <a:ext uri="{FF2B5EF4-FFF2-40B4-BE49-F238E27FC236}">
              <a16:creationId xmlns:a16="http://schemas.microsoft.com/office/drawing/2014/main" id="{00000000-0008-0000-0600-000013000000}"/>
            </a:ext>
          </a:extLst>
        </xdr:cNvPr>
        <xdr:cNvSpPr txBox="1"/>
      </xdr:nvSpPr>
      <xdr:spPr>
        <a:xfrm>
          <a:off x="2266950" y="2717393"/>
          <a:ext cx="1013347" cy="253916"/>
        </a:xfrm>
        <a:prstGeom prst="rect">
          <a:avLst/>
        </a:prstGeom>
        <a:noFill/>
      </xdr:spPr>
      <xdr:txBody>
        <a:bodyPr wrap="square" rtlCol="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defTabSz="914400" rtl="0" eaLnBrk="1" fontAlgn="auto" latinLnBrk="0" hangingPunct="1">
            <a:lnSpc>
              <a:spcPct val="100000"/>
            </a:lnSpc>
            <a:spcBef>
              <a:spcPts val="0"/>
            </a:spcBef>
            <a:spcAft>
              <a:spcPts val="0"/>
            </a:spcAft>
            <a:buClr>
              <a:srgbClr val="000000"/>
            </a:buClr>
            <a:buSzTx/>
            <a:buFont typeface="Arial"/>
            <a:buNone/>
            <a:tabLst/>
            <a:defRPr/>
          </a:pPr>
          <a:r>
            <a:rPr kumimoji="0" lang="es-CO" sz="1050" b="1" i="0" u="none" strike="noStrike" kern="0" cap="none" spc="0" normalizeH="0" baseline="0" noProof="0">
              <a:ln>
                <a:noFill/>
              </a:ln>
              <a:solidFill>
                <a:srgbClr val="000000"/>
              </a:solidFill>
              <a:effectLst/>
              <a:uLnTx/>
              <a:uFillTx/>
              <a:latin typeface="Arial Narrow" panose="020B0606020202030204" pitchFamily="34" charset="0"/>
              <a:cs typeface="Arial"/>
              <a:sym typeface="Arial"/>
            </a:rPr>
            <a:t>Entre 1 y 2,9</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5" tint="0.39997558519241921"/>
  </sheetPr>
  <dimension ref="A1:S93"/>
  <sheetViews>
    <sheetView showGridLines="0" tabSelected="1" topLeftCell="A7" zoomScaleNormal="100" workbookViewId="0">
      <selection activeCell="C7" sqref="C7:Q91"/>
    </sheetView>
  </sheetViews>
  <sheetFormatPr baseColWidth="10" defaultColWidth="0" defaultRowHeight="15" zeroHeight="1" x14ac:dyDescent="0.25"/>
  <cols>
    <col min="1" max="2" width="2.7109375" style="22" customWidth="1"/>
    <col min="3" max="9" width="6.7109375" style="22" customWidth="1"/>
    <col min="10" max="10" width="8.7109375" style="22" customWidth="1"/>
    <col min="11" max="17" width="6.7109375" style="22" customWidth="1"/>
    <col min="18" max="19" width="2.7109375" style="22" customWidth="1"/>
    <col min="20" max="16384" width="11.42578125" hidden="1"/>
  </cols>
  <sheetData>
    <row r="1" spans="2:18" ht="60" customHeight="1" x14ac:dyDescent="0.25"/>
    <row r="2" spans="2:18" ht="21" customHeight="1" x14ac:dyDescent="0.25">
      <c r="B2" s="63" t="s">
        <v>22</v>
      </c>
      <c r="C2" s="63"/>
      <c r="D2" s="63"/>
      <c r="E2" s="63"/>
      <c r="F2" s="63"/>
      <c r="G2" s="63"/>
      <c r="H2" s="63"/>
      <c r="I2" s="63"/>
      <c r="J2" s="63"/>
      <c r="K2" s="63"/>
      <c r="L2" s="63"/>
      <c r="M2" s="63"/>
      <c r="N2" s="63"/>
      <c r="O2" s="63"/>
      <c r="P2" s="63"/>
      <c r="Q2" s="63"/>
      <c r="R2" s="63"/>
    </row>
    <row r="3" spans="2:18" ht="5.0999999999999996" customHeight="1" x14ac:dyDescent="0.25"/>
    <row r="4" spans="2:18" ht="21" customHeight="1" x14ac:dyDescent="0.25">
      <c r="B4" s="64" t="s">
        <v>48</v>
      </c>
      <c r="C4" s="64"/>
      <c r="D4" s="64"/>
      <c r="E4" s="64"/>
      <c r="F4" s="64"/>
      <c r="G4" s="64"/>
      <c r="H4" s="64"/>
      <c r="I4" s="64"/>
      <c r="J4" s="64"/>
      <c r="K4" s="64"/>
      <c r="L4" s="64"/>
      <c r="M4" s="64"/>
      <c r="N4" s="64"/>
      <c r="O4" s="64"/>
      <c r="P4" s="64"/>
      <c r="Q4" s="64"/>
      <c r="R4" s="64"/>
    </row>
    <row r="5" spans="2:18" ht="5.0999999999999996" customHeight="1" x14ac:dyDescent="0.25"/>
    <row r="6" spans="2:18" ht="15" customHeight="1" x14ac:dyDescent="0.25">
      <c r="B6" s="29"/>
      <c r="C6" s="29"/>
      <c r="D6" s="29"/>
      <c r="E6" s="29"/>
      <c r="F6" s="29"/>
      <c r="G6" s="29"/>
      <c r="H6" s="29"/>
      <c r="I6" s="29"/>
      <c r="J6" s="29"/>
      <c r="K6" s="29"/>
      <c r="L6" s="29"/>
      <c r="M6" s="29"/>
      <c r="N6" s="29"/>
      <c r="O6" s="29"/>
      <c r="P6" s="29"/>
      <c r="Q6" s="29"/>
      <c r="R6" s="29"/>
    </row>
    <row r="7" spans="2:18" ht="409.5" customHeight="1" x14ac:dyDescent="0.25">
      <c r="B7" s="58"/>
      <c r="C7" s="65" t="s">
        <v>87</v>
      </c>
      <c r="D7" s="65"/>
      <c r="E7" s="65"/>
      <c r="F7" s="65"/>
      <c r="G7" s="65"/>
      <c r="H7" s="65"/>
      <c r="I7" s="65"/>
      <c r="J7" s="65"/>
      <c r="K7" s="65"/>
      <c r="L7" s="65"/>
      <c r="M7" s="65"/>
      <c r="N7" s="65"/>
      <c r="O7" s="65"/>
      <c r="P7" s="65"/>
      <c r="Q7" s="65"/>
      <c r="R7" s="30"/>
    </row>
    <row r="8" spans="2:18" ht="42" customHeight="1" x14ac:dyDescent="0.25">
      <c r="B8" s="58"/>
      <c r="C8" s="65"/>
      <c r="D8" s="65"/>
      <c r="E8" s="65"/>
      <c r="F8" s="65"/>
      <c r="G8" s="65"/>
      <c r="H8" s="65"/>
      <c r="I8" s="65"/>
      <c r="J8" s="65"/>
      <c r="K8" s="65"/>
      <c r="L8" s="65"/>
      <c r="M8" s="65"/>
      <c r="N8" s="65"/>
      <c r="O8" s="65"/>
      <c r="P8" s="65"/>
      <c r="Q8" s="65"/>
      <c r="R8" s="30"/>
    </row>
    <row r="9" spans="2:18" ht="15" customHeight="1" x14ac:dyDescent="0.25">
      <c r="B9" s="58"/>
      <c r="C9" s="65"/>
      <c r="D9" s="65"/>
      <c r="E9" s="65"/>
      <c r="F9" s="65"/>
      <c r="G9" s="65"/>
      <c r="H9" s="65"/>
      <c r="I9" s="65"/>
      <c r="J9" s="65"/>
      <c r="K9" s="65"/>
      <c r="L9" s="65"/>
      <c r="M9" s="65"/>
      <c r="N9" s="65"/>
      <c r="O9" s="65"/>
      <c r="P9" s="65"/>
      <c r="Q9" s="65"/>
      <c r="R9" s="30"/>
    </row>
    <row r="10" spans="2:18" ht="15" customHeight="1" x14ac:dyDescent="0.25">
      <c r="B10" s="58"/>
      <c r="C10" s="65"/>
      <c r="D10" s="65"/>
      <c r="E10" s="65"/>
      <c r="F10" s="65"/>
      <c r="G10" s="65"/>
      <c r="H10" s="65"/>
      <c r="I10" s="65"/>
      <c r="J10" s="65"/>
      <c r="K10" s="65"/>
      <c r="L10" s="65"/>
      <c r="M10" s="65"/>
      <c r="N10" s="65"/>
      <c r="O10" s="65"/>
      <c r="P10" s="65"/>
      <c r="Q10" s="65"/>
      <c r="R10" s="30"/>
    </row>
    <row r="11" spans="2:18" ht="15" customHeight="1" x14ac:dyDescent="0.25">
      <c r="B11" s="58"/>
      <c r="C11" s="65"/>
      <c r="D11" s="65"/>
      <c r="E11" s="65"/>
      <c r="F11" s="65"/>
      <c r="G11" s="65"/>
      <c r="H11" s="65"/>
      <c r="I11" s="65"/>
      <c r="J11" s="65"/>
      <c r="K11" s="65"/>
      <c r="L11" s="65"/>
      <c r="M11" s="65"/>
      <c r="N11" s="65"/>
      <c r="O11" s="65"/>
      <c r="P11" s="65"/>
      <c r="Q11" s="65"/>
      <c r="R11" s="30"/>
    </row>
    <row r="12" spans="2:18" ht="15" customHeight="1" x14ac:dyDescent="0.25">
      <c r="B12" s="58"/>
      <c r="C12" s="65"/>
      <c r="D12" s="65"/>
      <c r="E12" s="65"/>
      <c r="F12" s="65"/>
      <c r="G12" s="65"/>
      <c r="H12" s="65"/>
      <c r="I12" s="65"/>
      <c r="J12" s="65"/>
      <c r="K12" s="65"/>
      <c r="L12" s="65"/>
      <c r="M12" s="65"/>
      <c r="N12" s="65"/>
      <c r="O12" s="65"/>
      <c r="P12" s="65"/>
      <c r="Q12" s="65"/>
      <c r="R12" s="30"/>
    </row>
    <row r="13" spans="2:18" ht="15" customHeight="1" x14ac:dyDescent="0.25">
      <c r="B13" s="58"/>
      <c r="C13" s="65"/>
      <c r="D13" s="65"/>
      <c r="E13" s="65"/>
      <c r="F13" s="65"/>
      <c r="G13" s="65"/>
      <c r="H13" s="65"/>
      <c r="I13" s="65"/>
      <c r="J13" s="65"/>
      <c r="K13" s="65"/>
      <c r="L13" s="65"/>
      <c r="M13" s="65"/>
      <c r="N13" s="65"/>
      <c r="O13" s="65"/>
      <c r="P13" s="65"/>
      <c r="Q13" s="65"/>
      <c r="R13" s="30"/>
    </row>
    <row r="14" spans="2:18" ht="15" customHeight="1" x14ac:dyDescent="0.25">
      <c r="B14" s="58"/>
      <c r="C14" s="65"/>
      <c r="D14" s="65"/>
      <c r="E14" s="65"/>
      <c r="F14" s="65"/>
      <c r="G14" s="65"/>
      <c r="H14" s="65"/>
      <c r="I14" s="65"/>
      <c r="J14" s="65"/>
      <c r="K14" s="65"/>
      <c r="L14" s="65"/>
      <c r="M14" s="65"/>
      <c r="N14" s="65"/>
      <c r="O14" s="65"/>
      <c r="P14" s="65"/>
      <c r="Q14" s="65"/>
      <c r="R14" s="30"/>
    </row>
    <row r="15" spans="2:18" ht="15" customHeight="1" x14ac:dyDescent="0.25">
      <c r="B15" s="58"/>
      <c r="C15" s="65"/>
      <c r="D15" s="65"/>
      <c r="E15" s="65"/>
      <c r="F15" s="65"/>
      <c r="G15" s="65"/>
      <c r="H15" s="65"/>
      <c r="I15" s="65"/>
      <c r="J15" s="65"/>
      <c r="K15" s="65"/>
      <c r="L15" s="65"/>
      <c r="M15" s="65"/>
      <c r="N15" s="65"/>
      <c r="O15" s="65"/>
      <c r="P15" s="65"/>
      <c r="Q15" s="65"/>
      <c r="R15" s="30"/>
    </row>
    <row r="16" spans="2:18" ht="15" customHeight="1" x14ac:dyDescent="0.25">
      <c r="B16" s="58"/>
      <c r="C16" s="65"/>
      <c r="D16" s="65"/>
      <c r="E16" s="65"/>
      <c r="F16" s="65"/>
      <c r="G16" s="65"/>
      <c r="H16" s="65"/>
      <c r="I16" s="65"/>
      <c r="J16" s="65"/>
      <c r="K16" s="65"/>
      <c r="L16" s="65"/>
      <c r="M16" s="65"/>
      <c r="N16" s="65"/>
      <c r="O16" s="65"/>
      <c r="P16" s="65"/>
      <c r="Q16" s="65"/>
      <c r="R16" s="30"/>
    </row>
    <row r="17" spans="2:18" ht="15" customHeight="1" x14ac:dyDescent="0.25">
      <c r="B17" s="58"/>
      <c r="C17" s="65"/>
      <c r="D17" s="65"/>
      <c r="E17" s="65"/>
      <c r="F17" s="65"/>
      <c r="G17" s="65"/>
      <c r="H17" s="65"/>
      <c r="I17" s="65"/>
      <c r="J17" s="65"/>
      <c r="K17" s="65"/>
      <c r="L17" s="65"/>
      <c r="M17" s="65"/>
      <c r="N17" s="65"/>
      <c r="O17" s="65"/>
      <c r="P17" s="65"/>
      <c r="Q17" s="65"/>
      <c r="R17" s="30"/>
    </row>
    <row r="18" spans="2:18" ht="15" customHeight="1" x14ac:dyDescent="0.25">
      <c r="B18" s="58"/>
      <c r="C18" s="65"/>
      <c r="D18" s="65"/>
      <c r="E18" s="65"/>
      <c r="F18" s="65"/>
      <c r="G18" s="65"/>
      <c r="H18" s="65"/>
      <c r="I18" s="65"/>
      <c r="J18" s="65"/>
      <c r="K18" s="65"/>
      <c r="L18" s="65"/>
      <c r="M18" s="65"/>
      <c r="N18" s="65"/>
      <c r="O18" s="65"/>
      <c r="P18" s="65"/>
      <c r="Q18" s="65"/>
      <c r="R18" s="30"/>
    </row>
    <row r="19" spans="2:18" ht="15" customHeight="1" x14ac:dyDescent="0.25">
      <c r="B19" s="58"/>
      <c r="C19" s="65"/>
      <c r="D19" s="65"/>
      <c r="E19" s="65"/>
      <c r="F19" s="65"/>
      <c r="G19" s="65"/>
      <c r="H19" s="65"/>
      <c r="I19" s="65"/>
      <c r="J19" s="65"/>
      <c r="K19" s="65"/>
      <c r="L19" s="65"/>
      <c r="M19" s="65"/>
      <c r="N19" s="65"/>
      <c r="O19" s="65"/>
      <c r="P19" s="65"/>
      <c r="Q19" s="65"/>
      <c r="R19" s="30"/>
    </row>
    <row r="20" spans="2:18" ht="15" customHeight="1" x14ac:dyDescent="0.25">
      <c r="B20" s="58"/>
      <c r="C20" s="65"/>
      <c r="D20" s="65"/>
      <c r="E20" s="65"/>
      <c r="F20" s="65"/>
      <c r="G20" s="65"/>
      <c r="H20" s="65"/>
      <c r="I20" s="65"/>
      <c r="J20" s="65"/>
      <c r="K20" s="65"/>
      <c r="L20" s="65"/>
      <c r="M20" s="65"/>
      <c r="N20" s="65"/>
      <c r="O20" s="65"/>
      <c r="P20" s="65"/>
      <c r="Q20" s="65"/>
      <c r="R20" s="30"/>
    </row>
    <row r="21" spans="2:18" ht="15" customHeight="1" x14ac:dyDescent="0.25">
      <c r="B21" s="58"/>
      <c r="C21" s="65"/>
      <c r="D21" s="65"/>
      <c r="E21" s="65"/>
      <c r="F21" s="65"/>
      <c r="G21" s="65"/>
      <c r="H21" s="65"/>
      <c r="I21" s="65"/>
      <c r="J21" s="65"/>
      <c r="K21" s="65"/>
      <c r="L21" s="65"/>
      <c r="M21" s="65"/>
      <c r="N21" s="65"/>
      <c r="O21" s="65"/>
      <c r="P21" s="65"/>
      <c r="Q21" s="65"/>
      <c r="R21" s="30"/>
    </row>
    <row r="22" spans="2:18" ht="15" customHeight="1" x14ac:dyDescent="0.25">
      <c r="B22" s="58"/>
      <c r="C22" s="65"/>
      <c r="D22" s="65"/>
      <c r="E22" s="65"/>
      <c r="F22" s="65"/>
      <c r="G22" s="65"/>
      <c r="H22" s="65"/>
      <c r="I22" s="65"/>
      <c r="J22" s="65"/>
      <c r="K22" s="65"/>
      <c r="L22" s="65"/>
      <c r="M22" s="65"/>
      <c r="N22" s="65"/>
      <c r="O22" s="65"/>
      <c r="P22" s="65"/>
      <c r="Q22" s="65"/>
      <c r="R22" s="30"/>
    </row>
    <row r="23" spans="2:18" ht="15" customHeight="1" x14ac:dyDescent="0.25">
      <c r="B23" s="58"/>
      <c r="C23" s="65"/>
      <c r="D23" s="65"/>
      <c r="E23" s="65"/>
      <c r="F23" s="65"/>
      <c r="G23" s="65"/>
      <c r="H23" s="65"/>
      <c r="I23" s="65"/>
      <c r="J23" s="65"/>
      <c r="K23" s="65"/>
      <c r="L23" s="65"/>
      <c r="M23" s="65"/>
      <c r="N23" s="65"/>
      <c r="O23" s="65"/>
      <c r="P23" s="65"/>
      <c r="Q23" s="65"/>
      <c r="R23" s="30"/>
    </row>
    <row r="24" spans="2:18" ht="15" customHeight="1" x14ac:dyDescent="0.25">
      <c r="B24" s="58"/>
      <c r="C24" s="65"/>
      <c r="D24" s="65"/>
      <c r="E24" s="65"/>
      <c r="F24" s="65"/>
      <c r="G24" s="65"/>
      <c r="H24" s="65"/>
      <c r="I24" s="65"/>
      <c r="J24" s="65"/>
      <c r="K24" s="65"/>
      <c r="L24" s="65"/>
      <c r="M24" s="65"/>
      <c r="N24" s="65"/>
      <c r="O24" s="65"/>
      <c r="P24" s="65"/>
      <c r="Q24" s="65"/>
      <c r="R24" s="30"/>
    </row>
    <row r="25" spans="2:18" ht="15" customHeight="1" x14ac:dyDescent="0.25">
      <c r="B25" s="58"/>
      <c r="C25" s="65"/>
      <c r="D25" s="65"/>
      <c r="E25" s="65"/>
      <c r="F25" s="65"/>
      <c r="G25" s="65"/>
      <c r="H25" s="65"/>
      <c r="I25" s="65"/>
      <c r="J25" s="65"/>
      <c r="K25" s="65"/>
      <c r="L25" s="65"/>
      <c r="M25" s="65"/>
      <c r="N25" s="65"/>
      <c r="O25" s="65"/>
      <c r="P25" s="65"/>
      <c r="Q25" s="65"/>
      <c r="R25" s="30"/>
    </row>
    <row r="26" spans="2:18" ht="15" customHeight="1" x14ac:dyDescent="0.25">
      <c r="B26" s="58"/>
      <c r="C26" s="65"/>
      <c r="D26" s="65"/>
      <c r="E26" s="65"/>
      <c r="F26" s="65"/>
      <c r="G26" s="65"/>
      <c r="H26" s="65"/>
      <c r="I26" s="65"/>
      <c r="J26" s="65"/>
      <c r="K26" s="65"/>
      <c r="L26" s="65"/>
      <c r="M26" s="65"/>
      <c r="N26" s="65"/>
      <c r="O26" s="65"/>
      <c r="P26" s="65"/>
      <c r="Q26" s="65"/>
      <c r="R26" s="30"/>
    </row>
    <row r="27" spans="2:18" ht="15" customHeight="1" x14ac:dyDescent="0.25">
      <c r="B27" s="58"/>
      <c r="C27" s="65"/>
      <c r="D27" s="65"/>
      <c r="E27" s="65"/>
      <c r="F27" s="65"/>
      <c r="G27" s="65"/>
      <c r="H27" s="65"/>
      <c r="I27" s="65"/>
      <c r="J27" s="65"/>
      <c r="K27" s="65"/>
      <c r="L27" s="65"/>
      <c r="M27" s="65"/>
      <c r="N27" s="65"/>
      <c r="O27" s="65"/>
      <c r="P27" s="65"/>
      <c r="Q27" s="65"/>
      <c r="R27" s="30"/>
    </row>
    <row r="28" spans="2:18" ht="15" customHeight="1" x14ac:dyDescent="0.25">
      <c r="B28" s="58"/>
      <c r="C28" s="65"/>
      <c r="D28" s="65"/>
      <c r="E28" s="65"/>
      <c r="F28" s="65"/>
      <c r="G28" s="65"/>
      <c r="H28" s="65"/>
      <c r="I28" s="65"/>
      <c r="J28" s="65"/>
      <c r="K28" s="65"/>
      <c r="L28" s="65"/>
      <c r="M28" s="65"/>
      <c r="N28" s="65"/>
      <c r="O28" s="65"/>
      <c r="P28" s="65"/>
      <c r="Q28" s="65"/>
      <c r="R28" s="30"/>
    </row>
    <row r="29" spans="2:18" ht="15" customHeight="1" x14ac:dyDescent="0.25">
      <c r="B29" s="58"/>
      <c r="C29" s="65"/>
      <c r="D29" s="65"/>
      <c r="E29" s="65"/>
      <c r="F29" s="65"/>
      <c r="G29" s="65"/>
      <c r="H29" s="65"/>
      <c r="I29" s="65"/>
      <c r="J29" s="65"/>
      <c r="K29" s="65"/>
      <c r="L29" s="65"/>
      <c r="M29" s="65"/>
      <c r="N29" s="65"/>
      <c r="O29" s="65"/>
      <c r="P29" s="65"/>
      <c r="Q29" s="65"/>
      <c r="R29" s="30"/>
    </row>
    <row r="30" spans="2:18" ht="15" customHeight="1" x14ac:dyDescent="0.25">
      <c r="B30" s="58"/>
      <c r="C30" s="65"/>
      <c r="D30" s="65"/>
      <c r="E30" s="65"/>
      <c r="F30" s="65"/>
      <c r="G30" s="65"/>
      <c r="H30" s="65"/>
      <c r="I30" s="65"/>
      <c r="J30" s="65"/>
      <c r="K30" s="65"/>
      <c r="L30" s="65"/>
      <c r="M30" s="65"/>
      <c r="N30" s="65"/>
      <c r="O30" s="65"/>
      <c r="P30" s="65"/>
      <c r="Q30" s="65"/>
      <c r="R30" s="30"/>
    </row>
    <row r="31" spans="2:18" ht="15" customHeight="1" x14ac:dyDescent="0.25">
      <c r="B31" s="58"/>
      <c r="C31" s="65"/>
      <c r="D31" s="65"/>
      <c r="E31" s="65"/>
      <c r="F31" s="65"/>
      <c r="G31" s="65"/>
      <c r="H31" s="65"/>
      <c r="I31" s="65"/>
      <c r="J31" s="65"/>
      <c r="K31" s="65"/>
      <c r="L31" s="65"/>
      <c r="M31" s="65"/>
      <c r="N31" s="65"/>
      <c r="O31" s="65"/>
      <c r="P31" s="65"/>
      <c r="Q31" s="65"/>
      <c r="R31" s="30"/>
    </row>
    <row r="32" spans="2:18" ht="15" customHeight="1" x14ac:dyDescent="0.25">
      <c r="B32" s="58"/>
      <c r="C32" s="65"/>
      <c r="D32" s="65"/>
      <c r="E32" s="65"/>
      <c r="F32" s="65"/>
      <c r="G32" s="65"/>
      <c r="H32" s="65"/>
      <c r="I32" s="65"/>
      <c r="J32" s="65"/>
      <c r="K32" s="65"/>
      <c r="L32" s="65"/>
      <c r="M32" s="65"/>
      <c r="N32" s="65"/>
      <c r="O32" s="65"/>
      <c r="P32" s="65"/>
      <c r="Q32" s="65"/>
      <c r="R32" s="30"/>
    </row>
    <row r="33" spans="2:18" ht="15" customHeight="1" x14ac:dyDescent="0.25">
      <c r="B33" s="58"/>
      <c r="C33" s="65"/>
      <c r="D33" s="65"/>
      <c r="E33" s="65"/>
      <c r="F33" s="65"/>
      <c r="G33" s="65"/>
      <c r="H33" s="65"/>
      <c r="I33" s="65"/>
      <c r="J33" s="65"/>
      <c r="K33" s="65"/>
      <c r="L33" s="65"/>
      <c r="M33" s="65"/>
      <c r="N33" s="65"/>
      <c r="O33" s="65"/>
      <c r="P33" s="65"/>
      <c r="Q33" s="65"/>
      <c r="R33" s="30"/>
    </row>
    <row r="34" spans="2:18" ht="15" customHeight="1" x14ac:dyDescent="0.25">
      <c r="B34" s="58"/>
      <c r="C34" s="65"/>
      <c r="D34" s="65"/>
      <c r="E34" s="65"/>
      <c r="F34" s="65"/>
      <c r="G34" s="65"/>
      <c r="H34" s="65"/>
      <c r="I34" s="65"/>
      <c r="J34" s="65"/>
      <c r="K34" s="65"/>
      <c r="L34" s="65"/>
      <c r="M34" s="65"/>
      <c r="N34" s="65"/>
      <c r="O34" s="65"/>
      <c r="P34" s="65"/>
      <c r="Q34" s="65"/>
      <c r="R34" s="30"/>
    </row>
    <row r="35" spans="2:18" ht="15" customHeight="1" x14ac:dyDescent="0.25">
      <c r="B35" s="58"/>
      <c r="C35" s="65"/>
      <c r="D35" s="65"/>
      <c r="E35" s="65"/>
      <c r="F35" s="65"/>
      <c r="G35" s="65"/>
      <c r="H35" s="65"/>
      <c r="I35" s="65"/>
      <c r="J35" s="65"/>
      <c r="K35" s="65"/>
      <c r="L35" s="65"/>
      <c r="M35" s="65"/>
      <c r="N35" s="65"/>
      <c r="O35" s="65"/>
      <c r="P35" s="65"/>
      <c r="Q35" s="65"/>
      <c r="R35" s="30"/>
    </row>
    <row r="36" spans="2:18" ht="15" customHeight="1" x14ac:dyDescent="0.25">
      <c r="B36" s="58"/>
      <c r="C36" s="65"/>
      <c r="D36" s="65"/>
      <c r="E36" s="65"/>
      <c r="F36" s="65"/>
      <c r="G36" s="65"/>
      <c r="H36" s="65"/>
      <c r="I36" s="65"/>
      <c r="J36" s="65"/>
      <c r="K36" s="65"/>
      <c r="L36" s="65"/>
      <c r="M36" s="65"/>
      <c r="N36" s="65"/>
      <c r="O36" s="65"/>
      <c r="P36" s="65"/>
      <c r="Q36" s="65"/>
      <c r="R36" s="30"/>
    </row>
    <row r="37" spans="2:18" ht="15" customHeight="1" x14ac:dyDescent="0.25">
      <c r="B37" s="58"/>
      <c r="C37" s="65"/>
      <c r="D37" s="65"/>
      <c r="E37" s="65"/>
      <c r="F37" s="65"/>
      <c r="G37" s="65"/>
      <c r="H37" s="65"/>
      <c r="I37" s="65"/>
      <c r="J37" s="65"/>
      <c r="K37" s="65"/>
      <c r="L37" s="65"/>
      <c r="M37" s="65"/>
      <c r="N37" s="65"/>
      <c r="O37" s="65"/>
      <c r="P37" s="65"/>
      <c r="Q37" s="65"/>
      <c r="R37" s="30"/>
    </row>
    <row r="38" spans="2:18" ht="15" customHeight="1" x14ac:dyDescent="0.25">
      <c r="B38" s="58"/>
      <c r="C38" s="65"/>
      <c r="D38" s="65"/>
      <c r="E38" s="65"/>
      <c r="F38" s="65"/>
      <c r="G38" s="65"/>
      <c r="H38" s="65"/>
      <c r="I38" s="65"/>
      <c r="J38" s="65"/>
      <c r="K38" s="65"/>
      <c r="L38" s="65"/>
      <c r="M38" s="65"/>
      <c r="N38" s="65"/>
      <c r="O38" s="65"/>
      <c r="P38" s="65"/>
      <c r="Q38" s="65"/>
      <c r="R38" s="30"/>
    </row>
    <row r="39" spans="2:18" ht="15" customHeight="1" x14ac:dyDescent="0.25">
      <c r="B39" s="58"/>
      <c r="C39" s="65"/>
      <c r="D39" s="65"/>
      <c r="E39" s="65"/>
      <c r="F39" s="65"/>
      <c r="G39" s="65"/>
      <c r="H39" s="65"/>
      <c r="I39" s="65"/>
      <c r="J39" s="65"/>
      <c r="K39" s="65"/>
      <c r="L39" s="65"/>
      <c r="M39" s="65"/>
      <c r="N39" s="65"/>
      <c r="O39" s="65"/>
      <c r="P39" s="65"/>
      <c r="Q39" s="65"/>
      <c r="R39" s="30"/>
    </row>
    <row r="40" spans="2:18" ht="15" customHeight="1" x14ac:dyDescent="0.25">
      <c r="B40" s="58"/>
      <c r="C40" s="65"/>
      <c r="D40" s="65"/>
      <c r="E40" s="65"/>
      <c r="F40" s="65"/>
      <c r="G40" s="65"/>
      <c r="H40" s="65"/>
      <c r="I40" s="65"/>
      <c r="J40" s="65"/>
      <c r="K40" s="65"/>
      <c r="L40" s="65"/>
      <c r="M40" s="65"/>
      <c r="N40" s="65"/>
      <c r="O40" s="65"/>
      <c r="P40" s="65"/>
      <c r="Q40" s="65"/>
      <c r="R40" s="30"/>
    </row>
    <row r="41" spans="2:18" ht="15" customHeight="1" x14ac:dyDescent="0.25">
      <c r="B41" s="58"/>
      <c r="C41" s="65"/>
      <c r="D41" s="65"/>
      <c r="E41" s="65"/>
      <c r="F41" s="65"/>
      <c r="G41" s="65"/>
      <c r="H41" s="65"/>
      <c r="I41" s="65"/>
      <c r="J41" s="65"/>
      <c r="K41" s="65"/>
      <c r="L41" s="65"/>
      <c r="M41" s="65"/>
      <c r="N41" s="65"/>
      <c r="O41" s="65"/>
      <c r="P41" s="65"/>
      <c r="Q41" s="65"/>
      <c r="R41" s="30"/>
    </row>
    <row r="42" spans="2:18" ht="15" customHeight="1" x14ac:dyDescent="0.25">
      <c r="B42" s="58"/>
      <c r="C42" s="65"/>
      <c r="D42" s="65"/>
      <c r="E42" s="65"/>
      <c r="F42" s="65"/>
      <c r="G42" s="65"/>
      <c r="H42" s="65"/>
      <c r="I42" s="65"/>
      <c r="J42" s="65"/>
      <c r="K42" s="65"/>
      <c r="L42" s="65"/>
      <c r="M42" s="65"/>
      <c r="N42" s="65"/>
      <c r="O42" s="65"/>
      <c r="P42" s="65"/>
      <c r="Q42" s="65"/>
      <c r="R42" s="30"/>
    </row>
    <row r="43" spans="2:18" ht="15" customHeight="1" x14ac:dyDescent="0.25">
      <c r="B43" s="58"/>
      <c r="C43" s="65"/>
      <c r="D43" s="65"/>
      <c r="E43" s="65"/>
      <c r="F43" s="65"/>
      <c r="G43" s="65"/>
      <c r="H43" s="65"/>
      <c r="I43" s="65"/>
      <c r="J43" s="65"/>
      <c r="K43" s="65"/>
      <c r="L43" s="65"/>
      <c r="M43" s="65"/>
      <c r="N43" s="65"/>
      <c r="O43" s="65"/>
      <c r="P43" s="65"/>
      <c r="Q43" s="65"/>
      <c r="R43" s="30"/>
    </row>
    <row r="44" spans="2:18" ht="15" customHeight="1" x14ac:dyDescent="0.25">
      <c r="B44" s="58"/>
      <c r="C44" s="65"/>
      <c r="D44" s="65"/>
      <c r="E44" s="65"/>
      <c r="F44" s="65"/>
      <c r="G44" s="65"/>
      <c r="H44" s="65"/>
      <c r="I44" s="65"/>
      <c r="J44" s="65"/>
      <c r="K44" s="65"/>
      <c r="L44" s="65"/>
      <c r="M44" s="65"/>
      <c r="N44" s="65"/>
      <c r="O44" s="65"/>
      <c r="P44" s="65"/>
      <c r="Q44" s="65"/>
      <c r="R44" s="30"/>
    </row>
    <row r="45" spans="2:18" ht="15" customHeight="1" x14ac:dyDescent="0.25">
      <c r="B45" s="58"/>
      <c r="C45" s="65"/>
      <c r="D45" s="65"/>
      <c r="E45" s="65"/>
      <c r="F45" s="65"/>
      <c r="G45" s="65"/>
      <c r="H45" s="65"/>
      <c r="I45" s="65"/>
      <c r="J45" s="65"/>
      <c r="K45" s="65"/>
      <c r="L45" s="65"/>
      <c r="M45" s="65"/>
      <c r="N45" s="65"/>
      <c r="O45" s="65"/>
      <c r="P45" s="65"/>
      <c r="Q45" s="65"/>
      <c r="R45" s="30"/>
    </row>
    <row r="46" spans="2:18" ht="15" customHeight="1" x14ac:dyDescent="0.25">
      <c r="B46" s="58"/>
      <c r="C46" s="65"/>
      <c r="D46" s="65"/>
      <c r="E46" s="65"/>
      <c r="F46" s="65"/>
      <c r="G46" s="65"/>
      <c r="H46" s="65"/>
      <c r="I46" s="65"/>
      <c r="J46" s="65"/>
      <c r="K46" s="65"/>
      <c r="L46" s="65"/>
      <c r="M46" s="65"/>
      <c r="N46" s="65"/>
      <c r="O46" s="65"/>
      <c r="P46" s="65"/>
      <c r="Q46" s="65"/>
      <c r="R46" s="30"/>
    </row>
    <row r="47" spans="2:18" ht="15" customHeight="1" x14ac:dyDescent="0.25">
      <c r="B47" s="58"/>
      <c r="C47" s="65"/>
      <c r="D47" s="65"/>
      <c r="E47" s="65"/>
      <c r="F47" s="65"/>
      <c r="G47" s="65"/>
      <c r="H47" s="65"/>
      <c r="I47" s="65"/>
      <c r="J47" s="65"/>
      <c r="K47" s="65"/>
      <c r="L47" s="65"/>
      <c r="M47" s="65"/>
      <c r="N47" s="65"/>
      <c r="O47" s="65"/>
      <c r="P47" s="65"/>
      <c r="Q47" s="65"/>
      <c r="R47" s="30"/>
    </row>
    <row r="48" spans="2:18" ht="15" customHeight="1" x14ac:dyDescent="0.25">
      <c r="B48" s="58"/>
      <c r="C48" s="65"/>
      <c r="D48" s="65"/>
      <c r="E48" s="65"/>
      <c r="F48" s="65"/>
      <c r="G48" s="65"/>
      <c r="H48" s="65"/>
      <c r="I48" s="65"/>
      <c r="J48" s="65"/>
      <c r="K48" s="65"/>
      <c r="L48" s="65"/>
      <c r="M48" s="65"/>
      <c r="N48" s="65"/>
      <c r="O48" s="65"/>
      <c r="P48" s="65"/>
      <c r="Q48" s="65"/>
      <c r="R48" s="30"/>
    </row>
    <row r="49" spans="2:18" ht="15" customHeight="1" x14ac:dyDescent="0.25">
      <c r="B49" s="58"/>
      <c r="C49" s="65"/>
      <c r="D49" s="65"/>
      <c r="E49" s="65"/>
      <c r="F49" s="65"/>
      <c r="G49" s="65"/>
      <c r="H49" s="65"/>
      <c r="I49" s="65"/>
      <c r="J49" s="65"/>
      <c r="K49" s="65"/>
      <c r="L49" s="65"/>
      <c r="M49" s="65"/>
      <c r="N49" s="65"/>
      <c r="O49" s="65"/>
      <c r="P49" s="65"/>
      <c r="Q49" s="65"/>
      <c r="R49" s="30"/>
    </row>
    <row r="50" spans="2:18" ht="15" customHeight="1" x14ac:dyDescent="0.25">
      <c r="B50" s="58"/>
      <c r="C50" s="65"/>
      <c r="D50" s="65"/>
      <c r="E50" s="65"/>
      <c r="F50" s="65"/>
      <c r="G50" s="65"/>
      <c r="H50" s="65"/>
      <c r="I50" s="65"/>
      <c r="J50" s="65"/>
      <c r="K50" s="65"/>
      <c r="L50" s="65"/>
      <c r="M50" s="65"/>
      <c r="N50" s="65"/>
      <c r="O50" s="65"/>
      <c r="P50" s="65"/>
      <c r="Q50" s="65"/>
      <c r="R50" s="30"/>
    </row>
    <row r="51" spans="2:18" ht="15" customHeight="1" x14ac:dyDescent="0.25">
      <c r="B51" s="58"/>
      <c r="C51" s="65"/>
      <c r="D51" s="65"/>
      <c r="E51" s="65"/>
      <c r="F51" s="65"/>
      <c r="G51" s="65"/>
      <c r="H51" s="65"/>
      <c r="I51" s="65"/>
      <c r="J51" s="65"/>
      <c r="K51" s="65"/>
      <c r="L51" s="65"/>
      <c r="M51" s="65"/>
      <c r="N51" s="65"/>
      <c r="O51" s="65"/>
      <c r="P51" s="65"/>
      <c r="Q51" s="65"/>
      <c r="R51" s="30"/>
    </row>
    <row r="52" spans="2:18" ht="15" customHeight="1" x14ac:dyDescent="0.25">
      <c r="B52" s="58"/>
      <c r="C52" s="65"/>
      <c r="D52" s="65"/>
      <c r="E52" s="65"/>
      <c r="F52" s="65"/>
      <c r="G52" s="65"/>
      <c r="H52" s="65"/>
      <c r="I52" s="65"/>
      <c r="J52" s="65"/>
      <c r="K52" s="65"/>
      <c r="L52" s="65"/>
      <c r="M52" s="65"/>
      <c r="N52" s="65"/>
      <c r="O52" s="65"/>
      <c r="P52" s="65"/>
      <c r="Q52" s="65"/>
      <c r="R52" s="30"/>
    </row>
    <row r="53" spans="2:18" ht="15" customHeight="1" x14ac:dyDescent="0.25">
      <c r="B53" s="58"/>
      <c r="C53" s="65"/>
      <c r="D53" s="65"/>
      <c r="E53" s="65"/>
      <c r="F53" s="65"/>
      <c r="G53" s="65"/>
      <c r="H53" s="65"/>
      <c r="I53" s="65"/>
      <c r="J53" s="65"/>
      <c r="K53" s="65"/>
      <c r="L53" s="65"/>
      <c r="M53" s="65"/>
      <c r="N53" s="65"/>
      <c r="O53" s="65"/>
      <c r="P53" s="65"/>
      <c r="Q53" s="65"/>
      <c r="R53" s="30"/>
    </row>
    <row r="54" spans="2:18" ht="15" customHeight="1" x14ac:dyDescent="0.25">
      <c r="B54" s="58"/>
      <c r="C54" s="65"/>
      <c r="D54" s="65"/>
      <c r="E54" s="65"/>
      <c r="F54" s="65"/>
      <c r="G54" s="65"/>
      <c r="H54" s="65"/>
      <c r="I54" s="65"/>
      <c r="J54" s="65"/>
      <c r="K54" s="65"/>
      <c r="L54" s="65"/>
      <c r="M54" s="65"/>
      <c r="N54" s="65"/>
      <c r="O54" s="65"/>
      <c r="P54" s="65"/>
      <c r="Q54" s="65"/>
      <c r="R54" s="30"/>
    </row>
    <row r="55" spans="2:18" ht="15" customHeight="1" x14ac:dyDescent="0.25">
      <c r="B55" s="58"/>
      <c r="C55" s="65"/>
      <c r="D55" s="65"/>
      <c r="E55" s="65"/>
      <c r="F55" s="65"/>
      <c r="G55" s="65"/>
      <c r="H55" s="65"/>
      <c r="I55" s="65"/>
      <c r="J55" s="65"/>
      <c r="K55" s="65"/>
      <c r="L55" s="65"/>
      <c r="M55" s="65"/>
      <c r="N55" s="65"/>
      <c r="O55" s="65"/>
      <c r="P55" s="65"/>
      <c r="Q55" s="65"/>
      <c r="R55" s="30"/>
    </row>
    <row r="56" spans="2:18" ht="15" customHeight="1" x14ac:dyDescent="0.25">
      <c r="B56" s="58"/>
      <c r="C56" s="65"/>
      <c r="D56" s="65"/>
      <c r="E56" s="65"/>
      <c r="F56" s="65"/>
      <c r="G56" s="65"/>
      <c r="H56" s="65"/>
      <c r="I56" s="65"/>
      <c r="J56" s="65"/>
      <c r="K56" s="65"/>
      <c r="L56" s="65"/>
      <c r="M56" s="65"/>
      <c r="N56" s="65"/>
      <c r="O56" s="65"/>
      <c r="P56" s="65"/>
      <c r="Q56" s="65"/>
      <c r="R56" s="30"/>
    </row>
    <row r="57" spans="2:18" ht="15" customHeight="1" x14ac:dyDescent="0.25">
      <c r="B57" s="58"/>
      <c r="C57" s="65"/>
      <c r="D57" s="65"/>
      <c r="E57" s="65"/>
      <c r="F57" s="65"/>
      <c r="G57" s="65"/>
      <c r="H57" s="65"/>
      <c r="I57" s="65"/>
      <c r="J57" s="65"/>
      <c r="K57" s="65"/>
      <c r="L57" s="65"/>
      <c r="M57" s="65"/>
      <c r="N57" s="65"/>
      <c r="O57" s="65"/>
      <c r="P57" s="65"/>
      <c r="Q57" s="65"/>
      <c r="R57" s="30"/>
    </row>
    <row r="58" spans="2:18" ht="15" customHeight="1" x14ac:dyDescent="0.25">
      <c r="B58" s="58"/>
      <c r="C58" s="65"/>
      <c r="D58" s="65"/>
      <c r="E58" s="65"/>
      <c r="F58" s="65"/>
      <c r="G58" s="65"/>
      <c r="H58" s="65"/>
      <c r="I58" s="65"/>
      <c r="J58" s="65"/>
      <c r="K58" s="65"/>
      <c r="L58" s="65"/>
      <c r="M58" s="65"/>
      <c r="N58" s="65"/>
      <c r="O58" s="65"/>
      <c r="P58" s="65"/>
      <c r="Q58" s="65"/>
      <c r="R58" s="30"/>
    </row>
    <row r="59" spans="2:18" ht="15" customHeight="1" x14ac:dyDescent="0.25">
      <c r="B59" s="58"/>
      <c r="C59" s="65"/>
      <c r="D59" s="65"/>
      <c r="E59" s="65"/>
      <c r="F59" s="65"/>
      <c r="G59" s="65"/>
      <c r="H59" s="65"/>
      <c r="I59" s="65"/>
      <c r="J59" s="65"/>
      <c r="K59" s="65"/>
      <c r="L59" s="65"/>
      <c r="M59" s="65"/>
      <c r="N59" s="65"/>
      <c r="O59" s="65"/>
      <c r="P59" s="65"/>
      <c r="Q59" s="65"/>
      <c r="R59" s="30"/>
    </row>
    <row r="60" spans="2:18" ht="15" customHeight="1" x14ac:dyDescent="0.25">
      <c r="B60" s="58"/>
      <c r="C60" s="65"/>
      <c r="D60" s="65"/>
      <c r="E60" s="65"/>
      <c r="F60" s="65"/>
      <c r="G60" s="65"/>
      <c r="H60" s="65"/>
      <c r="I60" s="65"/>
      <c r="J60" s="65"/>
      <c r="K60" s="65"/>
      <c r="L60" s="65"/>
      <c r="M60" s="65"/>
      <c r="N60" s="65"/>
      <c r="O60" s="65"/>
      <c r="P60" s="65"/>
      <c r="Q60" s="65"/>
      <c r="R60" s="30"/>
    </row>
    <row r="61" spans="2:18" ht="15" customHeight="1" x14ac:dyDescent="0.25">
      <c r="B61" s="58"/>
      <c r="C61" s="65"/>
      <c r="D61" s="65"/>
      <c r="E61" s="65"/>
      <c r="F61" s="65"/>
      <c r="G61" s="65"/>
      <c r="H61" s="65"/>
      <c r="I61" s="65"/>
      <c r="J61" s="65"/>
      <c r="K61" s="65"/>
      <c r="L61" s="65"/>
      <c r="M61" s="65"/>
      <c r="N61" s="65"/>
      <c r="O61" s="65"/>
      <c r="P61" s="65"/>
      <c r="Q61" s="65"/>
      <c r="R61" s="30"/>
    </row>
    <row r="62" spans="2:18" ht="15" customHeight="1" x14ac:dyDescent="0.25">
      <c r="B62" s="58"/>
      <c r="C62" s="65"/>
      <c r="D62" s="65"/>
      <c r="E62" s="65"/>
      <c r="F62" s="65"/>
      <c r="G62" s="65"/>
      <c r="H62" s="65"/>
      <c r="I62" s="65"/>
      <c r="J62" s="65"/>
      <c r="K62" s="65"/>
      <c r="L62" s="65"/>
      <c r="M62" s="65"/>
      <c r="N62" s="65"/>
      <c r="O62" s="65"/>
      <c r="P62" s="65"/>
      <c r="Q62" s="65"/>
      <c r="R62" s="30"/>
    </row>
    <row r="63" spans="2:18" ht="15" customHeight="1" x14ac:dyDescent="0.25">
      <c r="B63" s="58"/>
      <c r="C63" s="65"/>
      <c r="D63" s="65"/>
      <c r="E63" s="65"/>
      <c r="F63" s="65"/>
      <c r="G63" s="65"/>
      <c r="H63" s="65"/>
      <c r="I63" s="65"/>
      <c r="J63" s="65"/>
      <c r="K63" s="65"/>
      <c r="L63" s="65"/>
      <c r="M63" s="65"/>
      <c r="N63" s="65"/>
      <c r="O63" s="65"/>
      <c r="P63" s="65"/>
      <c r="Q63" s="65"/>
      <c r="R63" s="30"/>
    </row>
    <row r="64" spans="2:18" ht="15" customHeight="1" x14ac:dyDescent="0.25">
      <c r="B64" s="58"/>
      <c r="C64" s="65"/>
      <c r="D64" s="65"/>
      <c r="E64" s="65"/>
      <c r="F64" s="65"/>
      <c r="G64" s="65"/>
      <c r="H64" s="65"/>
      <c r="I64" s="65"/>
      <c r="J64" s="65"/>
      <c r="K64" s="65"/>
      <c r="L64" s="65"/>
      <c r="M64" s="65"/>
      <c r="N64" s="65"/>
      <c r="O64" s="65"/>
      <c r="P64" s="65"/>
      <c r="Q64" s="65"/>
      <c r="R64" s="30"/>
    </row>
    <row r="65" spans="2:18" ht="15" customHeight="1" x14ac:dyDescent="0.25">
      <c r="B65" s="58"/>
      <c r="C65" s="65"/>
      <c r="D65" s="65"/>
      <c r="E65" s="65"/>
      <c r="F65" s="65"/>
      <c r="G65" s="65"/>
      <c r="H65" s="65"/>
      <c r="I65" s="65"/>
      <c r="J65" s="65"/>
      <c r="K65" s="65"/>
      <c r="L65" s="65"/>
      <c r="M65" s="65"/>
      <c r="N65" s="65"/>
      <c r="O65" s="65"/>
      <c r="P65" s="65"/>
      <c r="Q65" s="65"/>
      <c r="R65" s="30"/>
    </row>
    <row r="66" spans="2:18" ht="15" customHeight="1" x14ac:dyDescent="0.25">
      <c r="B66" s="58"/>
      <c r="C66" s="65"/>
      <c r="D66" s="65"/>
      <c r="E66" s="65"/>
      <c r="F66" s="65"/>
      <c r="G66" s="65"/>
      <c r="H66" s="65"/>
      <c r="I66" s="65"/>
      <c r="J66" s="65"/>
      <c r="K66" s="65"/>
      <c r="L66" s="65"/>
      <c r="M66" s="65"/>
      <c r="N66" s="65"/>
      <c r="O66" s="65"/>
      <c r="P66" s="65"/>
      <c r="Q66" s="65"/>
      <c r="R66" s="30"/>
    </row>
    <row r="67" spans="2:18" ht="15" customHeight="1" x14ac:dyDescent="0.25">
      <c r="B67" s="58"/>
      <c r="C67" s="65"/>
      <c r="D67" s="65"/>
      <c r="E67" s="65"/>
      <c r="F67" s="65"/>
      <c r="G67" s="65"/>
      <c r="H67" s="65"/>
      <c r="I67" s="65"/>
      <c r="J67" s="65"/>
      <c r="K67" s="65"/>
      <c r="L67" s="65"/>
      <c r="M67" s="65"/>
      <c r="N67" s="65"/>
      <c r="O67" s="65"/>
      <c r="P67" s="65"/>
      <c r="Q67" s="65"/>
      <c r="R67" s="30"/>
    </row>
    <row r="68" spans="2:18" ht="15" customHeight="1" x14ac:dyDescent="0.25">
      <c r="B68" s="58"/>
      <c r="C68" s="65"/>
      <c r="D68" s="65"/>
      <c r="E68" s="65"/>
      <c r="F68" s="65"/>
      <c r="G68" s="65"/>
      <c r="H68" s="65"/>
      <c r="I68" s="65"/>
      <c r="J68" s="65"/>
      <c r="K68" s="65"/>
      <c r="L68" s="65"/>
      <c r="M68" s="65"/>
      <c r="N68" s="65"/>
      <c r="O68" s="65"/>
      <c r="P68" s="65"/>
      <c r="Q68" s="65"/>
      <c r="R68" s="30"/>
    </row>
    <row r="69" spans="2:18" ht="15" customHeight="1" x14ac:dyDescent="0.25">
      <c r="B69" s="58"/>
      <c r="C69" s="65"/>
      <c r="D69" s="65"/>
      <c r="E69" s="65"/>
      <c r="F69" s="65"/>
      <c r="G69" s="65"/>
      <c r="H69" s="65"/>
      <c r="I69" s="65"/>
      <c r="J69" s="65"/>
      <c r="K69" s="65"/>
      <c r="L69" s="65"/>
      <c r="M69" s="65"/>
      <c r="N69" s="65"/>
      <c r="O69" s="65"/>
      <c r="P69" s="65"/>
      <c r="Q69" s="65"/>
      <c r="R69" s="30"/>
    </row>
    <row r="70" spans="2:18" ht="15" customHeight="1" x14ac:dyDescent="0.25">
      <c r="B70" s="58"/>
      <c r="C70" s="65"/>
      <c r="D70" s="65"/>
      <c r="E70" s="65"/>
      <c r="F70" s="65"/>
      <c r="G70" s="65"/>
      <c r="H70" s="65"/>
      <c r="I70" s="65"/>
      <c r="J70" s="65"/>
      <c r="K70" s="65"/>
      <c r="L70" s="65"/>
      <c r="M70" s="65"/>
      <c r="N70" s="65"/>
      <c r="O70" s="65"/>
      <c r="P70" s="65"/>
      <c r="Q70" s="65"/>
      <c r="R70" s="30"/>
    </row>
    <row r="71" spans="2:18" ht="15" customHeight="1" x14ac:dyDescent="0.25">
      <c r="B71" s="58"/>
      <c r="C71" s="65"/>
      <c r="D71" s="65"/>
      <c r="E71" s="65"/>
      <c r="F71" s="65"/>
      <c r="G71" s="65"/>
      <c r="H71" s="65"/>
      <c r="I71" s="65"/>
      <c r="J71" s="65"/>
      <c r="K71" s="65"/>
      <c r="L71" s="65"/>
      <c r="M71" s="65"/>
      <c r="N71" s="65"/>
      <c r="O71" s="65"/>
      <c r="P71" s="65"/>
      <c r="Q71" s="65"/>
      <c r="R71" s="30"/>
    </row>
    <row r="72" spans="2:18" ht="15" customHeight="1" x14ac:dyDescent="0.25">
      <c r="B72" s="58"/>
      <c r="C72" s="65"/>
      <c r="D72" s="65"/>
      <c r="E72" s="65"/>
      <c r="F72" s="65"/>
      <c r="G72" s="65"/>
      <c r="H72" s="65"/>
      <c r="I72" s="65"/>
      <c r="J72" s="65"/>
      <c r="K72" s="65"/>
      <c r="L72" s="65"/>
      <c r="M72" s="65"/>
      <c r="N72" s="65"/>
      <c r="O72" s="65"/>
      <c r="P72" s="65"/>
      <c r="Q72" s="65"/>
      <c r="R72" s="30"/>
    </row>
    <row r="73" spans="2:18" ht="15" customHeight="1" x14ac:dyDescent="0.25">
      <c r="B73" s="58"/>
      <c r="C73" s="65"/>
      <c r="D73" s="65"/>
      <c r="E73" s="65"/>
      <c r="F73" s="65"/>
      <c r="G73" s="65"/>
      <c r="H73" s="65"/>
      <c r="I73" s="65"/>
      <c r="J73" s="65"/>
      <c r="K73" s="65"/>
      <c r="L73" s="65"/>
      <c r="M73" s="65"/>
      <c r="N73" s="65"/>
      <c r="O73" s="65"/>
      <c r="P73" s="65"/>
      <c r="Q73" s="65"/>
      <c r="R73" s="30"/>
    </row>
    <row r="74" spans="2:18" ht="123.75" customHeight="1" x14ac:dyDescent="0.25">
      <c r="B74" s="58"/>
      <c r="C74" s="65"/>
      <c r="D74" s="65"/>
      <c r="E74" s="65"/>
      <c r="F74" s="65"/>
      <c r="G74" s="65"/>
      <c r="H74" s="65"/>
      <c r="I74" s="65"/>
      <c r="J74" s="65"/>
      <c r="K74" s="65"/>
      <c r="L74" s="65"/>
      <c r="M74" s="65"/>
      <c r="N74" s="65"/>
      <c r="O74" s="65"/>
      <c r="P74" s="65"/>
      <c r="Q74" s="65"/>
      <c r="R74" s="30"/>
    </row>
    <row r="75" spans="2:18" ht="15" customHeight="1" x14ac:dyDescent="0.25">
      <c r="B75" s="58"/>
      <c r="C75" s="65"/>
      <c r="D75" s="65"/>
      <c r="E75" s="65"/>
      <c r="F75" s="65"/>
      <c r="G75" s="65"/>
      <c r="H75" s="65"/>
      <c r="I75" s="65"/>
      <c r="J75" s="65"/>
      <c r="K75" s="65"/>
      <c r="L75" s="65"/>
      <c r="M75" s="65"/>
      <c r="N75" s="65"/>
      <c r="O75" s="65"/>
      <c r="P75" s="65"/>
      <c r="Q75" s="65"/>
      <c r="R75" s="30"/>
    </row>
    <row r="76" spans="2:18" ht="15" customHeight="1" x14ac:dyDescent="0.25">
      <c r="B76" s="58"/>
      <c r="C76" s="65"/>
      <c r="D76" s="65"/>
      <c r="E76" s="65"/>
      <c r="F76" s="65"/>
      <c r="G76" s="65"/>
      <c r="H76" s="65"/>
      <c r="I76" s="65"/>
      <c r="J76" s="65"/>
      <c r="K76" s="65"/>
      <c r="L76" s="65"/>
      <c r="M76" s="65"/>
      <c r="N76" s="65"/>
      <c r="O76" s="65"/>
      <c r="P76" s="65"/>
      <c r="Q76" s="65"/>
      <c r="R76" s="30"/>
    </row>
    <row r="77" spans="2:18" ht="15" customHeight="1" x14ac:dyDescent="0.25">
      <c r="B77" s="58"/>
      <c r="C77" s="65"/>
      <c r="D77" s="65"/>
      <c r="E77" s="65"/>
      <c r="F77" s="65"/>
      <c r="G77" s="65"/>
      <c r="H77" s="65"/>
      <c r="I77" s="65"/>
      <c r="J77" s="65"/>
      <c r="K77" s="65"/>
      <c r="L77" s="65"/>
      <c r="M77" s="65"/>
      <c r="N77" s="65"/>
      <c r="O77" s="65"/>
      <c r="P77" s="65"/>
      <c r="Q77" s="65"/>
      <c r="R77" s="30"/>
    </row>
    <row r="78" spans="2:18" ht="15" customHeight="1" x14ac:dyDescent="0.25">
      <c r="B78" s="58"/>
      <c r="C78" s="65"/>
      <c r="D78" s="65"/>
      <c r="E78" s="65"/>
      <c r="F78" s="65"/>
      <c r="G78" s="65"/>
      <c r="H78" s="65"/>
      <c r="I78" s="65"/>
      <c r="J78" s="65"/>
      <c r="K78" s="65"/>
      <c r="L78" s="65"/>
      <c r="M78" s="65"/>
      <c r="N78" s="65"/>
      <c r="O78" s="65"/>
      <c r="P78" s="65"/>
      <c r="Q78" s="65"/>
      <c r="R78" s="30"/>
    </row>
    <row r="79" spans="2:18" ht="15" customHeight="1" x14ac:dyDescent="0.25">
      <c r="B79" s="58"/>
      <c r="C79" s="65"/>
      <c r="D79" s="65"/>
      <c r="E79" s="65"/>
      <c r="F79" s="65"/>
      <c r="G79" s="65"/>
      <c r="H79" s="65"/>
      <c r="I79" s="65"/>
      <c r="J79" s="65"/>
      <c r="K79" s="65"/>
      <c r="L79" s="65"/>
      <c r="M79" s="65"/>
      <c r="N79" s="65"/>
      <c r="O79" s="65"/>
      <c r="P79" s="65"/>
      <c r="Q79" s="65"/>
      <c r="R79" s="30"/>
    </row>
    <row r="80" spans="2:18" ht="15" customHeight="1" x14ac:dyDescent="0.25">
      <c r="B80" s="58"/>
      <c r="C80" s="65"/>
      <c r="D80" s="65"/>
      <c r="E80" s="65"/>
      <c r="F80" s="65"/>
      <c r="G80" s="65"/>
      <c r="H80" s="65"/>
      <c r="I80" s="65"/>
      <c r="J80" s="65"/>
      <c r="K80" s="65"/>
      <c r="L80" s="65"/>
      <c r="M80" s="65"/>
      <c r="N80" s="65"/>
      <c r="O80" s="65"/>
      <c r="P80" s="65"/>
      <c r="Q80" s="65"/>
      <c r="R80" s="30"/>
    </row>
    <row r="81" spans="2:18" ht="15" customHeight="1" x14ac:dyDescent="0.25">
      <c r="B81" s="58"/>
      <c r="C81" s="65"/>
      <c r="D81" s="65"/>
      <c r="E81" s="65"/>
      <c r="F81" s="65"/>
      <c r="G81" s="65"/>
      <c r="H81" s="65"/>
      <c r="I81" s="65"/>
      <c r="J81" s="65"/>
      <c r="K81" s="65"/>
      <c r="L81" s="65"/>
      <c r="M81" s="65"/>
      <c r="N81" s="65"/>
      <c r="O81" s="65"/>
      <c r="P81" s="65"/>
      <c r="Q81" s="65"/>
      <c r="R81" s="30"/>
    </row>
    <row r="82" spans="2:18" ht="15" customHeight="1" x14ac:dyDescent="0.25">
      <c r="B82" s="58"/>
      <c r="C82" s="65"/>
      <c r="D82" s="65"/>
      <c r="E82" s="65"/>
      <c r="F82" s="65"/>
      <c r="G82" s="65"/>
      <c r="H82" s="65"/>
      <c r="I82" s="65"/>
      <c r="J82" s="65"/>
      <c r="K82" s="65"/>
      <c r="L82" s="65"/>
      <c r="M82" s="65"/>
      <c r="N82" s="65"/>
      <c r="O82" s="65"/>
      <c r="P82" s="65"/>
      <c r="Q82" s="65"/>
      <c r="R82" s="30"/>
    </row>
    <row r="83" spans="2:18" ht="15" customHeight="1" x14ac:dyDescent="0.25">
      <c r="B83" s="58"/>
      <c r="C83" s="65"/>
      <c r="D83" s="65"/>
      <c r="E83" s="65"/>
      <c r="F83" s="65"/>
      <c r="G83" s="65"/>
      <c r="H83" s="65"/>
      <c r="I83" s="65"/>
      <c r="J83" s="65"/>
      <c r="K83" s="65"/>
      <c r="L83" s="65"/>
      <c r="M83" s="65"/>
      <c r="N83" s="65"/>
      <c r="O83" s="65"/>
      <c r="P83" s="65"/>
      <c r="Q83" s="65"/>
      <c r="R83" s="30"/>
    </row>
    <row r="84" spans="2:18" ht="15" customHeight="1" x14ac:dyDescent="0.25">
      <c r="B84" s="58"/>
      <c r="C84" s="65"/>
      <c r="D84" s="65"/>
      <c r="E84" s="65"/>
      <c r="F84" s="65"/>
      <c r="G84" s="65"/>
      <c r="H84" s="65"/>
      <c r="I84" s="65"/>
      <c r="J84" s="65"/>
      <c r="K84" s="65"/>
      <c r="L84" s="65"/>
      <c r="M84" s="65"/>
      <c r="N84" s="65"/>
      <c r="O84" s="65"/>
      <c r="P84" s="65"/>
      <c r="Q84" s="65"/>
      <c r="R84" s="30"/>
    </row>
    <row r="85" spans="2:18" ht="15" customHeight="1" x14ac:dyDescent="0.25">
      <c r="B85" s="58"/>
      <c r="C85" s="65"/>
      <c r="D85" s="65"/>
      <c r="E85" s="65"/>
      <c r="F85" s="65"/>
      <c r="G85" s="65"/>
      <c r="H85" s="65"/>
      <c r="I85" s="65"/>
      <c r="J85" s="65"/>
      <c r="K85" s="65"/>
      <c r="L85" s="65"/>
      <c r="M85" s="65"/>
      <c r="N85" s="65"/>
      <c r="O85" s="65"/>
      <c r="P85" s="65"/>
      <c r="Q85" s="65"/>
      <c r="R85" s="30"/>
    </row>
    <row r="86" spans="2:18" ht="15" customHeight="1" x14ac:dyDescent="0.25">
      <c r="B86" s="58"/>
      <c r="C86" s="65"/>
      <c r="D86" s="65"/>
      <c r="E86" s="65"/>
      <c r="F86" s="65"/>
      <c r="G86" s="65"/>
      <c r="H86" s="65"/>
      <c r="I86" s="65"/>
      <c r="J86" s="65"/>
      <c r="K86" s="65"/>
      <c r="L86" s="65"/>
      <c r="M86" s="65"/>
      <c r="N86" s="65"/>
      <c r="O86" s="65"/>
      <c r="P86" s="65"/>
      <c r="Q86" s="65"/>
      <c r="R86" s="30"/>
    </row>
    <row r="87" spans="2:18" ht="15" customHeight="1" x14ac:dyDescent="0.25">
      <c r="B87" s="58"/>
      <c r="C87" s="65"/>
      <c r="D87" s="65"/>
      <c r="E87" s="65"/>
      <c r="F87" s="65"/>
      <c r="G87" s="65"/>
      <c r="H87" s="65"/>
      <c r="I87" s="65"/>
      <c r="J87" s="65"/>
      <c r="K87" s="65"/>
      <c r="L87" s="65"/>
      <c r="M87" s="65"/>
      <c r="N87" s="65"/>
      <c r="O87" s="65"/>
      <c r="P87" s="65"/>
      <c r="Q87" s="65"/>
      <c r="R87" s="30"/>
    </row>
    <row r="88" spans="2:18" ht="15" customHeight="1" x14ac:dyDescent="0.25">
      <c r="B88" s="58"/>
      <c r="C88" s="65"/>
      <c r="D88" s="65"/>
      <c r="E88" s="65"/>
      <c r="F88" s="65"/>
      <c r="G88" s="65"/>
      <c r="H88" s="65"/>
      <c r="I88" s="65"/>
      <c r="J88" s="65"/>
      <c r="K88" s="65"/>
      <c r="L88" s="65"/>
      <c r="M88" s="65"/>
      <c r="N88" s="65"/>
      <c r="O88" s="65"/>
      <c r="P88" s="65"/>
      <c r="Q88" s="65"/>
      <c r="R88" s="30"/>
    </row>
    <row r="89" spans="2:18" ht="15" customHeight="1" x14ac:dyDescent="0.25">
      <c r="B89" s="58"/>
      <c r="C89" s="65"/>
      <c r="D89" s="65"/>
      <c r="E89" s="65"/>
      <c r="F89" s="65"/>
      <c r="G89" s="65"/>
      <c r="H89" s="65"/>
      <c r="I89" s="65"/>
      <c r="J89" s="65"/>
      <c r="K89" s="65"/>
      <c r="L89" s="65"/>
      <c r="M89" s="65"/>
      <c r="N89" s="65"/>
      <c r="O89" s="65"/>
      <c r="P89" s="65"/>
      <c r="Q89" s="65"/>
      <c r="R89" s="30"/>
    </row>
    <row r="90" spans="2:18" ht="15" customHeight="1" x14ac:dyDescent="0.25">
      <c r="B90" s="58"/>
      <c r="C90" s="65"/>
      <c r="D90" s="65"/>
      <c r="E90" s="65"/>
      <c r="F90" s="65"/>
      <c r="G90" s="65"/>
      <c r="H90" s="65"/>
      <c r="I90" s="65"/>
      <c r="J90" s="65"/>
      <c r="K90" s="65"/>
      <c r="L90" s="65"/>
      <c r="M90" s="65"/>
      <c r="N90" s="65"/>
      <c r="O90" s="65"/>
      <c r="P90" s="65"/>
      <c r="Q90" s="65"/>
      <c r="R90" s="30"/>
    </row>
    <row r="91" spans="2:18" ht="15" customHeight="1" x14ac:dyDescent="0.25">
      <c r="B91" s="58"/>
      <c r="C91" s="65"/>
      <c r="D91" s="65"/>
      <c r="E91" s="65"/>
      <c r="F91" s="65"/>
      <c r="G91" s="65"/>
      <c r="H91" s="65"/>
      <c r="I91" s="65"/>
      <c r="J91" s="65"/>
      <c r="K91" s="65"/>
      <c r="L91" s="65"/>
      <c r="M91" s="65"/>
      <c r="N91" s="65"/>
      <c r="O91" s="65"/>
      <c r="P91" s="65"/>
      <c r="Q91" s="65"/>
      <c r="R91" s="30"/>
    </row>
    <row r="92" spans="2:18" ht="15" customHeight="1" x14ac:dyDescent="0.25">
      <c r="B92" s="58"/>
      <c r="C92" s="58"/>
      <c r="D92" s="58"/>
      <c r="E92" s="58"/>
      <c r="F92" s="58"/>
      <c r="G92" s="58"/>
      <c r="H92" s="58"/>
      <c r="I92" s="58"/>
      <c r="J92" s="58"/>
      <c r="K92" s="58"/>
      <c r="L92" s="58"/>
      <c r="M92" s="58"/>
      <c r="N92" s="58"/>
      <c r="O92" s="58"/>
      <c r="P92" s="58"/>
      <c r="Q92" s="58"/>
      <c r="R92" s="30"/>
    </row>
    <row r="93" spans="2:18" x14ac:dyDescent="0.25"/>
  </sheetData>
  <sheetProtection selectLockedCells="1"/>
  <mergeCells count="3">
    <mergeCell ref="B2:R2"/>
    <mergeCell ref="B4:R4"/>
    <mergeCell ref="C7:Q91"/>
  </mergeCells>
  <pageMargins left="0.39370078740157483" right="0.39370078740157483"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8" tint="-0.249977111117893"/>
  </sheetPr>
  <dimension ref="A1:E11"/>
  <sheetViews>
    <sheetView showGridLines="0" showRowColHeaders="0" topLeftCell="A7" zoomScaleNormal="100" zoomScaleSheetLayoutView="100" workbookViewId="0">
      <selection activeCell="C2" sqref="C2:D2"/>
    </sheetView>
  </sheetViews>
  <sheetFormatPr baseColWidth="10" defaultColWidth="0" defaultRowHeight="15" zeroHeight="1" x14ac:dyDescent="0.25"/>
  <cols>
    <col min="1" max="1" width="2.7109375" style="3" customWidth="1"/>
    <col min="2" max="2" width="25.140625" style="3" customWidth="1"/>
    <col min="3" max="3" width="34.140625" style="3" customWidth="1"/>
    <col min="4" max="4" width="45.140625" style="3" customWidth="1"/>
    <col min="5" max="5" width="2.7109375" style="3" customWidth="1"/>
    <col min="6" max="16384" width="11.42578125" style="3" hidden="1"/>
  </cols>
  <sheetData>
    <row r="1" spans="1:5" ht="24.95" customHeight="1" x14ac:dyDescent="0.25">
      <c r="A1" s="22"/>
      <c r="B1" s="66"/>
      <c r="C1" s="67" t="s">
        <v>22</v>
      </c>
      <c r="D1" s="67"/>
      <c r="E1" s="22"/>
    </row>
    <row r="2" spans="1:5" ht="36" customHeight="1" x14ac:dyDescent="0.25">
      <c r="A2" s="22"/>
      <c r="B2" s="66"/>
      <c r="C2" s="68" t="s">
        <v>158</v>
      </c>
      <c r="D2" s="68"/>
      <c r="E2" s="22"/>
    </row>
    <row r="3" spans="1:5" ht="5.0999999999999996" customHeight="1" x14ac:dyDescent="0.25">
      <c r="A3" s="22"/>
      <c r="B3" s="22"/>
      <c r="C3" s="22"/>
      <c r="D3" s="22"/>
      <c r="E3" s="22"/>
    </row>
    <row r="4" spans="1:5" ht="30" customHeight="1" x14ac:dyDescent="0.25">
      <c r="A4" s="22"/>
      <c r="B4" s="69"/>
      <c r="C4" s="69"/>
      <c r="D4" s="31"/>
      <c r="E4" s="22"/>
    </row>
    <row r="5" spans="1:5" ht="5.0999999999999996" customHeight="1" x14ac:dyDescent="0.25">
      <c r="A5" s="22"/>
      <c r="B5" s="23"/>
      <c r="C5" s="23"/>
      <c r="D5" s="23"/>
      <c r="E5" s="22"/>
    </row>
    <row r="6" spans="1:5" ht="21" customHeight="1" x14ac:dyDescent="0.25">
      <c r="A6" s="22"/>
      <c r="B6" s="24" t="s">
        <v>85</v>
      </c>
      <c r="C6" s="24" t="s">
        <v>23</v>
      </c>
      <c r="D6" s="25" t="s">
        <v>43</v>
      </c>
      <c r="E6" s="22"/>
    </row>
    <row r="7" spans="1:5" ht="129.75" customHeight="1" x14ac:dyDescent="0.25">
      <c r="A7" s="22"/>
      <c r="B7" s="26" t="s">
        <v>27</v>
      </c>
      <c r="C7" s="27" t="s">
        <v>30</v>
      </c>
      <c r="D7" s="28" t="s">
        <v>79</v>
      </c>
      <c r="E7" s="22"/>
    </row>
    <row r="8" spans="1:5" ht="144" customHeight="1" x14ac:dyDescent="0.25">
      <c r="A8" s="22"/>
      <c r="B8" s="26" t="s">
        <v>26</v>
      </c>
      <c r="C8" s="27" t="s">
        <v>31</v>
      </c>
      <c r="D8" s="28" t="s">
        <v>32</v>
      </c>
      <c r="E8" s="22"/>
    </row>
    <row r="9" spans="1:5" ht="157.5" x14ac:dyDescent="0.25">
      <c r="A9" s="22"/>
      <c r="B9" s="26" t="s">
        <v>25</v>
      </c>
      <c r="C9" s="27" t="s">
        <v>28</v>
      </c>
      <c r="D9" s="27" t="s">
        <v>33</v>
      </c>
      <c r="E9" s="22"/>
    </row>
    <row r="10" spans="1:5" ht="63" x14ac:dyDescent="0.25">
      <c r="A10" s="22"/>
      <c r="B10" s="26" t="s">
        <v>24</v>
      </c>
      <c r="C10" s="27" t="s">
        <v>29</v>
      </c>
      <c r="D10" s="27" t="s">
        <v>34</v>
      </c>
      <c r="E10" s="22"/>
    </row>
    <row r="11" spans="1:5" x14ac:dyDescent="0.25">
      <c r="A11" s="22"/>
      <c r="B11" s="22"/>
      <c r="C11" s="22"/>
      <c r="D11" s="22"/>
      <c r="E11" s="22"/>
    </row>
  </sheetData>
  <sheetProtection algorithmName="SHA-512" hashValue="mGJEmMyYzeD9gBgyZkTicyNqKPK4xuGBJ972HHwGNnoLTuT0ZKEFuaRN3Ryi8anJSi7AayR8ZteZEoFByuSQHQ==" saltValue="6jdL0OckBnScwnI5cfsptA==" spinCount="100000" sheet="1" selectLockedCells="1"/>
  <mergeCells count="4">
    <mergeCell ref="B1:B2"/>
    <mergeCell ref="C1:D1"/>
    <mergeCell ref="C2:D2"/>
    <mergeCell ref="B4:C4"/>
  </mergeCells>
  <dataValidations count="1">
    <dataValidation errorStyle="information" allowBlank="1" showInputMessage="1" showErrorMessage="1" error="Digite el nombre de la entidad de manera correcta" prompt="Escriba el nombre de la entidad" sqref="C2:D2" xr:uid="{00000000-0002-0000-0100-000000000000}"/>
  </dataValidations>
  <pageMargins left="0.70866141732283472" right="0.70866141732283472" top="0.74803149606299213" bottom="0.74803149606299213" header="0.31496062992125984" footer="0.31496062992125984"/>
  <pageSetup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5"/>
  </sheetPr>
  <dimension ref="A1:F267"/>
  <sheetViews>
    <sheetView showGridLines="0" zoomScaleNormal="100" zoomScaleSheetLayoutView="100" workbookViewId="0">
      <pane ySplit="6" topLeftCell="A26" activePane="bottomLeft" state="frozen"/>
      <selection activeCell="A6" sqref="A6"/>
      <selection pane="bottomLeft" activeCell="B116" sqref="B116:B123"/>
    </sheetView>
  </sheetViews>
  <sheetFormatPr baseColWidth="10" defaultColWidth="0" defaultRowHeight="15" x14ac:dyDescent="0.25"/>
  <cols>
    <col min="1" max="1" width="4.5703125" style="2" bestFit="1" customWidth="1"/>
    <col min="2" max="2" width="26.85546875" style="3" customWidth="1"/>
    <col min="3" max="3" width="26.85546875" style="2" customWidth="1"/>
    <col min="4" max="4" width="38.42578125" style="2" customWidth="1"/>
    <col min="5" max="5" width="12.28515625" style="2" bestFit="1" customWidth="1"/>
    <col min="6" max="6" width="1.7109375" style="3" customWidth="1"/>
    <col min="7" max="16384" width="11.42578125" style="3" hidden="1"/>
  </cols>
  <sheetData>
    <row r="1" spans="1:5" ht="23.25" customHeight="1" x14ac:dyDescent="0.35">
      <c r="A1" s="86"/>
      <c r="B1" s="86"/>
      <c r="C1" s="84" t="s">
        <v>49</v>
      </c>
      <c r="D1" s="84"/>
      <c r="E1" s="84"/>
    </row>
    <row r="2" spans="1:5" ht="36" customHeight="1" x14ac:dyDescent="0.25">
      <c r="A2" s="86"/>
      <c r="B2" s="86"/>
      <c r="C2" s="85" t="str">
        <f>Estructura!C2</f>
        <v>ALCALDIA DE TOCANCIPÁ</v>
      </c>
      <c r="D2" s="85"/>
      <c r="E2" s="85"/>
    </row>
    <row r="3" spans="1:5" ht="39.950000000000003" customHeight="1" x14ac:dyDescent="0.25">
      <c r="A3" s="87" t="s">
        <v>86</v>
      </c>
      <c r="B3" s="87"/>
      <c r="C3" s="87"/>
      <c r="D3" s="87"/>
      <c r="E3" s="87"/>
    </row>
    <row r="4" spans="1:5" ht="18.75" x14ac:dyDescent="0.25">
      <c r="A4" s="90" t="s">
        <v>0</v>
      </c>
      <c r="B4" s="88" t="s">
        <v>35</v>
      </c>
      <c r="C4" s="89" t="s">
        <v>19</v>
      </c>
      <c r="D4" s="89"/>
      <c r="E4" s="89"/>
    </row>
    <row r="5" spans="1:5" ht="12.95" customHeight="1" x14ac:dyDescent="0.25">
      <c r="A5" s="90"/>
      <c r="B5" s="88"/>
      <c r="C5" s="82" t="s">
        <v>68</v>
      </c>
      <c r="D5" s="82" t="s">
        <v>72</v>
      </c>
      <c r="E5" s="82" t="s">
        <v>74</v>
      </c>
    </row>
    <row r="6" spans="1:5" ht="12.95" customHeight="1" x14ac:dyDescent="0.25">
      <c r="A6" s="90"/>
      <c r="B6" s="88"/>
      <c r="C6" s="83"/>
      <c r="D6" s="83"/>
      <c r="E6" s="83"/>
    </row>
    <row r="7" spans="1:5" ht="5.0999999999999996" customHeight="1" x14ac:dyDescent="0.25">
      <c r="A7" s="49"/>
      <c r="B7" s="50"/>
      <c r="C7" s="51"/>
      <c r="D7" s="51"/>
      <c r="E7" s="51"/>
    </row>
    <row r="8" spans="1:5" x14ac:dyDescent="0.25">
      <c r="A8" s="70">
        <v>1</v>
      </c>
      <c r="B8" s="76" t="s">
        <v>17</v>
      </c>
      <c r="C8" s="11" t="s">
        <v>75</v>
      </c>
      <c r="D8" s="10" t="s">
        <v>109</v>
      </c>
      <c r="E8" s="12" t="s">
        <v>65</v>
      </c>
    </row>
    <row r="9" spans="1:5" x14ac:dyDescent="0.25">
      <c r="A9" s="71"/>
      <c r="B9" s="77"/>
      <c r="C9" s="11" t="s">
        <v>76</v>
      </c>
      <c r="D9" s="10" t="s">
        <v>109</v>
      </c>
      <c r="E9" s="12" t="s">
        <v>64</v>
      </c>
    </row>
    <row r="10" spans="1:5" x14ac:dyDescent="0.25">
      <c r="A10" s="71"/>
      <c r="B10" s="77"/>
      <c r="C10" s="11" t="s">
        <v>77</v>
      </c>
      <c r="D10" s="10" t="s">
        <v>109</v>
      </c>
      <c r="E10" s="12" t="s">
        <v>60</v>
      </c>
    </row>
    <row r="11" spans="1:5" x14ac:dyDescent="0.25">
      <c r="A11" s="71"/>
      <c r="B11" s="77"/>
      <c r="C11" s="11" t="s">
        <v>55</v>
      </c>
      <c r="D11" s="10"/>
      <c r="E11" s="12" t="s">
        <v>55</v>
      </c>
    </row>
    <row r="12" spans="1:5" x14ac:dyDescent="0.25">
      <c r="A12" s="71"/>
      <c r="B12" s="77"/>
      <c r="C12" s="11" t="s">
        <v>55</v>
      </c>
      <c r="D12" s="10"/>
      <c r="E12" s="12" t="s">
        <v>55</v>
      </c>
    </row>
    <row r="13" spans="1:5" x14ac:dyDescent="0.25">
      <c r="A13" s="71"/>
      <c r="B13" s="77"/>
      <c r="C13" s="11" t="s">
        <v>55</v>
      </c>
      <c r="D13" s="10"/>
      <c r="E13" s="12" t="s">
        <v>55</v>
      </c>
    </row>
    <row r="14" spans="1:5" x14ac:dyDescent="0.25">
      <c r="A14" s="71"/>
      <c r="B14" s="77"/>
      <c r="C14" s="11" t="s">
        <v>55</v>
      </c>
      <c r="D14" s="10"/>
      <c r="E14" s="12" t="s">
        <v>55</v>
      </c>
    </row>
    <row r="15" spans="1:5" x14ac:dyDescent="0.25">
      <c r="A15" s="72"/>
      <c r="B15" s="78"/>
      <c r="C15" s="11" t="s">
        <v>55</v>
      </c>
      <c r="D15" s="10"/>
      <c r="E15" s="12" t="s">
        <v>55</v>
      </c>
    </row>
    <row r="16" spans="1:5" ht="5.0999999999999996" customHeight="1" x14ac:dyDescent="0.25">
      <c r="A16" s="19"/>
      <c r="B16" s="13"/>
      <c r="C16" s="14"/>
      <c r="D16" s="15"/>
      <c r="E16" s="16"/>
    </row>
    <row r="17" spans="1:5" x14ac:dyDescent="0.25">
      <c r="A17" s="70">
        <v>2</v>
      </c>
      <c r="B17" s="79" t="s">
        <v>131</v>
      </c>
      <c r="C17" s="17" t="s">
        <v>70</v>
      </c>
      <c r="D17" s="10" t="s">
        <v>105</v>
      </c>
      <c r="E17" s="18" t="s">
        <v>65</v>
      </c>
    </row>
    <row r="18" spans="1:5" x14ac:dyDescent="0.25">
      <c r="A18" s="71"/>
      <c r="B18" s="80"/>
      <c r="C18" s="17" t="s">
        <v>76</v>
      </c>
      <c r="D18" s="10" t="s">
        <v>105</v>
      </c>
      <c r="E18" s="18" t="s">
        <v>63</v>
      </c>
    </row>
    <row r="19" spans="1:5" x14ac:dyDescent="0.25">
      <c r="A19" s="71"/>
      <c r="B19" s="80"/>
      <c r="C19" s="17" t="s">
        <v>78</v>
      </c>
      <c r="D19" s="10" t="s">
        <v>105</v>
      </c>
      <c r="E19" s="18" t="s">
        <v>61</v>
      </c>
    </row>
    <row r="20" spans="1:5" x14ac:dyDescent="0.25">
      <c r="A20" s="71"/>
      <c r="B20" s="80"/>
      <c r="C20" s="17" t="s">
        <v>55</v>
      </c>
      <c r="D20" s="10"/>
      <c r="E20" s="18" t="s">
        <v>55</v>
      </c>
    </row>
    <row r="21" spans="1:5" x14ac:dyDescent="0.25">
      <c r="A21" s="71"/>
      <c r="B21" s="80"/>
      <c r="C21" s="17" t="s">
        <v>55</v>
      </c>
      <c r="D21" s="10"/>
      <c r="E21" s="18" t="s">
        <v>55</v>
      </c>
    </row>
    <row r="22" spans="1:5" x14ac:dyDescent="0.25">
      <c r="A22" s="71"/>
      <c r="B22" s="80"/>
      <c r="C22" s="17" t="s">
        <v>55</v>
      </c>
      <c r="D22" s="10"/>
      <c r="E22" s="18" t="s">
        <v>55</v>
      </c>
    </row>
    <row r="23" spans="1:5" x14ac:dyDescent="0.25">
      <c r="A23" s="71"/>
      <c r="B23" s="80"/>
      <c r="C23" s="17" t="s">
        <v>55</v>
      </c>
      <c r="D23" s="10"/>
      <c r="E23" s="18" t="s">
        <v>55</v>
      </c>
    </row>
    <row r="24" spans="1:5" x14ac:dyDescent="0.25">
      <c r="A24" s="72"/>
      <c r="B24" s="81"/>
      <c r="C24" s="17" t="s">
        <v>55</v>
      </c>
      <c r="D24" s="10"/>
      <c r="E24" s="18" t="s">
        <v>55</v>
      </c>
    </row>
    <row r="25" spans="1:5" ht="5.0999999999999996" customHeight="1" x14ac:dyDescent="0.25">
      <c r="A25" s="19"/>
      <c r="B25" s="19"/>
      <c r="C25" s="20"/>
      <c r="D25" s="15"/>
      <c r="E25" s="21"/>
    </row>
    <row r="26" spans="1:5" x14ac:dyDescent="0.25">
      <c r="A26" s="70">
        <v>3</v>
      </c>
      <c r="B26" s="79" t="s">
        <v>96</v>
      </c>
      <c r="C26" s="17" t="s">
        <v>70</v>
      </c>
      <c r="D26" s="10" t="s">
        <v>109</v>
      </c>
      <c r="E26" s="18" t="s">
        <v>65</v>
      </c>
    </row>
    <row r="27" spans="1:5" x14ac:dyDescent="0.25">
      <c r="A27" s="71"/>
      <c r="B27" s="80"/>
      <c r="C27" s="17" t="s">
        <v>76</v>
      </c>
      <c r="D27" s="10" t="s">
        <v>109</v>
      </c>
      <c r="E27" s="18" t="s">
        <v>63</v>
      </c>
    </row>
    <row r="28" spans="1:5" x14ac:dyDescent="0.25">
      <c r="A28" s="71"/>
      <c r="B28" s="80"/>
      <c r="C28" s="17" t="s">
        <v>78</v>
      </c>
      <c r="D28" s="10" t="s">
        <v>109</v>
      </c>
      <c r="E28" s="18" t="s">
        <v>61</v>
      </c>
    </row>
    <row r="29" spans="1:5" x14ac:dyDescent="0.25">
      <c r="A29" s="71"/>
      <c r="B29" s="80"/>
      <c r="C29" s="17" t="s">
        <v>55</v>
      </c>
      <c r="D29" s="10"/>
      <c r="E29" s="18" t="s">
        <v>55</v>
      </c>
    </row>
    <row r="30" spans="1:5" x14ac:dyDescent="0.25">
      <c r="A30" s="71"/>
      <c r="B30" s="80"/>
      <c r="C30" s="17" t="s">
        <v>55</v>
      </c>
      <c r="D30" s="10"/>
      <c r="E30" s="18" t="s">
        <v>55</v>
      </c>
    </row>
    <row r="31" spans="1:5" x14ac:dyDescent="0.25">
      <c r="A31" s="71"/>
      <c r="B31" s="80"/>
      <c r="C31" s="17" t="s">
        <v>55</v>
      </c>
      <c r="D31" s="10"/>
      <c r="E31" s="18" t="s">
        <v>55</v>
      </c>
    </row>
    <row r="32" spans="1:5" x14ac:dyDescent="0.25">
      <c r="A32" s="71"/>
      <c r="B32" s="80"/>
      <c r="C32" s="17" t="s">
        <v>55</v>
      </c>
      <c r="D32" s="10"/>
      <c r="E32" s="18" t="s">
        <v>55</v>
      </c>
    </row>
    <row r="33" spans="1:5" x14ac:dyDescent="0.25">
      <c r="A33" s="72"/>
      <c r="B33" s="81"/>
      <c r="C33" s="17" t="s">
        <v>55</v>
      </c>
      <c r="D33" s="10"/>
      <c r="E33" s="18" t="s">
        <v>55</v>
      </c>
    </row>
    <row r="34" spans="1:5" ht="5.0999999999999996" customHeight="1" x14ac:dyDescent="0.25">
      <c r="A34" s="19"/>
      <c r="B34" s="13"/>
      <c r="C34" s="20"/>
      <c r="D34" s="15"/>
      <c r="E34" s="21"/>
    </row>
    <row r="35" spans="1:5" x14ac:dyDescent="0.25">
      <c r="A35" s="70">
        <v>4</v>
      </c>
      <c r="B35" s="73" t="s">
        <v>99</v>
      </c>
      <c r="C35" s="11" t="s">
        <v>70</v>
      </c>
      <c r="D35" s="10" t="s">
        <v>105</v>
      </c>
      <c r="E35" s="12" t="s">
        <v>65</v>
      </c>
    </row>
    <row r="36" spans="1:5" x14ac:dyDescent="0.25">
      <c r="A36" s="71"/>
      <c r="B36" s="74"/>
      <c r="C36" s="17" t="s">
        <v>76</v>
      </c>
      <c r="D36" s="10" t="s">
        <v>105</v>
      </c>
      <c r="E36" s="18" t="s">
        <v>63</v>
      </c>
    </row>
    <row r="37" spans="1:5" x14ac:dyDescent="0.25">
      <c r="A37" s="71"/>
      <c r="B37" s="74"/>
      <c r="C37" s="17" t="s">
        <v>78</v>
      </c>
      <c r="D37" s="10" t="s">
        <v>105</v>
      </c>
      <c r="E37" s="18" t="s">
        <v>61</v>
      </c>
    </row>
    <row r="38" spans="1:5" x14ac:dyDescent="0.25">
      <c r="A38" s="71"/>
      <c r="B38" s="74"/>
      <c r="C38" s="17" t="s">
        <v>55</v>
      </c>
      <c r="D38" s="10"/>
      <c r="E38" s="18" t="s">
        <v>55</v>
      </c>
    </row>
    <row r="39" spans="1:5" x14ac:dyDescent="0.25">
      <c r="A39" s="71"/>
      <c r="B39" s="74"/>
      <c r="C39" s="17" t="s">
        <v>55</v>
      </c>
      <c r="D39" s="10"/>
      <c r="E39" s="18" t="s">
        <v>55</v>
      </c>
    </row>
    <row r="40" spans="1:5" x14ac:dyDescent="0.25">
      <c r="A40" s="71"/>
      <c r="B40" s="74"/>
      <c r="C40" s="17" t="s">
        <v>55</v>
      </c>
      <c r="D40" s="10"/>
      <c r="E40" s="18" t="s">
        <v>55</v>
      </c>
    </row>
    <row r="41" spans="1:5" x14ac:dyDescent="0.25">
      <c r="A41" s="71"/>
      <c r="B41" s="74"/>
      <c r="C41" s="17" t="s">
        <v>55</v>
      </c>
      <c r="D41" s="10"/>
      <c r="E41" s="18" t="s">
        <v>55</v>
      </c>
    </row>
    <row r="42" spans="1:5" x14ac:dyDescent="0.25">
      <c r="A42" s="72"/>
      <c r="B42" s="75"/>
      <c r="C42" s="17" t="s">
        <v>55</v>
      </c>
      <c r="D42" s="10"/>
      <c r="E42" s="18" t="s">
        <v>55</v>
      </c>
    </row>
    <row r="43" spans="1:5" ht="5.0999999999999996" customHeight="1" x14ac:dyDescent="0.25">
      <c r="A43" s="19"/>
      <c r="B43" s="13"/>
      <c r="C43" s="20"/>
      <c r="D43" s="15"/>
      <c r="E43" s="21"/>
    </row>
    <row r="44" spans="1:5" x14ac:dyDescent="0.25">
      <c r="A44" s="70">
        <v>5</v>
      </c>
      <c r="B44" s="73" t="s">
        <v>101</v>
      </c>
      <c r="C44" s="11" t="s">
        <v>70</v>
      </c>
      <c r="D44" s="10" t="s">
        <v>110</v>
      </c>
      <c r="E44" s="12" t="s">
        <v>65</v>
      </c>
    </row>
    <row r="45" spans="1:5" x14ac:dyDescent="0.25">
      <c r="A45" s="71"/>
      <c r="B45" s="74"/>
      <c r="C45" s="11" t="s">
        <v>76</v>
      </c>
      <c r="D45" s="10" t="s">
        <v>110</v>
      </c>
      <c r="E45" s="12" t="s">
        <v>63</v>
      </c>
    </row>
    <row r="46" spans="1:5" x14ac:dyDescent="0.25">
      <c r="A46" s="71"/>
      <c r="B46" s="74"/>
      <c r="C46" s="11" t="s">
        <v>78</v>
      </c>
      <c r="D46" s="10" t="s">
        <v>110</v>
      </c>
      <c r="E46" s="12" t="s">
        <v>61</v>
      </c>
    </row>
    <row r="47" spans="1:5" x14ac:dyDescent="0.25">
      <c r="A47" s="71"/>
      <c r="B47" s="74"/>
      <c r="C47" s="11" t="s">
        <v>55</v>
      </c>
      <c r="D47" s="10"/>
      <c r="E47" s="12" t="s">
        <v>55</v>
      </c>
    </row>
    <row r="48" spans="1:5" x14ac:dyDescent="0.25">
      <c r="A48" s="71"/>
      <c r="B48" s="74"/>
      <c r="C48" s="11" t="s">
        <v>55</v>
      </c>
      <c r="D48" s="10"/>
      <c r="E48" s="12" t="s">
        <v>55</v>
      </c>
    </row>
    <row r="49" spans="1:5" x14ac:dyDescent="0.25">
      <c r="A49" s="71"/>
      <c r="B49" s="74"/>
      <c r="C49" s="11" t="s">
        <v>55</v>
      </c>
      <c r="D49" s="10"/>
      <c r="E49" s="12" t="s">
        <v>55</v>
      </c>
    </row>
    <row r="50" spans="1:5" x14ac:dyDescent="0.25">
      <c r="A50" s="71"/>
      <c r="B50" s="74"/>
      <c r="C50" s="11" t="s">
        <v>55</v>
      </c>
      <c r="D50" s="10"/>
      <c r="E50" s="12" t="s">
        <v>55</v>
      </c>
    </row>
    <row r="51" spans="1:5" x14ac:dyDescent="0.25">
      <c r="A51" s="72"/>
      <c r="B51" s="75"/>
      <c r="C51" s="11" t="s">
        <v>55</v>
      </c>
      <c r="D51" s="10"/>
      <c r="E51" s="12" t="s">
        <v>55</v>
      </c>
    </row>
    <row r="52" spans="1:5" ht="5.0999999999999996" customHeight="1" x14ac:dyDescent="0.25">
      <c r="A52" s="19"/>
      <c r="B52" s="13"/>
      <c r="C52" s="14"/>
      <c r="D52" s="15"/>
      <c r="E52" s="16"/>
    </row>
    <row r="53" spans="1:5" x14ac:dyDescent="0.25">
      <c r="A53" s="70">
        <v>6</v>
      </c>
      <c r="B53" s="73" t="s">
        <v>15</v>
      </c>
      <c r="C53" s="11" t="s">
        <v>70</v>
      </c>
      <c r="D53" s="10" t="s">
        <v>105</v>
      </c>
      <c r="E53" s="12" t="s">
        <v>65</v>
      </c>
    </row>
    <row r="54" spans="1:5" x14ac:dyDescent="0.25">
      <c r="A54" s="71"/>
      <c r="B54" s="74"/>
      <c r="C54" s="11" t="s">
        <v>76</v>
      </c>
      <c r="D54" s="10" t="s">
        <v>105</v>
      </c>
      <c r="E54" s="12" t="s">
        <v>63</v>
      </c>
    </row>
    <row r="55" spans="1:5" x14ac:dyDescent="0.25">
      <c r="A55" s="71"/>
      <c r="B55" s="74"/>
      <c r="C55" s="11" t="s">
        <v>77</v>
      </c>
      <c r="D55" s="10" t="s">
        <v>105</v>
      </c>
      <c r="E55" s="12" t="s">
        <v>61</v>
      </c>
    </row>
    <row r="56" spans="1:5" x14ac:dyDescent="0.25">
      <c r="A56" s="71"/>
      <c r="B56" s="74"/>
      <c r="C56" s="11" t="s">
        <v>55</v>
      </c>
      <c r="D56" s="10"/>
      <c r="E56" s="12" t="s">
        <v>55</v>
      </c>
    </row>
    <row r="57" spans="1:5" x14ac:dyDescent="0.25">
      <c r="A57" s="71"/>
      <c r="B57" s="74"/>
      <c r="C57" s="11" t="s">
        <v>55</v>
      </c>
      <c r="D57" s="10"/>
      <c r="E57" s="12" t="s">
        <v>55</v>
      </c>
    </row>
    <row r="58" spans="1:5" x14ac:dyDescent="0.25">
      <c r="A58" s="71"/>
      <c r="B58" s="74"/>
      <c r="C58" s="11" t="s">
        <v>55</v>
      </c>
      <c r="D58" s="10"/>
      <c r="E58" s="12" t="s">
        <v>55</v>
      </c>
    </row>
    <row r="59" spans="1:5" x14ac:dyDescent="0.25">
      <c r="A59" s="71"/>
      <c r="B59" s="74"/>
      <c r="C59" s="11" t="s">
        <v>55</v>
      </c>
      <c r="D59" s="10"/>
      <c r="E59" s="12" t="s">
        <v>55</v>
      </c>
    </row>
    <row r="60" spans="1:5" x14ac:dyDescent="0.25">
      <c r="A60" s="72"/>
      <c r="B60" s="75"/>
      <c r="C60" s="11" t="s">
        <v>55</v>
      </c>
      <c r="D60" s="10"/>
      <c r="E60" s="12" t="s">
        <v>55</v>
      </c>
    </row>
    <row r="61" spans="1:5" ht="5.0999999999999996" customHeight="1" x14ac:dyDescent="0.25">
      <c r="A61" s="19"/>
      <c r="B61" s="13"/>
      <c r="C61" s="14"/>
      <c r="D61" s="15"/>
      <c r="E61" s="16"/>
    </row>
    <row r="62" spans="1:5" x14ac:dyDescent="0.25">
      <c r="A62" s="70">
        <v>7</v>
      </c>
      <c r="B62" s="73" t="s">
        <v>16</v>
      </c>
      <c r="C62" s="11" t="s">
        <v>70</v>
      </c>
      <c r="D62" s="10" t="s">
        <v>105</v>
      </c>
      <c r="E62" s="12" t="s">
        <v>65</v>
      </c>
    </row>
    <row r="63" spans="1:5" x14ac:dyDescent="0.25">
      <c r="A63" s="71"/>
      <c r="B63" s="74"/>
      <c r="C63" s="11" t="s">
        <v>76</v>
      </c>
      <c r="D63" s="10" t="s">
        <v>105</v>
      </c>
      <c r="E63" s="12" t="s">
        <v>63</v>
      </c>
    </row>
    <row r="64" spans="1:5" x14ac:dyDescent="0.25">
      <c r="A64" s="71"/>
      <c r="B64" s="74"/>
      <c r="C64" s="11" t="s">
        <v>77</v>
      </c>
      <c r="D64" s="10" t="s">
        <v>105</v>
      </c>
      <c r="E64" s="12" t="s">
        <v>61</v>
      </c>
    </row>
    <row r="65" spans="1:5" x14ac:dyDescent="0.25">
      <c r="A65" s="71"/>
      <c r="B65" s="74"/>
      <c r="C65" s="11" t="s">
        <v>55</v>
      </c>
      <c r="D65" s="10"/>
      <c r="E65" s="12" t="s">
        <v>55</v>
      </c>
    </row>
    <row r="66" spans="1:5" x14ac:dyDescent="0.25">
      <c r="A66" s="71"/>
      <c r="B66" s="74"/>
      <c r="C66" s="11" t="s">
        <v>55</v>
      </c>
      <c r="D66" s="10"/>
      <c r="E66" s="12" t="s">
        <v>55</v>
      </c>
    </row>
    <row r="67" spans="1:5" x14ac:dyDescent="0.25">
      <c r="A67" s="71"/>
      <c r="B67" s="74"/>
      <c r="C67" s="11" t="s">
        <v>55</v>
      </c>
      <c r="D67" s="10"/>
      <c r="E67" s="12" t="s">
        <v>55</v>
      </c>
    </row>
    <row r="68" spans="1:5" x14ac:dyDescent="0.25">
      <c r="A68" s="71"/>
      <c r="B68" s="74"/>
      <c r="C68" s="11" t="s">
        <v>55</v>
      </c>
      <c r="D68" s="10"/>
      <c r="E68" s="12" t="s">
        <v>55</v>
      </c>
    </row>
    <row r="69" spans="1:5" x14ac:dyDescent="0.25">
      <c r="A69" s="72"/>
      <c r="B69" s="75"/>
      <c r="C69" s="11" t="s">
        <v>55</v>
      </c>
      <c r="D69" s="10"/>
      <c r="E69" s="12" t="s">
        <v>55</v>
      </c>
    </row>
    <row r="70" spans="1:5" ht="5.0999999999999996" customHeight="1" x14ac:dyDescent="0.25">
      <c r="A70" s="19"/>
      <c r="B70" s="13"/>
      <c r="C70" s="14"/>
      <c r="D70" s="15"/>
      <c r="E70" s="16"/>
    </row>
    <row r="71" spans="1:5" x14ac:dyDescent="0.25">
      <c r="A71" s="70">
        <v>8</v>
      </c>
      <c r="B71" s="73" t="s">
        <v>140</v>
      </c>
      <c r="C71" s="11" t="s">
        <v>70</v>
      </c>
      <c r="D71" s="10" t="s">
        <v>132</v>
      </c>
      <c r="E71" s="12" t="s">
        <v>65</v>
      </c>
    </row>
    <row r="72" spans="1:5" x14ac:dyDescent="0.25">
      <c r="A72" s="71"/>
      <c r="B72" s="74"/>
      <c r="C72" s="11" t="s">
        <v>76</v>
      </c>
      <c r="D72" s="10" t="s">
        <v>132</v>
      </c>
      <c r="E72" s="12" t="s">
        <v>63</v>
      </c>
    </row>
    <row r="73" spans="1:5" x14ac:dyDescent="0.25">
      <c r="A73" s="71"/>
      <c r="B73" s="74"/>
      <c r="C73" s="11" t="s">
        <v>55</v>
      </c>
      <c r="D73" s="10"/>
      <c r="E73" s="12" t="s">
        <v>55</v>
      </c>
    </row>
    <row r="74" spans="1:5" x14ac:dyDescent="0.25">
      <c r="A74" s="71"/>
      <c r="B74" s="74"/>
      <c r="C74" s="11" t="s">
        <v>55</v>
      </c>
      <c r="D74" s="10"/>
      <c r="E74" s="12" t="s">
        <v>55</v>
      </c>
    </row>
    <row r="75" spans="1:5" x14ac:dyDescent="0.25">
      <c r="A75" s="71"/>
      <c r="B75" s="74"/>
      <c r="C75" s="11" t="s">
        <v>55</v>
      </c>
      <c r="D75" s="10"/>
      <c r="E75" s="12" t="s">
        <v>55</v>
      </c>
    </row>
    <row r="76" spans="1:5" x14ac:dyDescent="0.25">
      <c r="A76" s="71"/>
      <c r="B76" s="74"/>
      <c r="C76" s="11" t="s">
        <v>55</v>
      </c>
      <c r="D76" s="10"/>
      <c r="E76" s="12" t="s">
        <v>55</v>
      </c>
    </row>
    <row r="77" spans="1:5" x14ac:dyDescent="0.25">
      <c r="A77" s="71"/>
      <c r="B77" s="74"/>
      <c r="C77" s="11" t="s">
        <v>55</v>
      </c>
      <c r="D77" s="10"/>
      <c r="E77" s="12" t="s">
        <v>55</v>
      </c>
    </row>
    <row r="78" spans="1:5" x14ac:dyDescent="0.25">
      <c r="A78" s="72"/>
      <c r="B78" s="75"/>
      <c r="C78" s="11" t="s">
        <v>55</v>
      </c>
      <c r="D78" s="10"/>
      <c r="E78" s="12" t="s">
        <v>55</v>
      </c>
    </row>
    <row r="79" spans="1:5" ht="5.0999999999999996" customHeight="1" x14ac:dyDescent="0.25">
      <c r="A79" s="19"/>
      <c r="B79" s="13"/>
      <c r="C79" s="14"/>
      <c r="D79" s="15"/>
      <c r="E79" s="16"/>
    </row>
    <row r="80" spans="1:5" x14ac:dyDescent="0.25">
      <c r="A80" s="70">
        <v>9</v>
      </c>
      <c r="B80" s="73" t="s">
        <v>113</v>
      </c>
      <c r="C80" s="11" t="s">
        <v>70</v>
      </c>
      <c r="D80" s="10" t="s">
        <v>105</v>
      </c>
      <c r="E80" s="12" t="s">
        <v>65</v>
      </c>
    </row>
    <row r="81" spans="1:5" x14ac:dyDescent="0.25">
      <c r="A81" s="71"/>
      <c r="B81" s="74"/>
      <c r="C81" s="11" t="s">
        <v>76</v>
      </c>
      <c r="D81" s="10" t="s">
        <v>105</v>
      </c>
      <c r="E81" s="12" t="s">
        <v>63</v>
      </c>
    </row>
    <row r="82" spans="1:5" x14ac:dyDescent="0.25">
      <c r="A82" s="71"/>
      <c r="B82" s="74"/>
      <c r="C82" s="11" t="s">
        <v>77</v>
      </c>
      <c r="D82" s="10" t="s">
        <v>105</v>
      </c>
      <c r="E82" s="12" t="s">
        <v>61</v>
      </c>
    </row>
    <row r="83" spans="1:5" x14ac:dyDescent="0.25">
      <c r="A83" s="71"/>
      <c r="B83" s="74"/>
      <c r="C83" s="11" t="s">
        <v>55</v>
      </c>
      <c r="D83" s="10"/>
      <c r="E83" s="12" t="s">
        <v>55</v>
      </c>
    </row>
    <row r="84" spans="1:5" x14ac:dyDescent="0.25">
      <c r="A84" s="71"/>
      <c r="B84" s="74"/>
      <c r="C84" s="11" t="s">
        <v>55</v>
      </c>
      <c r="D84" s="10"/>
      <c r="E84" s="12" t="s">
        <v>55</v>
      </c>
    </row>
    <row r="85" spans="1:5" x14ac:dyDescent="0.25">
      <c r="A85" s="71"/>
      <c r="B85" s="74"/>
      <c r="C85" s="11" t="s">
        <v>55</v>
      </c>
      <c r="D85" s="10"/>
      <c r="E85" s="12" t="s">
        <v>55</v>
      </c>
    </row>
    <row r="86" spans="1:5" x14ac:dyDescent="0.25">
      <c r="A86" s="71"/>
      <c r="B86" s="74"/>
      <c r="C86" s="11" t="s">
        <v>55</v>
      </c>
      <c r="D86" s="10"/>
      <c r="E86" s="12" t="s">
        <v>55</v>
      </c>
    </row>
    <row r="87" spans="1:5" x14ac:dyDescent="0.25">
      <c r="A87" s="72"/>
      <c r="B87" s="75"/>
      <c r="C87" s="11" t="s">
        <v>55</v>
      </c>
      <c r="D87" s="10"/>
      <c r="E87" s="12" t="s">
        <v>55</v>
      </c>
    </row>
    <row r="88" spans="1:5" ht="5.0999999999999996" customHeight="1" x14ac:dyDescent="0.25">
      <c r="A88" s="19"/>
      <c r="B88" s="13"/>
      <c r="C88" s="14"/>
      <c r="D88" s="15"/>
      <c r="E88" s="16"/>
    </row>
    <row r="89" spans="1:5" x14ac:dyDescent="0.25">
      <c r="A89" s="70">
        <v>10</v>
      </c>
      <c r="B89" s="73" t="s">
        <v>134</v>
      </c>
      <c r="C89" s="11" t="s">
        <v>75</v>
      </c>
      <c r="D89" s="10" t="s">
        <v>109</v>
      </c>
      <c r="E89" s="12" t="s">
        <v>65</v>
      </c>
    </row>
    <row r="90" spans="1:5" x14ac:dyDescent="0.25">
      <c r="A90" s="71"/>
      <c r="B90" s="74"/>
      <c r="C90" s="11" t="s">
        <v>76</v>
      </c>
      <c r="D90" s="10" t="s">
        <v>109</v>
      </c>
      <c r="E90" s="12" t="s">
        <v>63</v>
      </c>
    </row>
    <row r="91" spans="1:5" x14ac:dyDescent="0.25">
      <c r="A91" s="71"/>
      <c r="B91" s="74"/>
      <c r="C91" s="11" t="s">
        <v>55</v>
      </c>
      <c r="D91" s="10"/>
      <c r="E91" s="12" t="s">
        <v>55</v>
      </c>
    </row>
    <row r="92" spans="1:5" x14ac:dyDescent="0.25">
      <c r="A92" s="71"/>
      <c r="B92" s="74"/>
      <c r="C92" s="11" t="s">
        <v>55</v>
      </c>
      <c r="D92" s="10"/>
      <c r="E92" s="12" t="s">
        <v>55</v>
      </c>
    </row>
    <row r="93" spans="1:5" x14ac:dyDescent="0.25">
      <c r="A93" s="71"/>
      <c r="B93" s="74"/>
      <c r="C93" s="11" t="s">
        <v>55</v>
      </c>
      <c r="D93" s="10"/>
      <c r="E93" s="12" t="s">
        <v>55</v>
      </c>
    </row>
    <row r="94" spans="1:5" x14ac:dyDescent="0.25">
      <c r="A94" s="71"/>
      <c r="B94" s="74"/>
      <c r="C94" s="11" t="s">
        <v>55</v>
      </c>
      <c r="D94" s="10"/>
      <c r="E94" s="12" t="s">
        <v>55</v>
      </c>
    </row>
    <row r="95" spans="1:5" x14ac:dyDescent="0.25">
      <c r="A95" s="71"/>
      <c r="B95" s="74"/>
      <c r="C95" s="11" t="s">
        <v>55</v>
      </c>
      <c r="D95" s="10"/>
      <c r="E95" s="12" t="s">
        <v>55</v>
      </c>
    </row>
    <row r="96" spans="1:5" x14ac:dyDescent="0.25">
      <c r="A96" s="72"/>
      <c r="B96" s="75"/>
      <c r="C96" s="11" t="s">
        <v>55</v>
      </c>
      <c r="D96" s="10"/>
      <c r="E96" s="12" t="s">
        <v>55</v>
      </c>
    </row>
    <row r="97" spans="1:5" ht="5.0999999999999996" customHeight="1" x14ac:dyDescent="0.25">
      <c r="A97" s="19"/>
      <c r="B97" s="13"/>
      <c r="C97" s="14"/>
      <c r="D97" s="15"/>
      <c r="E97" s="16"/>
    </row>
    <row r="98" spans="1:5" x14ac:dyDescent="0.25">
      <c r="A98" s="70">
        <v>11</v>
      </c>
      <c r="B98" s="73" t="s">
        <v>138</v>
      </c>
      <c r="C98" s="11" t="s">
        <v>70</v>
      </c>
      <c r="D98" s="10" t="s">
        <v>139</v>
      </c>
      <c r="E98" s="12" t="s">
        <v>65</v>
      </c>
    </row>
    <row r="99" spans="1:5" x14ac:dyDescent="0.25">
      <c r="A99" s="71"/>
      <c r="B99" s="74"/>
      <c r="C99" s="11" t="s">
        <v>76</v>
      </c>
      <c r="D99" s="10" t="s">
        <v>139</v>
      </c>
      <c r="E99" s="12" t="s">
        <v>64</v>
      </c>
    </row>
    <row r="100" spans="1:5" x14ac:dyDescent="0.25">
      <c r="A100" s="71"/>
      <c r="B100" s="74"/>
      <c r="C100" s="11" t="s">
        <v>77</v>
      </c>
      <c r="D100" s="10" t="s">
        <v>139</v>
      </c>
      <c r="E100" s="12" t="s">
        <v>61</v>
      </c>
    </row>
    <row r="101" spans="1:5" x14ac:dyDescent="0.25">
      <c r="A101" s="71"/>
      <c r="B101" s="74"/>
      <c r="C101" s="11" t="s">
        <v>55</v>
      </c>
      <c r="D101" s="10"/>
      <c r="E101" s="12" t="s">
        <v>55</v>
      </c>
    </row>
    <row r="102" spans="1:5" x14ac:dyDescent="0.25">
      <c r="A102" s="71"/>
      <c r="B102" s="74"/>
      <c r="C102" s="11" t="s">
        <v>55</v>
      </c>
      <c r="D102" s="10"/>
      <c r="E102" s="12" t="s">
        <v>55</v>
      </c>
    </row>
    <row r="103" spans="1:5" x14ac:dyDescent="0.25">
      <c r="A103" s="71"/>
      <c r="B103" s="74"/>
      <c r="C103" s="11" t="s">
        <v>55</v>
      </c>
      <c r="D103" s="10"/>
      <c r="E103" s="12" t="s">
        <v>55</v>
      </c>
    </row>
    <row r="104" spans="1:5" x14ac:dyDescent="0.25">
      <c r="A104" s="71"/>
      <c r="B104" s="74"/>
      <c r="C104" s="11" t="s">
        <v>55</v>
      </c>
      <c r="D104" s="10"/>
      <c r="E104" s="12" t="s">
        <v>55</v>
      </c>
    </row>
    <row r="105" spans="1:5" x14ac:dyDescent="0.25">
      <c r="A105" s="72"/>
      <c r="B105" s="75"/>
      <c r="C105" s="11" t="s">
        <v>55</v>
      </c>
      <c r="D105" s="10"/>
      <c r="E105" s="12" t="s">
        <v>55</v>
      </c>
    </row>
    <row r="106" spans="1:5" ht="5.0999999999999996" customHeight="1" x14ac:dyDescent="0.25">
      <c r="A106" s="19"/>
      <c r="B106" s="13"/>
      <c r="C106" s="14"/>
      <c r="D106" s="15"/>
      <c r="E106" s="16"/>
    </row>
    <row r="107" spans="1:5" x14ac:dyDescent="0.25">
      <c r="A107" s="70">
        <v>12</v>
      </c>
      <c r="B107" s="73" t="s">
        <v>18</v>
      </c>
      <c r="C107" s="11" t="s">
        <v>70</v>
      </c>
      <c r="D107" s="10" t="s">
        <v>141</v>
      </c>
      <c r="E107" s="12" t="s">
        <v>65</v>
      </c>
    </row>
    <row r="108" spans="1:5" x14ac:dyDescent="0.25">
      <c r="A108" s="71"/>
      <c r="B108" s="74"/>
      <c r="C108" s="11" t="s">
        <v>76</v>
      </c>
      <c r="D108" s="10" t="s">
        <v>142</v>
      </c>
      <c r="E108" s="12" t="s">
        <v>64</v>
      </c>
    </row>
    <row r="109" spans="1:5" x14ac:dyDescent="0.25">
      <c r="A109" s="71"/>
      <c r="B109" s="74"/>
      <c r="C109" s="11" t="s">
        <v>77</v>
      </c>
      <c r="D109" s="10" t="s">
        <v>142</v>
      </c>
      <c r="E109" s="12" t="s">
        <v>61</v>
      </c>
    </row>
    <row r="110" spans="1:5" x14ac:dyDescent="0.25">
      <c r="A110" s="71"/>
      <c r="B110" s="74"/>
      <c r="C110" s="11" t="s">
        <v>55</v>
      </c>
      <c r="D110" s="10"/>
      <c r="E110" s="12" t="s">
        <v>55</v>
      </c>
    </row>
    <row r="111" spans="1:5" x14ac:dyDescent="0.25">
      <c r="A111" s="71"/>
      <c r="B111" s="74"/>
      <c r="C111" s="11" t="s">
        <v>55</v>
      </c>
      <c r="D111" s="10"/>
      <c r="E111" s="12" t="s">
        <v>55</v>
      </c>
    </row>
    <row r="112" spans="1:5" x14ac:dyDescent="0.25">
      <c r="A112" s="71"/>
      <c r="B112" s="74"/>
      <c r="C112" s="11" t="s">
        <v>55</v>
      </c>
      <c r="D112" s="10"/>
      <c r="E112" s="12" t="s">
        <v>55</v>
      </c>
    </row>
    <row r="113" spans="1:5" x14ac:dyDescent="0.25">
      <c r="A113" s="71"/>
      <c r="B113" s="74"/>
      <c r="C113" s="11" t="s">
        <v>55</v>
      </c>
      <c r="D113" s="10"/>
      <c r="E113" s="12" t="s">
        <v>55</v>
      </c>
    </row>
    <row r="114" spans="1:5" x14ac:dyDescent="0.25">
      <c r="A114" s="72"/>
      <c r="B114" s="75"/>
      <c r="C114" s="11" t="s">
        <v>55</v>
      </c>
      <c r="D114" s="10"/>
      <c r="E114" s="12" t="s">
        <v>55</v>
      </c>
    </row>
    <row r="115" spans="1:5" ht="5.0999999999999996" customHeight="1" x14ac:dyDescent="0.25">
      <c r="A115" s="19"/>
      <c r="B115" s="13"/>
      <c r="C115" s="14"/>
      <c r="D115" s="15"/>
      <c r="E115" s="16"/>
    </row>
    <row r="116" spans="1:5" x14ac:dyDescent="0.25">
      <c r="A116" s="70">
        <v>13</v>
      </c>
      <c r="B116" s="73" t="s">
        <v>151</v>
      </c>
      <c r="C116" s="11" t="s">
        <v>75</v>
      </c>
      <c r="D116" s="10" t="s">
        <v>143</v>
      </c>
      <c r="E116" s="12" t="s">
        <v>63</v>
      </c>
    </row>
    <row r="117" spans="1:5" x14ac:dyDescent="0.25">
      <c r="A117" s="71"/>
      <c r="B117" s="74"/>
      <c r="C117" s="11" t="s">
        <v>76</v>
      </c>
      <c r="D117" s="10" t="s">
        <v>143</v>
      </c>
      <c r="E117" s="12" t="s">
        <v>63</v>
      </c>
    </row>
    <row r="118" spans="1:5" x14ac:dyDescent="0.25">
      <c r="A118" s="71"/>
      <c r="B118" s="74"/>
      <c r="C118" s="11" t="s">
        <v>55</v>
      </c>
      <c r="D118" s="10"/>
      <c r="E118" s="12" t="s">
        <v>55</v>
      </c>
    </row>
    <row r="119" spans="1:5" x14ac:dyDescent="0.25">
      <c r="A119" s="71"/>
      <c r="B119" s="74"/>
      <c r="C119" s="11" t="s">
        <v>55</v>
      </c>
      <c r="D119" s="10"/>
      <c r="E119" s="12" t="s">
        <v>55</v>
      </c>
    </row>
    <row r="120" spans="1:5" x14ac:dyDescent="0.25">
      <c r="A120" s="71"/>
      <c r="B120" s="74"/>
      <c r="C120" s="11" t="s">
        <v>55</v>
      </c>
      <c r="D120" s="10"/>
      <c r="E120" s="12" t="s">
        <v>55</v>
      </c>
    </row>
    <row r="121" spans="1:5" x14ac:dyDescent="0.25">
      <c r="A121" s="71"/>
      <c r="B121" s="74"/>
      <c r="C121" s="11" t="s">
        <v>55</v>
      </c>
      <c r="D121" s="10"/>
      <c r="E121" s="12" t="s">
        <v>55</v>
      </c>
    </row>
    <row r="122" spans="1:5" x14ac:dyDescent="0.25">
      <c r="A122" s="71"/>
      <c r="B122" s="74"/>
      <c r="C122" s="11" t="s">
        <v>55</v>
      </c>
      <c r="D122" s="10"/>
      <c r="E122" s="12" t="s">
        <v>55</v>
      </c>
    </row>
    <row r="123" spans="1:5" x14ac:dyDescent="0.25">
      <c r="A123" s="72"/>
      <c r="B123" s="75"/>
      <c r="C123" s="11" t="s">
        <v>55</v>
      </c>
      <c r="D123" s="10"/>
      <c r="E123" s="12" t="s">
        <v>55</v>
      </c>
    </row>
    <row r="124" spans="1:5" ht="5.0999999999999996" customHeight="1" x14ac:dyDescent="0.25">
      <c r="A124" s="19"/>
      <c r="B124" s="13"/>
      <c r="C124" s="14"/>
      <c r="D124" s="15"/>
      <c r="E124" s="16"/>
    </row>
    <row r="125" spans="1:5" x14ac:dyDescent="0.25">
      <c r="A125" s="70">
        <v>14</v>
      </c>
      <c r="B125" s="73"/>
      <c r="C125" s="11" t="s">
        <v>55</v>
      </c>
      <c r="D125" s="10"/>
      <c r="E125" s="12" t="s">
        <v>55</v>
      </c>
    </row>
    <row r="126" spans="1:5" x14ac:dyDescent="0.25">
      <c r="A126" s="71"/>
      <c r="B126" s="74"/>
      <c r="C126" s="11" t="s">
        <v>55</v>
      </c>
      <c r="D126" s="10"/>
      <c r="E126" s="12" t="s">
        <v>55</v>
      </c>
    </row>
    <row r="127" spans="1:5" x14ac:dyDescent="0.25">
      <c r="A127" s="71"/>
      <c r="B127" s="74"/>
      <c r="C127" s="11" t="s">
        <v>55</v>
      </c>
      <c r="D127" s="10"/>
      <c r="E127" s="12" t="s">
        <v>55</v>
      </c>
    </row>
    <row r="128" spans="1:5" x14ac:dyDescent="0.25">
      <c r="A128" s="71"/>
      <c r="B128" s="74"/>
      <c r="C128" s="11" t="s">
        <v>55</v>
      </c>
      <c r="D128" s="10"/>
      <c r="E128" s="12" t="s">
        <v>55</v>
      </c>
    </row>
    <row r="129" spans="1:5" x14ac:dyDescent="0.25">
      <c r="A129" s="71"/>
      <c r="B129" s="74"/>
      <c r="C129" s="11" t="s">
        <v>55</v>
      </c>
      <c r="D129" s="10"/>
      <c r="E129" s="12" t="s">
        <v>55</v>
      </c>
    </row>
    <row r="130" spans="1:5" x14ac:dyDescent="0.25">
      <c r="A130" s="71"/>
      <c r="B130" s="74"/>
      <c r="C130" s="11" t="s">
        <v>55</v>
      </c>
      <c r="D130" s="10"/>
      <c r="E130" s="12" t="s">
        <v>55</v>
      </c>
    </row>
    <row r="131" spans="1:5" x14ac:dyDescent="0.25">
      <c r="A131" s="71"/>
      <c r="B131" s="74"/>
      <c r="C131" s="11" t="s">
        <v>55</v>
      </c>
      <c r="D131" s="10"/>
      <c r="E131" s="12" t="s">
        <v>55</v>
      </c>
    </row>
    <row r="132" spans="1:5" x14ac:dyDescent="0.25">
      <c r="A132" s="72"/>
      <c r="B132" s="75"/>
      <c r="C132" s="11" t="s">
        <v>55</v>
      </c>
      <c r="D132" s="10"/>
      <c r="E132" s="12" t="s">
        <v>55</v>
      </c>
    </row>
    <row r="133" spans="1:5" ht="5.0999999999999996" customHeight="1" x14ac:dyDescent="0.25">
      <c r="A133" s="19"/>
      <c r="B133" s="13"/>
      <c r="C133" s="14"/>
      <c r="D133" s="15"/>
      <c r="E133" s="16"/>
    </row>
    <row r="134" spans="1:5" x14ac:dyDescent="0.25">
      <c r="A134" s="70">
        <v>15</v>
      </c>
      <c r="B134" s="73"/>
      <c r="C134" s="11" t="s">
        <v>55</v>
      </c>
      <c r="D134" s="10"/>
      <c r="E134" s="12" t="s">
        <v>55</v>
      </c>
    </row>
    <row r="135" spans="1:5" x14ac:dyDescent="0.25">
      <c r="A135" s="71"/>
      <c r="B135" s="74"/>
      <c r="C135" s="11" t="s">
        <v>55</v>
      </c>
      <c r="D135" s="10"/>
      <c r="E135" s="12" t="s">
        <v>55</v>
      </c>
    </row>
    <row r="136" spans="1:5" x14ac:dyDescent="0.25">
      <c r="A136" s="71"/>
      <c r="B136" s="74"/>
      <c r="C136" s="11" t="s">
        <v>55</v>
      </c>
      <c r="D136" s="10"/>
      <c r="E136" s="12" t="s">
        <v>55</v>
      </c>
    </row>
    <row r="137" spans="1:5" x14ac:dyDescent="0.25">
      <c r="A137" s="71"/>
      <c r="B137" s="74"/>
      <c r="C137" s="11" t="s">
        <v>55</v>
      </c>
      <c r="D137" s="10"/>
      <c r="E137" s="12" t="s">
        <v>55</v>
      </c>
    </row>
    <row r="138" spans="1:5" x14ac:dyDescent="0.25">
      <c r="A138" s="71"/>
      <c r="B138" s="74"/>
      <c r="C138" s="11" t="s">
        <v>55</v>
      </c>
      <c r="D138" s="10"/>
      <c r="E138" s="12" t="s">
        <v>55</v>
      </c>
    </row>
    <row r="139" spans="1:5" x14ac:dyDescent="0.25">
      <c r="A139" s="71"/>
      <c r="B139" s="74"/>
      <c r="C139" s="11" t="s">
        <v>55</v>
      </c>
      <c r="D139" s="10"/>
      <c r="E139" s="12" t="s">
        <v>55</v>
      </c>
    </row>
    <row r="140" spans="1:5" x14ac:dyDescent="0.25">
      <c r="A140" s="71"/>
      <c r="B140" s="74"/>
      <c r="C140" s="11" t="s">
        <v>55</v>
      </c>
      <c r="D140" s="10"/>
      <c r="E140" s="12" t="s">
        <v>55</v>
      </c>
    </row>
    <row r="141" spans="1:5" x14ac:dyDescent="0.25">
      <c r="A141" s="72"/>
      <c r="B141" s="75"/>
      <c r="C141" s="11" t="s">
        <v>55</v>
      </c>
      <c r="D141" s="10"/>
      <c r="E141" s="12" t="s">
        <v>55</v>
      </c>
    </row>
    <row r="142" spans="1:5" ht="5.0999999999999996" customHeight="1" x14ac:dyDescent="0.25">
      <c r="A142" s="19"/>
      <c r="B142" s="13"/>
      <c r="C142" s="14"/>
      <c r="D142" s="15"/>
      <c r="E142" s="16"/>
    </row>
    <row r="143" spans="1:5" x14ac:dyDescent="0.25">
      <c r="A143" s="70">
        <v>16</v>
      </c>
      <c r="B143" s="73"/>
      <c r="C143" s="11" t="s">
        <v>55</v>
      </c>
      <c r="D143" s="10"/>
      <c r="E143" s="12" t="s">
        <v>55</v>
      </c>
    </row>
    <row r="144" spans="1:5" x14ac:dyDescent="0.25">
      <c r="A144" s="71"/>
      <c r="B144" s="74"/>
      <c r="C144" s="11" t="s">
        <v>55</v>
      </c>
      <c r="D144" s="10"/>
      <c r="E144" s="12" t="s">
        <v>55</v>
      </c>
    </row>
    <row r="145" spans="1:5" x14ac:dyDescent="0.25">
      <c r="A145" s="71"/>
      <c r="B145" s="74"/>
      <c r="C145" s="11" t="s">
        <v>55</v>
      </c>
      <c r="D145" s="10"/>
      <c r="E145" s="12" t="s">
        <v>55</v>
      </c>
    </row>
    <row r="146" spans="1:5" x14ac:dyDescent="0.25">
      <c r="A146" s="71"/>
      <c r="B146" s="74"/>
      <c r="C146" s="11" t="s">
        <v>55</v>
      </c>
      <c r="D146" s="10"/>
      <c r="E146" s="12" t="s">
        <v>55</v>
      </c>
    </row>
    <row r="147" spans="1:5" x14ac:dyDescent="0.25">
      <c r="A147" s="71"/>
      <c r="B147" s="74"/>
      <c r="C147" s="11" t="s">
        <v>55</v>
      </c>
      <c r="D147" s="10"/>
      <c r="E147" s="12" t="s">
        <v>55</v>
      </c>
    </row>
    <row r="148" spans="1:5" x14ac:dyDescent="0.25">
      <c r="A148" s="71"/>
      <c r="B148" s="74"/>
      <c r="C148" s="11" t="s">
        <v>55</v>
      </c>
      <c r="D148" s="10"/>
      <c r="E148" s="12" t="s">
        <v>55</v>
      </c>
    </row>
    <row r="149" spans="1:5" x14ac:dyDescent="0.25">
      <c r="A149" s="71"/>
      <c r="B149" s="74"/>
      <c r="C149" s="11" t="s">
        <v>55</v>
      </c>
      <c r="D149" s="10"/>
      <c r="E149" s="12" t="s">
        <v>55</v>
      </c>
    </row>
    <row r="150" spans="1:5" x14ac:dyDescent="0.25">
      <c r="A150" s="72"/>
      <c r="B150" s="75"/>
      <c r="C150" s="11" t="s">
        <v>55</v>
      </c>
      <c r="D150" s="10"/>
      <c r="E150" s="12" t="s">
        <v>55</v>
      </c>
    </row>
    <row r="151" spans="1:5" ht="5.0999999999999996" customHeight="1" x14ac:dyDescent="0.25">
      <c r="A151" s="19"/>
      <c r="B151" s="13"/>
      <c r="C151" s="14"/>
      <c r="D151" s="15"/>
      <c r="E151" s="16"/>
    </row>
    <row r="152" spans="1:5" x14ac:dyDescent="0.25">
      <c r="A152" s="70">
        <v>17</v>
      </c>
      <c r="B152" s="73"/>
      <c r="C152" s="11" t="s">
        <v>55</v>
      </c>
      <c r="D152" s="10"/>
      <c r="E152" s="12" t="s">
        <v>55</v>
      </c>
    </row>
    <row r="153" spans="1:5" x14ac:dyDescent="0.25">
      <c r="A153" s="71"/>
      <c r="B153" s="74"/>
      <c r="C153" s="11" t="s">
        <v>55</v>
      </c>
      <c r="D153" s="10"/>
      <c r="E153" s="12" t="s">
        <v>55</v>
      </c>
    </row>
    <row r="154" spans="1:5" x14ac:dyDescent="0.25">
      <c r="A154" s="71"/>
      <c r="B154" s="74"/>
      <c r="C154" s="11" t="s">
        <v>55</v>
      </c>
      <c r="D154" s="10"/>
      <c r="E154" s="12" t="s">
        <v>55</v>
      </c>
    </row>
    <row r="155" spans="1:5" x14ac:dyDescent="0.25">
      <c r="A155" s="71"/>
      <c r="B155" s="74"/>
      <c r="C155" s="11" t="s">
        <v>55</v>
      </c>
      <c r="D155" s="10"/>
      <c r="E155" s="12" t="s">
        <v>55</v>
      </c>
    </row>
    <row r="156" spans="1:5" x14ac:dyDescent="0.25">
      <c r="A156" s="71"/>
      <c r="B156" s="74"/>
      <c r="C156" s="11" t="s">
        <v>55</v>
      </c>
      <c r="D156" s="10"/>
      <c r="E156" s="12" t="s">
        <v>55</v>
      </c>
    </row>
    <row r="157" spans="1:5" x14ac:dyDescent="0.25">
      <c r="A157" s="71"/>
      <c r="B157" s="74"/>
      <c r="C157" s="11" t="s">
        <v>55</v>
      </c>
      <c r="D157" s="10"/>
      <c r="E157" s="12" t="s">
        <v>55</v>
      </c>
    </row>
    <row r="158" spans="1:5" x14ac:dyDescent="0.25">
      <c r="A158" s="71"/>
      <c r="B158" s="74"/>
      <c r="C158" s="11" t="s">
        <v>55</v>
      </c>
      <c r="D158" s="10"/>
      <c r="E158" s="12" t="s">
        <v>55</v>
      </c>
    </row>
    <row r="159" spans="1:5" x14ac:dyDescent="0.25">
      <c r="A159" s="72"/>
      <c r="B159" s="75"/>
      <c r="C159" s="11" t="s">
        <v>55</v>
      </c>
      <c r="D159" s="10"/>
      <c r="E159" s="12" t="s">
        <v>55</v>
      </c>
    </row>
    <row r="160" spans="1:5" ht="5.0999999999999996" customHeight="1" x14ac:dyDescent="0.25">
      <c r="D160" s="47"/>
    </row>
    <row r="161" spans="1:5" x14ac:dyDescent="0.25">
      <c r="A161" s="70">
        <v>18</v>
      </c>
      <c r="B161" s="73"/>
      <c r="C161" s="11" t="s">
        <v>55</v>
      </c>
      <c r="D161" s="10"/>
      <c r="E161" s="12" t="s">
        <v>55</v>
      </c>
    </row>
    <row r="162" spans="1:5" x14ac:dyDescent="0.25">
      <c r="A162" s="71"/>
      <c r="B162" s="74"/>
      <c r="C162" s="11" t="s">
        <v>55</v>
      </c>
      <c r="D162" s="10"/>
      <c r="E162" s="12" t="s">
        <v>55</v>
      </c>
    </row>
    <row r="163" spans="1:5" x14ac:dyDescent="0.25">
      <c r="A163" s="71"/>
      <c r="B163" s="74"/>
      <c r="C163" s="11" t="s">
        <v>55</v>
      </c>
      <c r="D163" s="10"/>
      <c r="E163" s="12" t="s">
        <v>55</v>
      </c>
    </row>
    <row r="164" spans="1:5" x14ac:dyDescent="0.25">
      <c r="A164" s="71"/>
      <c r="B164" s="74"/>
      <c r="C164" s="11" t="s">
        <v>55</v>
      </c>
      <c r="D164" s="10"/>
      <c r="E164" s="12" t="s">
        <v>55</v>
      </c>
    </row>
    <row r="165" spans="1:5" x14ac:dyDescent="0.25">
      <c r="A165" s="71"/>
      <c r="B165" s="74"/>
      <c r="C165" s="11" t="s">
        <v>55</v>
      </c>
      <c r="D165" s="10"/>
      <c r="E165" s="12" t="s">
        <v>55</v>
      </c>
    </row>
    <row r="166" spans="1:5" x14ac:dyDescent="0.25">
      <c r="A166" s="71"/>
      <c r="B166" s="74"/>
      <c r="C166" s="11" t="s">
        <v>55</v>
      </c>
      <c r="D166" s="10"/>
      <c r="E166" s="12" t="s">
        <v>55</v>
      </c>
    </row>
    <row r="167" spans="1:5" x14ac:dyDescent="0.25">
      <c r="A167" s="71"/>
      <c r="B167" s="74"/>
      <c r="C167" s="11" t="s">
        <v>55</v>
      </c>
      <c r="D167" s="10"/>
      <c r="E167" s="12" t="s">
        <v>55</v>
      </c>
    </row>
    <row r="168" spans="1:5" x14ac:dyDescent="0.25">
      <c r="A168" s="72"/>
      <c r="B168" s="75"/>
      <c r="C168" s="11" t="s">
        <v>55</v>
      </c>
      <c r="D168" s="10"/>
      <c r="E168" s="12" t="s">
        <v>55</v>
      </c>
    </row>
    <row r="169" spans="1:5" ht="5.0999999999999996" customHeight="1" x14ac:dyDescent="0.25"/>
    <row r="170" spans="1:5" x14ac:dyDescent="0.25">
      <c r="A170" s="70">
        <v>19</v>
      </c>
      <c r="B170" s="73"/>
      <c r="C170" s="11" t="s">
        <v>55</v>
      </c>
      <c r="D170" s="10"/>
      <c r="E170" s="12" t="s">
        <v>55</v>
      </c>
    </row>
    <row r="171" spans="1:5" x14ac:dyDescent="0.25">
      <c r="A171" s="71"/>
      <c r="B171" s="74"/>
      <c r="C171" s="11" t="s">
        <v>55</v>
      </c>
      <c r="D171" s="10"/>
      <c r="E171" s="12" t="s">
        <v>55</v>
      </c>
    </row>
    <row r="172" spans="1:5" x14ac:dyDescent="0.25">
      <c r="A172" s="71"/>
      <c r="B172" s="74"/>
      <c r="C172" s="11" t="s">
        <v>55</v>
      </c>
      <c r="D172" s="10"/>
      <c r="E172" s="12" t="s">
        <v>55</v>
      </c>
    </row>
    <row r="173" spans="1:5" x14ac:dyDescent="0.25">
      <c r="A173" s="71"/>
      <c r="B173" s="74"/>
      <c r="C173" s="11" t="s">
        <v>55</v>
      </c>
      <c r="D173" s="10"/>
      <c r="E173" s="12" t="s">
        <v>55</v>
      </c>
    </row>
    <row r="174" spans="1:5" x14ac:dyDescent="0.25">
      <c r="A174" s="71"/>
      <c r="B174" s="74"/>
      <c r="C174" s="11" t="s">
        <v>55</v>
      </c>
      <c r="D174" s="10"/>
      <c r="E174" s="12" t="s">
        <v>55</v>
      </c>
    </row>
    <row r="175" spans="1:5" x14ac:dyDescent="0.25">
      <c r="A175" s="71"/>
      <c r="B175" s="74"/>
      <c r="C175" s="11" t="s">
        <v>55</v>
      </c>
      <c r="D175" s="10"/>
      <c r="E175" s="12" t="s">
        <v>55</v>
      </c>
    </row>
    <row r="176" spans="1:5" x14ac:dyDescent="0.25">
      <c r="A176" s="71"/>
      <c r="B176" s="74"/>
      <c r="C176" s="11" t="s">
        <v>55</v>
      </c>
      <c r="D176" s="10"/>
      <c r="E176" s="12" t="s">
        <v>55</v>
      </c>
    </row>
    <row r="177" spans="1:5" x14ac:dyDescent="0.25">
      <c r="A177" s="72"/>
      <c r="B177" s="75"/>
      <c r="C177" s="11" t="s">
        <v>55</v>
      </c>
      <c r="D177" s="10"/>
      <c r="E177" s="12" t="s">
        <v>55</v>
      </c>
    </row>
    <row r="178" spans="1:5" ht="5.0999999999999996" customHeight="1" x14ac:dyDescent="0.25"/>
    <row r="179" spans="1:5" x14ac:dyDescent="0.25">
      <c r="A179" s="70">
        <v>20</v>
      </c>
      <c r="B179" s="73"/>
      <c r="C179" s="11" t="s">
        <v>55</v>
      </c>
      <c r="D179" s="10"/>
      <c r="E179" s="12" t="s">
        <v>55</v>
      </c>
    </row>
    <row r="180" spans="1:5" x14ac:dyDescent="0.25">
      <c r="A180" s="71"/>
      <c r="B180" s="74"/>
      <c r="C180" s="11" t="s">
        <v>55</v>
      </c>
      <c r="D180" s="10"/>
      <c r="E180" s="12" t="s">
        <v>55</v>
      </c>
    </row>
    <row r="181" spans="1:5" x14ac:dyDescent="0.25">
      <c r="A181" s="71"/>
      <c r="B181" s="74"/>
      <c r="C181" s="11" t="s">
        <v>55</v>
      </c>
      <c r="D181" s="10"/>
      <c r="E181" s="12" t="s">
        <v>55</v>
      </c>
    </row>
    <row r="182" spans="1:5" x14ac:dyDescent="0.25">
      <c r="A182" s="71"/>
      <c r="B182" s="74"/>
      <c r="C182" s="11" t="s">
        <v>55</v>
      </c>
      <c r="D182" s="10"/>
      <c r="E182" s="12" t="s">
        <v>55</v>
      </c>
    </row>
    <row r="183" spans="1:5" x14ac:dyDescent="0.25">
      <c r="A183" s="71"/>
      <c r="B183" s="74"/>
      <c r="C183" s="11" t="s">
        <v>55</v>
      </c>
      <c r="D183" s="10"/>
      <c r="E183" s="12" t="s">
        <v>55</v>
      </c>
    </row>
    <row r="184" spans="1:5" x14ac:dyDescent="0.25">
      <c r="A184" s="71"/>
      <c r="B184" s="74"/>
      <c r="C184" s="11" t="s">
        <v>55</v>
      </c>
      <c r="D184" s="10"/>
      <c r="E184" s="12" t="s">
        <v>55</v>
      </c>
    </row>
    <row r="185" spans="1:5" x14ac:dyDescent="0.25">
      <c r="A185" s="71"/>
      <c r="B185" s="74"/>
      <c r="C185" s="11" t="s">
        <v>55</v>
      </c>
      <c r="D185" s="10"/>
      <c r="E185" s="12" t="s">
        <v>55</v>
      </c>
    </row>
    <row r="186" spans="1:5" x14ac:dyDescent="0.25">
      <c r="A186" s="72"/>
      <c r="B186" s="75"/>
      <c r="C186" s="11" t="s">
        <v>55</v>
      </c>
      <c r="D186" s="10"/>
      <c r="E186" s="12" t="s">
        <v>55</v>
      </c>
    </row>
    <row r="187" spans="1:5" ht="5.0999999999999996" customHeight="1" x14ac:dyDescent="0.25"/>
    <row r="188" spans="1:5" x14ac:dyDescent="0.25">
      <c r="A188" s="70">
        <v>21</v>
      </c>
      <c r="B188" s="73"/>
      <c r="C188" s="11" t="s">
        <v>55</v>
      </c>
      <c r="D188" s="10"/>
      <c r="E188" s="12" t="s">
        <v>55</v>
      </c>
    </row>
    <row r="189" spans="1:5" x14ac:dyDescent="0.25">
      <c r="A189" s="71"/>
      <c r="B189" s="74"/>
      <c r="C189" s="11" t="s">
        <v>55</v>
      </c>
      <c r="D189" s="10"/>
      <c r="E189" s="12" t="s">
        <v>55</v>
      </c>
    </row>
    <row r="190" spans="1:5" x14ac:dyDescent="0.25">
      <c r="A190" s="71"/>
      <c r="B190" s="74"/>
      <c r="C190" s="11" t="s">
        <v>55</v>
      </c>
      <c r="D190" s="10"/>
      <c r="E190" s="12" t="s">
        <v>55</v>
      </c>
    </row>
    <row r="191" spans="1:5" x14ac:dyDescent="0.25">
      <c r="A191" s="71"/>
      <c r="B191" s="74"/>
      <c r="C191" s="11" t="s">
        <v>55</v>
      </c>
      <c r="D191" s="10"/>
      <c r="E191" s="12" t="s">
        <v>55</v>
      </c>
    </row>
    <row r="192" spans="1:5" x14ac:dyDescent="0.25">
      <c r="A192" s="71"/>
      <c r="B192" s="74"/>
      <c r="C192" s="11" t="s">
        <v>55</v>
      </c>
      <c r="D192" s="10"/>
      <c r="E192" s="12" t="s">
        <v>55</v>
      </c>
    </row>
    <row r="193" spans="1:5" x14ac:dyDescent="0.25">
      <c r="A193" s="71"/>
      <c r="B193" s="74"/>
      <c r="C193" s="11" t="s">
        <v>55</v>
      </c>
      <c r="D193" s="10"/>
      <c r="E193" s="12" t="s">
        <v>55</v>
      </c>
    </row>
    <row r="194" spans="1:5" x14ac:dyDescent="0.25">
      <c r="A194" s="71"/>
      <c r="B194" s="74"/>
      <c r="C194" s="11" t="s">
        <v>55</v>
      </c>
      <c r="D194" s="10"/>
      <c r="E194" s="12" t="s">
        <v>55</v>
      </c>
    </row>
    <row r="195" spans="1:5" x14ac:dyDescent="0.25">
      <c r="A195" s="72"/>
      <c r="B195" s="75"/>
      <c r="C195" s="11" t="s">
        <v>55</v>
      </c>
      <c r="D195" s="10"/>
      <c r="E195" s="12" t="s">
        <v>55</v>
      </c>
    </row>
    <row r="196" spans="1:5" ht="5.0999999999999996" customHeight="1" x14ac:dyDescent="0.25"/>
    <row r="197" spans="1:5" x14ac:dyDescent="0.25">
      <c r="A197" s="70">
        <v>22</v>
      </c>
      <c r="B197" s="73"/>
      <c r="C197" s="11" t="s">
        <v>55</v>
      </c>
      <c r="D197" s="10"/>
      <c r="E197" s="12" t="s">
        <v>55</v>
      </c>
    </row>
    <row r="198" spans="1:5" x14ac:dyDescent="0.25">
      <c r="A198" s="71"/>
      <c r="B198" s="74"/>
      <c r="C198" s="11" t="s">
        <v>55</v>
      </c>
      <c r="D198" s="10"/>
      <c r="E198" s="12" t="s">
        <v>55</v>
      </c>
    </row>
    <row r="199" spans="1:5" x14ac:dyDescent="0.25">
      <c r="A199" s="71"/>
      <c r="B199" s="74"/>
      <c r="C199" s="11" t="s">
        <v>55</v>
      </c>
      <c r="D199" s="10"/>
      <c r="E199" s="12" t="s">
        <v>55</v>
      </c>
    </row>
    <row r="200" spans="1:5" x14ac:dyDescent="0.25">
      <c r="A200" s="71"/>
      <c r="B200" s="74"/>
      <c r="C200" s="11" t="s">
        <v>55</v>
      </c>
      <c r="D200" s="10"/>
      <c r="E200" s="12" t="s">
        <v>55</v>
      </c>
    </row>
    <row r="201" spans="1:5" x14ac:dyDescent="0.25">
      <c r="A201" s="71"/>
      <c r="B201" s="74"/>
      <c r="C201" s="11" t="s">
        <v>55</v>
      </c>
      <c r="D201" s="10"/>
      <c r="E201" s="12" t="s">
        <v>55</v>
      </c>
    </row>
    <row r="202" spans="1:5" x14ac:dyDescent="0.25">
      <c r="A202" s="71"/>
      <c r="B202" s="74"/>
      <c r="C202" s="11" t="s">
        <v>55</v>
      </c>
      <c r="D202" s="10"/>
      <c r="E202" s="12" t="s">
        <v>55</v>
      </c>
    </row>
    <row r="203" spans="1:5" x14ac:dyDescent="0.25">
      <c r="A203" s="71"/>
      <c r="B203" s="74"/>
      <c r="C203" s="11" t="s">
        <v>55</v>
      </c>
      <c r="D203" s="10"/>
      <c r="E203" s="12" t="s">
        <v>55</v>
      </c>
    </row>
    <row r="204" spans="1:5" x14ac:dyDescent="0.25">
      <c r="A204" s="72"/>
      <c r="B204" s="75"/>
      <c r="C204" s="11" t="s">
        <v>55</v>
      </c>
      <c r="D204" s="10"/>
      <c r="E204" s="12" t="s">
        <v>55</v>
      </c>
    </row>
    <row r="205" spans="1:5" ht="5.0999999999999996" customHeight="1" x14ac:dyDescent="0.25"/>
    <row r="206" spans="1:5" x14ac:dyDescent="0.25">
      <c r="A206" s="70">
        <v>23</v>
      </c>
      <c r="B206" s="73"/>
      <c r="C206" s="11" t="s">
        <v>55</v>
      </c>
      <c r="D206" s="10"/>
      <c r="E206" s="12" t="s">
        <v>55</v>
      </c>
    </row>
    <row r="207" spans="1:5" x14ac:dyDescent="0.25">
      <c r="A207" s="71"/>
      <c r="B207" s="74"/>
      <c r="C207" s="11" t="s">
        <v>55</v>
      </c>
      <c r="D207" s="10"/>
      <c r="E207" s="12" t="s">
        <v>55</v>
      </c>
    </row>
    <row r="208" spans="1:5" x14ac:dyDescent="0.25">
      <c r="A208" s="71"/>
      <c r="B208" s="74"/>
      <c r="C208" s="11" t="s">
        <v>55</v>
      </c>
      <c r="D208" s="10"/>
      <c r="E208" s="12" t="s">
        <v>55</v>
      </c>
    </row>
    <row r="209" spans="1:5" x14ac:dyDescent="0.25">
      <c r="A209" s="71"/>
      <c r="B209" s="74"/>
      <c r="C209" s="11" t="s">
        <v>55</v>
      </c>
      <c r="D209" s="10"/>
      <c r="E209" s="12" t="s">
        <v>55</v>
      </c>
    </row>
    <row r="210" spans="1:5" x14ac:dyDescent="0.25">
      <c r="A210" s="71"/>
      <c r="B210" s="74"/>
      <c r="C210" s="11" t="s">
        <v>55</v>
      </c>
      <c r="D210" s="10"/>
      <c r="E210" s="12" t="s">
        <v>55</v>
      </c>
    </row>
    <row r="211" spans="1:5" x14ac:dyDescent="0.25">
      <c r="A211" s="71"/>
      <c r="B211" s="74"/>
      <c r="C211" s="11" t="s">
        <v>55</v>
      </c>
      <c r="D211" s="10"/>
      <c r="E211" s="12" t="s">
        <v>55</v>
      </c>
    </row>
    <row r="212" spans="1:5" x14ac:dyDescent="0.25">
      <c r="A212" s="71"/>
      <c r="B212" s="74"/>
      <c r="C212" s="11" t="s">
        <v>55</v>
      </c>
      <c r="D212" s="10"/>
      <c r="E212" s="12" t="s">
        <v>55</v>
      </c>
    </row>
    <row r="213" spans="1:5" x14ac:dyDescent="0.25">
      <c r="A213" s="72"/>
      <c r="B213" s="75"/>
      <c r="C213" s="11" t="s">
        <v>55</v>
      </c>
      <c r="D213" s="10"/>
      <c r="E213" s="12" t="s">
        <v>55</v>
      </c>
    </row>
    <row r="214" spans="1:5" ht="5.0999999999999996" customHeight="1" x14ac:dyDescent="0.25"/>
    <row r="215" spans="1:5" x14ac:dyDescent="0.25">
      <c r="A215" s="70">
        <v>24</v>
      </c>
      <c r="B215" s="73"/>
      <c r="C215" s="11" t="s">
        <v>55</v>
      </c>
      <c r="D215" s="10"/>
      <c r="E215" s="12" t="s">
        <v>55</v>
      </c>
    </row>
    <row r="216" spans="1:5" x14ac:dyDescent="0.25">
      <c r="A216" s="71"/>
      <c r="B216" s="74"/>
      <c r="C216" s="11" t="s">
        <v>55</v>
      </c>
      <c r="D216" s="10"/>
      <c r="E216" s="12" t="s">
        <v>55</v>
      </c>
    </row>
    <row r="217" spans="1:5" x14ac:dyDescent="0.25">
      <c r="A217" s="71"/>
      <c r="B217" s="74"/>
      <c r="C217" s="11" t="s">
        <v>55</v>
      </c>
      <c r="D217" s="10"/>
      <c r="E217" s="12" t="s">
        <v>55</v>
      </c>
    </row>
    <row r="218" spans="1:5" x14ac:dyDescent="0.25">
      <c r="A218" s="71"/>
      <c r="B218" s="74"/>
      <c r="C218" s="11" t="s">
        <v>55</v>
      </c>
      <c r="D218" s="10"/>
      <c r="E218" s="12" t="s">
        <v>55</v>
      </c>
    </row>
    <row r="219" spans="1:5" x14ac:dyDescent="0.25">
      <c r="A219" s="71"/>
      <c r="B219" s="74"/>
      <c r="C219" s="11" t="s">
        <v>55</v>
      </c>
      <c r="D219" s="10"/>
      <c r="E219" s="12" t="s">
        <v>55</v>
      </c>
    </row>
    <row r="220" spans="1:5" x14ac:dyDescent="0.25">
      <c r="A220" s="71"/>
      <c r="B220" s="74"/>
      <c r="C220" s="11" t="s">
        <v>55</v>
      </c>
      <c r="D220" s="10"/>
      <c r="E220" s="12" t="s">
        <v>55</v>
      </c>
    </row>
    <row r="221" spans="1:5" x14ac:dyDescent="0.25">
      <c r="A221" s="71"/>
      <c r="B221" s="74"/>
      <c r="C221" s="11" t="s">
        <v>55</v>
      </c>
      <c r="D221" s="10"/>
      <c r="E221" s="12" t="s">
        <v>55</v>
      </c>
    </row>
    <row r="222" spans="1:5" x14ac:dyDescent="0.25">
      <c r="A222" s="72"/>
      <c r="B222" s="75"/>
      <c r="C222" s="11" t="s">
        <v>55</v>
      </c>
      <c r="D222" s="10"/>
      <c r="E222" s="12" t="s">
        <v>55</v>
      </c>
    </row>
    <row r="223" spans="1:5" ht="5.0999999999999996" customHeight="1" x14ac:dyDescent="0.25"/>
    <row r="224" spans="1:5" x14ac:dyDescent="0.25">
      <c r="A224" s="70">
        <v>25</v>
      </c>
      <c r="B224" s="73"/>
      <c r="C224" s="11" t="s">
        <v>55</v>
      </c>
      <c r="D224" s="10"/>
      <c r="E224" s="12" t="s">
        <v>55</v>
      </c>
    </row>
    <row r="225" spans="1:5" x14ac:dyDescent="0.25">
      <c r="A225" s="71"/>
      <c r="B225" s="74"/>
      <c r="C225" s="11" t="s">
        <v>55</v>
      </c>
      <c r="D225" s="10"/>
      <c r="E225" s="12" t="s">
        <v>55</v>
      </c>
    </row>
    <row r="226" spans="1:5" x14ac:dyDescent="0.25">
      <c r="A226" s="71"/>
      <c r="B226" s="74"/>
      <c r="C226" s="11" t="s">
        <v>55</v>
      </c>
      <c r="D226" s="10"/>
      <c r="E226" s="12" t="s">
        <v>55</v>
      </c>
    </row>
    <row r="227" spans="1:5" x14ac:dyDescent="0.25">
      <c r="A227" s="71"/>
      <c r="B227" s="74"/>
      <c r="C227" s="11" t="s">
        <v>55</v>
      </c>
      <c r="D227" s="10"/>
      <c r="E227" s="12" t="s">
        <v>55</v>
      </c>
    </row>
    <row r="228" spans="1:5" x14ac:dyDescent="0.25">
      <c r="A228" s="71"/>
      <c r="B228" s="74"/>
      <c r="C228" s="11" t="s">
        <v>55</v>
      </c>
      <c r="D228" s="10"/>
      <c r="E228" s="12" t="s">
        <v>55</v>
      </c>
    </row>
    <row r="229" spans="1:5" x14ac:dyDescent="0.25">
      <c r="A229" s="71"/>
      <c r="B229" s="74"/>
      <c r="C229" s="11" t="s">
        <v>55</v>
      </c>
      <c r="D229" s="10"/>
      <c r="E229" s="12" t="s">
        <v>55</v>
      </c>
    </row>
    <row r="230" spans="1:5" x14ac:dyDescent="0.25">
      <c r="A230" s="71"/>
      <c r="B230" s="74"/>
      <c r="C230" s="11" t="s">
        <v>55</v>
      </c>
      <c r="D230" s="10"/>
      <c r="E230" s="12" t="s">
        <v>55</v>
      </c>
    </row>
    <row r="231" spans="1:5" x14ac:dyDescent="0.25">
      <c r="A231" s="72"/>
      <c r="B231" s="75"/>
      <c r="C231" s="11" t="s">
        <v>55</v>
      </c>
      <c r="D231" s="10"/>
      <c r="E231" s="12" t="s">
        <v>55</v>
      </c>
    </row>
    <row r="232" spans="1:5" ht="5.0999999999999996" customHeight="1" x14ac:dyDescent="0.25"/>
    <row r="233" spans="1:5" x14ac:dyDescent="0.25">
      <c r="A233" s="70">
        <v>26</v>
      </c>
      <c r="B233" s="73"/>
      <c r="C233" s="11" t="s">
        <v>55</v>
      </c>
      <c r="D233" s="10"/>
      <c r="E233" s="12" t="s">
        <v>55</v>
      </c>
    </row>
    <row r="234" spans="1:5" x14ac:dyDescent="0.25">
      <c r="A234" s="71"/>
      <c r="B234" s="74"/>
      <c r="C234" s="11" t="s">
        <v>55</v>
      </c>
      <c r="D234" s="10"/>
      <c r="E234" s="12" t="s">
        <v>55</v>
      </c>
    </row>
    <row r="235" spans="1:5" x14ac:dyDescent="0.25">
      <c r="A235" s="71"/>
      <c r="B235" s="74"/>
      <c r="C235" s="11" t="s">
        <v>55</v>
      </c>
      <c r="D235" s="10"/>
      <c r="E235" s="12" t="s">
        <v>55</v>
      </c>
    </row>
    <row r="236" spans="1:5" x14ac:dyDescent="0.25">
      <c r="A236" s="71"/>
      <c r="B236" s="74"/>
      <c r="C236" s="11" t="s">
        <v>55</v>
      </c>
      <c r="D236" s="10"/>
      <c r="E236" s="12" t="s">
        <v>55</v>
      </c>
    </row>
    <row r="237" spans="1:5" x14ac:dyDescent="0.25">
      <c r="A237" s="71"/>
      <c r="B237" s="74"/>
      <c r="C237" s="11" t="s">
        <v>55</v>
      </c>
      <c r="D237" s="10"/>
      <c r="E237" s="12" t="s">
        <v>55</v>
      </c>
    </row>
    <row r="238" spans="1:5" x14ac:dyDescent="0.25">
      <c r="A238" s="71"/>
      <c r="B238" s="74"/>
      <c r="C238" s="11" t="s">
        <v>55</v>
      </c>
      <c r="D238" s="10"/>
      <c r="E238" s="12" t="s">
        <v>55</v>
      </c>
    </row>
    <row r="239" spans="1:5" x14ac:dyDescent="0.25">
      <c r="A239" s="71"/>
      <c r="B239" s="74"/>
      <c r="C239" s="11" t="s">
        <v>55</v>
      </c>
      <c r="D239" s="10"/>
      <c r="E239" s="12" t="s">
        <v>55</v>
      </c>
    </row>
    <row r="240" spans="1:5" x14ac:dyDescent="0.25">
      <c r="A240" s="72"/>
      <c r="B240" s="75"/>
      <c r="C240" s="11" t="s">
        <v>55</v>
      </c>
      <c r="D240" s="10"/>
      <c r="E240" s="12" t="s">
        <v>55</v>
      </c>
    </row>
    <row r="241" spans="1:5" ht="5.0999999999999996" customHeight="1" x14ac:dyDescent="0.25"/>
    <row r="242" spans="1:5" x14ac:dyDescent="0.25">
      <c r="A242" s="70">
        <v>27</v>
      </c>
      <c r="B242" s="73"/>
      <c r="C242" s="11" t="s">
        <v>55</v>
      </c>
      <c r="D242" s="10"/>
      <c r="E242" s="12" t="s">
        <v>55</v>
      </c>
    </row>
    <row r="243" spans="1:5" x14ac:dyDescent="0.25">
      <c r="A243" s="71"/>
      <c r="B243" s="74"/>
      <c r="C243" s="11" t="s">
        <v>55</v>
      </c>
      <c r="D243" s="10"/>
      <c r="E243" s="12" t="s">
        <v>55</v>
      </c>
    </row>
    <row r="244" spans="1:5" x14ac:dyDescent="0.25">
      <c r="A244" s="71"/>
      <c r="B244" s="74"/>
      <c r="C244" s="11" t="s">
        <v>55</v>
      </c>
      <c r="D244" s="10"/>
      <c r="E244" s="12" t="s">
        <v>55</v>
      </c>
    </row>
    <row r="245" spans="1:5" x14ac:dyDescent="0.25">
      <c r="A245" s="71"/>
      <c r="B245" s="74"/>
      <c r="C245" s="11" t="s">
        <v>55</v>
      </c>
      <c r="D245" s="10"/>
      <c r="E245" s="12" t="s">
        <v>55</v>
      </c>
    </row>
    <row r="246" spans="1:5" x14ac:dyDescent="0.25">
      <c r="A246" s="71"/>
      <c r="B246" s="74"/>
      <c r="C246" s="11" t="s">
        <v>55</v>
      </c>
      <c r="D246" s="10"/>
      <c r="E246" s="12" t="s">
        <v>55</v>
      </c>
    </row>
    <row r="247" spans="1:5" x14ac:dyDescent="0.25">
      <c r="A247" s="71"/>
      <c r="B247" s="74"/>
      <c r="C247" s="11" t="s">
        <v>55</v>
      </c>
      <c r="D247" s="10"/>
      <c r="E247" s="12" t="s">
        <v>55</v>
      </c>
    </row>
    <row r="248" spans="1:5" x14ac:dyDescent="0.25">
      <c r="A248" s="71"/>
      <c r="B248" s="74"/>
      <c r="C248" s="11" t="s">
        <v>55</v>
      </c>
      <c r="D248" s="10"/>
      <c r="E248" s="12" t="s">
        <v>55</v>
      </c>
    </row>
    <row r="249" spans="1:5" x14ac:dyDescent="0.25">
      <c r="A249" s="72"/>
      <c r="B249" s="75"/>
      <c r="C249" s="11" t="s">
        <v>55</v>
      </c>
      <c r="D249" s="10"/>
      <c r="E249" s="12" t="s">
        <v>55</v>
      </c>
    </row>
    <row r="250" spans="1:5" ht="5.0999999999999996" customHeight="1" x14ac:dyDescent="0.25"/>
    <row r="251" spans="1:5" x14ac:dyDescent="0.25">
      <c r="A251" s="70">
        <v>28</v>
      </c>
      <c r="B251" s="73"/>
      <c r="C251" s="11" t="s">
        <v>55</v>
      </c>
      <c r="D251" s="10"/>
      <c r="E251" s="12" t="s">
        <v>55</v>
      </c>
    </row>
    <row r="252" spans="1:5" x14ac:dyDescent="0.25">
      <c r="A252" s="71"/>
      <c r="B252" s="74"/>
      <c r="C252" s="11" t="s">
        <v>55</v>
      </c>
      <c r="D252" s="10"/>
      <c r="E252" s="12" t="s">
        <v>55</v>
      </c>
    </row>
    <row r="253" spans="1:5" x14ac:dyDescent="0.25">
      <c r="A253" s="71"/>
      <c r="B253" s="74"/>
      <c r="C253" s="11" t="s">
        <v>55</v>
      </c>
      <c r="D253" s="10"/>
      <c r="E253" s="12" t="s">
        <v>55</v>
      </c>
    </row>
    <row r="254" spans="1:5" x14ac:dyDescent="0.25">
      <c r="A254" s="71"/>
      <c r="B254" s="74"/>
      <c r="C254" s="11" t="s">
        <v>55</v>
      </c>
      <c r="D254" s="10"/>
      <c r="E254" s="12" t="s">
        <v>55</v>
      </c>
    </row>
    <row r="255" spans="1:5" x14ac:dyDescent="0.25">
      <c r="A255" s="71"/>
      <c r="B255" s="74"/>
      <c r="C255" s="11" t="s">
        <v>55</v>
      </c>
      <c r="D255" s="10"/>
      <c r="E255" s="12" t="s">
        <v>55</v>
      </c>
    </row>
    <row r="256" spans="1:5" x14ac:dyDescent="0.25">
      <c r="A256" s="71"/>
      <c r="B256" s="74"/>
      <c r="C256" s="11" t="s">
        <v>55</v>
      </c>
      <c r="D256" s="10"/>
      <c r="E256" s="12" t="s">
        <v>55</v>
      </c>
    </row>
    <row r="257" spans="1:5" x14ac:dyDescent="0.25">
      <c r="A257" s="71"/>
      <c r="B257" s="74"/>
      <c r="C257" s="11" t="s">
        <v>55</v>
      </c>
      <c r="D257" s="10"/>
      <c r="E257" s="12" t="s">
        <v>55</v>
      </c>
    </row>
    <row r="258" spans="1:5" x14ac:dyDescent="0.25">
      <c r="A258" s="72"/>
      <c r="B258" s="75"/>
      <c r="C258" s="11" t="s">
        <v>55</v>
      </c>
      <c r="D258" s="10"/>
      <c r="E258" s="12" t="s">
        <v>55</v>
      </c>
    </row>
    <row r="259" spans="1:5" ht="5.0999999999999996" customHeight="1" x14ac:dyDescent="0.25"/>
    <row r="260" spans="1:5" x14ac:dyDescent="0.25">
      <c r="A260" s="70">
        <v>29</v>
      </c>
      <c r="B260" s="73"/>
      <c r="C260" s="11" t="s">
        <v>55</v>
      </c>
      <c r="D260" s="10"/>
      <c r="E260" s="12" t="s">
        <v>55</v>
      </c>
    </row>
    <row r="261" spans="1:5" x14ac:dyDescent="0.25">
      <c r="A261" s="71"/>
      <c r="B261" s="74"/>
      <c r="C261" s="11" t="s">
        <v>55</v>
      </c>
      <c r="D261" s="10"/>
      <c r="E261" s="12" t="s">
        <v>55</v>
      </c>
    </row>
    <row r="262" spans="1:5" x14ac:dyDescent="0.25">
      <c r="A262" s="71"/>
      <c r="B262" s="74"/>
      <c r="C262" s="11" t="s">
        <v>55</v>
      </c>
      <c r="D262" s="10"/>
      <c r="E262" s="12" t="s">
        <v>55</v>
      </c>
    </row>
    <row r="263" spans="1:5" x14ac:dyDescent="0.25">
      <c r="A263" s="71"/>
      <c r="B263" s="74"/>
      <c r="C263" s="11" t="s">
        <v>55</v>
      </c>
      <c r="D263" s="10"/>
      <c r="E263" s="12" t="s">
        <v>55</v>
      </c>
    </row>
    <row r="264" spans="1:5" x14ac:dyDescent="0.25">
      <c r="A264" s="71"/>
      <c r="B264" s="74"/>
      <c r="C264" s="11" t="s">
        <v>55</v>
      </c>
      <c r="D264" s="10"/>
      <c r="E264" s="12" t="s">
        <v>55</v>
      </c>
    </row>
    <row r="265" spans="1:5" x14ac:dyDescent="0.25">
      <c r="A265" s="71"/>
      <c r="B265" s="74"/>
      <c r="C265" s="11" t="s">
        <v>55</v>
      </c>
      <c r="D265" s="10"/>
      <c r="E265" s="12" t="s">
        <v>55</v>
      </c>
    </row>
    <row r="266" spans="1:5" x14ac:dyDescent="0.25">
      <c r="A266" s="71"/>
      <c r="B266" s="74"/>
      <c r="C266" s="11" t="s">
        <v>55</v>
      </c>
      <c r="D266" s="10"/>
      <c r="E266" s="12" t="s">
        <v>55</v>
      </c>
    </row>
    <row r="267" spans="1:5" x14ac:dyDescent="0.25">
      <c r="A267" s="72"/>
      <c r="B267" s="75"/>
      <c r="C267" s="11" t="s">
        <v>55</v>
      </c>
      <c r="D267" s="10"/>
      <c r="E267" s="12" t="s">
        <v>55</v>
      </c>
    </row>
  </sheetData>
  <sheetProtection sheet="1" objects="1" scenarios="1" selectLockedCells="1"/>
  <mergeCells count="68">
    <mergeCell ref="E5:E6"/>
    <mergeCell ref="C1:E1"/>
    <mergeCell ref="C2:E2"/>
    <mergeCell ref="A1:B2"/>
    <mergeCell ref="A3:E3"/>
    <mergeCell ref="B4:B6"/>
    <mergeCell ref="C4:E4"/>
    <mergeCell ref="A4:A6"/>
    <mergeCell ref="C5:C6"/>
    <mergeCell ref="D5:D6"/>
    <mergeCell ref="B8:B15"/>
    <mergeCell ref="A8:A15"/>
    <mergeCell ref="B17:B24"/>
    <mergeCell ref="B26:B33"/>
    <mergeCell ref="B35:B42"/>
    <mergeCell ref="B89:B96"/>
    <mergeCell ref="B98:B105"/>
    <mergeCell ref="B107:B114"/>
    <mergeCell ref="B116:B123"/>
    <mergeCell ref="B44:B51"/>
    <mergeCell ref="B53:B60"/>
    <mergeCell ref="B62:B69"/>
    <mergeCell ref="B71:B78"/>
    <mergeCell ref="B125:B132"/>
    <mergeCell ref="B134:B141"/>
    <mergeCell ref="B143:B150"/>
    <mergeCell ref="B152:B159"/>
    <mergeCell ref="A17:A24"/>
    <mergeCell ref="A26:A33"/>
    <mergeCell ref="A35:A42"/>
    <mergeCell ref="A44:A51"/>
    <mergeCell ref="A53:A60"/>
    <mergeCell ref="A62:A69"/>
    <mergeCell ref="A71:A78"/>
    <mergeCell ref="A80:A87"/>
    <mergeCell ref="A89:A96"/>
    <mergeCell ref="A98:A105"/>
    <mergeCell ref="A107:A114"/>
    <mergeCell ref="B80:B87"/>
    <mergeCell ref="A116:A123"/>
    <mergeCell ref="A125:A132"/>
    <mergeCell ref="A134:A141"/>
    <mergeCell ref="A143:A150"/>
    <mergeCell ref="A152:A159"/>
    <mergeCell ref="A161:A168"/>
    <mergeCell ref="B161:B168"/>
    <mergeCell ref="A170:A177"/>
    <mergeCell ref="B170:B177"/>
    <mergeCell ref="A179:A186"/>
    <mergeCell ref="B179:B186"/>
    <mergeCell ref="A188:A195"/>
    <mergeCell ref="B188:B195"/>
    <mergeCell ref="A197:A204"/>
    <mergeCell ref="B197:B204"/>
    <mergeCell ref="A206:A213"/>
    <mergeCell ref="B206:B213"/>
    <mergeCell ref="A215:A222"/>
    <mergeCell ref="B215:B222"/>
    <mergeCell ref="A224:A231"/>
    <mergeCell ref="B224:B231"/>
    <mergeCell ref="A233:A240"/>
    <mergeCell ref="B233:B240"/>
    <mergeCell ref="A242:A249"/>
    <mergeCell ref="B242:B249"/>
    <mergeCell ref="A251:A258"/>
    <mergeCell ref="B251:B258"/>
    <mergeCell ref="A260:A267"/>
    <mergeCell ref="B260:B267"/>
  </mergeCells>
  <dataValidations count="5">
    <dataValidation type="list" allowBlank="1" showInputMessage="1" showErrorMessage="1" sqref="E62:E69 E53:E60 E71:E78 E80:E87 E89:E96 E98:E105 E107:E114 E116:E123 E125:E132 E134:E141 E143:E150 C43 E8:E51 C34 C25 E152:E159 E161:E168 E170:E177 E179:E186 E188:E195 E197:E204 E206:E213 E215:E222 E224:E231 E233:E240 E242:E249 E251:E258 E260:E267" xr:uid="{00000000-0002-0000-0200-000000000000}">
      <formula1>Opciones</formula1>
    </dataValidation>
    <dataValidation type="list" allowBlank="1" showInputMessage="1" showErrorMessage="1" sqref="C8:C15 C17:C24 C26:C33 C35:C42 C44:C51 C53:C60 C62:C69 C71:C78 C80:C87 C89:C96 C98:C105 C107:C114 C116:C123 C125:C132 C134:C141 C143:C150 C152:C159 C161:C168 C170:C177 C179:C186 C188:C195 C197:C204 C206:C213 C215:C222 C224:C231 C233:C240 C242:C249 C251:C258 C260:C267" xr:uid="{00000000-0002-0000-0200-000001000000}">
      <formula1>Cargos</formula1>
    </dataValidation>
    <dataValidation type="whole" operator="equal" showInputMessage="1" showErrorMessage="1" sqref="A8:A15" xr:uid="{00000000-0002-0000-0200-000002000000}">
      <formula1>1</formula1>
    </dataValidation>
    <dataValidation type="whole" operator="equal" allowBlank="1" showInputMessage="1" showErrorMessage="1" sqref="A17:A24" xr:uid="{00000000-0002-0000-0200-000003000000}">
      <formula1>2</formula1>
    </dataValidation>
    <dataValidation showInputMessage="1" showErrorMessage="1" sqref="C2:E2" xr:uid="{00000000-0002-0000-0200-000004000000}"/>
  </dataValidations>
  <printOptions horizontalCentered="1"/>
  <pageMargins left="0.70866141732283472" right="0.70866141732283472" top="0.74803149606299213" bottom="0.74803149606299213" header="0.31496062992125984" footer="0.31496062992125984"/>
  <pageSetup scale="82" orientation="portrait" r:id="rId1"/>
  <rowBreaks count="2" manualBreakCount="2">
    <brk id="60" max="5" man="1"/>
    <brk id="12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18"/>
  <sheetViews>
    <sheetView workbookViewId="0">
      <selection activeCell="H22" sqref="H22"/>
    </sheetView>
  </sheetViews>
  <sheetFormatPr baseColWidth="10" defaultRowHeight="15" x14ac:dyDescent="0.25"/>
  <cols>
    <col min="1" max="1" width="16.85546875" customWidth="1"/>
    <col min="2" max="2" width="35" customWidth="1"/>
  </cols>
  <sheetData>
    <row r="1" spans="1:2" x14ac:dyDescent="0.25">
      <c r="A1" s="7" t="s">
        <v>52</v>
      </c>
      <c r="B1" s="7" t="s">
        <v>66</v>
      </c>
    </row>
    <row r="2" spans="1:2" x14ac:dyDescent="0.25">
      <c r="A2" s="8" t="s">
        <v>55</v>
      </c>
      <c r="B2" s="9" t="s">
        <v>55</v>
      </c>
    </row>
    <row r="3" spans="1:2" x14ac:dyDescent="0.25">
      <c r="A3" s="6" t="s">
        <v>53</v>
      </c>
      <c r="B3" s="9" t="s">
        <v>69</v>
      </c>
    </row>
    <row r="4" spans="1:2" x14ac:dyDescent="0.25">
      <c r="A4" s="6" t="s">
        <v>50</v>
      </c>
      <c r="B4" s="9" t="s">
        <v>70</v>
      </c>
    </row>
    <row r="5" spans="1:2" x14ac:dyDescent="0.25">
      <c r="A5" s="6" t="s">
        <v>51</v>
      </c>
      <c r="B5" s="9" t="s">
        <v>75</v>
      </c>
    </row>
    <row r="6" spans="1:2" x14ac:dyDescent="0.25">
      <c r="A6" s="6" t="s">
        <v>54</v>
      </c>
      <c r="B6" s="9" t="s">
        <v>71</v>
      </c>
    </row>
    <row r="7" spans="1:2" x14ac:dyDescent="0.25">
      <c r="A7" s="6" t="s">
        <v>56</v>
      </c>
      <c r="B7" s="9" t="s">
        <v>73</v>
      </c>
    </row>
    <row r="8" spans="1:2" x14ac:dyDescent="0.25">
      <c r="A8" s="6" t="s">
        <v>57</v>
      </c>
      <c r="B8" s="9" t="s">
        <v>76</v>
      </c>
    </row>
    <row r="9" spans="1:2" x14ac:dyDescent="0.25">
      <c r="A9" s="6" t="s">
        <v>58</v>
      </c>
      <c r="B9" s="9" t="s">
        <v>77</v>
      </c>
    </row>
    <row r="10" spans="1:2" x14ac:dyDescent="0.25">
      <c r="A10" s="6" t="s">
        <v>59</v>
      </c>
      <c r="B10" s="9" t="s">
        <v>78</v>
      </c>
    </row>
    <row r="11" spans="1:2" x14ac:dyDescent="0.25">
      <c r="A11" s="6" t="s">
        <v>60</v>
      </c>
      <c r="B11" s="9"/>
    </row>
    <row r="12" spans="1:2" x14ac:dyDescent="0.25">
      <c r="A12" s="6" t="s">
        <v>61</v>
      </c>
      <c r="B12" s="9" t="s">
        <v>83</v>
      </c>
    </row>
    <row r="13" spans="1:2" x14ac:dyDescent="0.25">
      <c r="A13" s="6" t="s">
        <v>62</v>
      </c>
      <c r="B13" s="9" t="s">
        <v>36</v>
      </c>
    </row>
    <row r="14" spans="1:2" x14ac:dyDescent="0.25">
      <c r="A14" s="6" t="s">
        <v>63</v>
      </c>
      <c r="B14" s="9"/>
    </row>
    <row r="15" spans="1:2" x14ac:dyDescent="0.25">
      <c r="A15" s="6" t="s">
        <v>64</v>
      </c>
      <c r="B15" s="9"/>
    </row>
    <row r="16" spans="1:2" x14ac:dyDescent="0.25">
      <c r="A16" s="6" t="s">
        <v>88</v>
      </c>
      <c r="B16" s="9"/>
    </row>
    <row r="17" spans="1:2" x14ac:dyDescent="0.25">
      <c r="A17" s="6" t="s">
        <v>65</v>
      </c>
      <c r="B17" s="9"/>
    </row>
    <row r="18" spans="1:2" x14ac:dyDescent="0.25">
      <c r="A18" s="6" t="s">
        <v>67</v>
      </c>
      <c r="B18"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31859B"/>
  </sheetPr>
  <dimension ref="A1:Y50"/>
  <sheetViews>
    <sheetView showGridLines="0" zoomScale="90" zoomScaleNormal="90" zoomScaleSheetLayoutView="100" workbookViewId="0">
      <pane ySplit="6" topLeftCell="A15" activePane="bottomLeft" state="frozen"/>
      <selection activeCell="J6" sqref="J6"/>
      <selection pane="bottomLeft" activeCell="C19" sqref="C19"/>
    </sheetView>
  </sheetViews>
  <sheetFormatPr baseColWidth="10" defaultColWidth="0" defaultRowHeight="15.75" zeroHeight="1" x14ac:dyDescent="0.25"/>
  <cols>
    <col min="1" max="1" width="12.42578125" style="22" customWidth="1"/>
    <col min="2" max="2" width="6" style="39" customWidth="1"/>
    <col min="3" max="3" width="20.28515625" style="33" customWidth="1"/>
    <col min="4" max="4" width="14.85546875" style="33" customWidth="1"/>
    <col min="5" max="5" width="14.42578125" style="33" customWidth="1"/>
    <col min="6" max="6" width="16" style="33" customWidth="1"/>
    <col min="7" max="7" width="16.5703125" style="33" customWidth="1"/>
    <col min="8" max="8" width="13.85546875" style="33" customWidth="1"/>
    <col min="9" max="9" width="13.28515625" style="33" customWidth="1"/>
    <col min="10" max="10" width="16.28515625" style="33" customWidth="1"/>
    <col min="11" max="11" width="25.7109375" style="36" customWidth="1"/>
    <col min="12" max="12" width="68.42578125" style="36" customWidth="1"/>
    <col min="13" max="13" width="21.42578125" style="33" customWidth="1"/>
    <col min="14" max="14" width="15.7109375" style="33" customWidth="1"/>
    <col min="15" max="15" width="16.140625" style="33" customWidth="1"/>
    <col min="16" max="16" width="16.28515625" style="33" customWidth="1"/>
    <col min="17" max="17" width="8.28515625" style="33" customWidth="1"/>
    <col min="18" max="18" width="19.28515625" style="33" customWidth="1"/>
    <col min="19" max="19" width="41" style="33" customWidth="1"/>
    <col min="20" max="20" width="28" style="33" customWidth="1"/>
    <col min="21" max="25" width="28" style="33" hidden="1" customWidth="1"/>
    <col min="26" max="16384" width="11.42578125" style="38" hidden="1"/>
  </cols>
  <sheetData>
    <row r="1" spans="1:22" ht="30.75" customHeight="1" x14ac:dyDescent="0.25">
      <c r="B1" s="101"/>
      <c r="C1" s="101"/>
      <c r="D1" s="98" t="s">
        <v>37</v>
      </c>
      <c r="E1" s="99"/>
      <c r="F1" s="99"/>
      <c r="G1" s="99"/>
      <c r="H1" s="99"/>
      <c r="I1" s="99"/>
      <c r="J1" s="99"/>
      <c r="K1" s="99"/>
      <c r="L1" s="99"/>
      <c r="M1" s="99"/>
      <c r="N1" s="99"/>
      <c r="O1" s="99"/>
      <c r="P1" s="99"/>
      <c r="Q1" s="99"/>
      <c r="R1" s="99"/>
      <c r="S1" s="99"/>
      <c r="T1" s="100"/>
    </row>
    <row r="2" spans="1:22" ht="36" customHeight="1" x14ac:dyDescent="0.25">
      <c r="B2" s="101"/>
      <c r="C2" s="101"/>
      <c r="D2" s="95" t="str">
        <f>Diagnóstico_RR!C2</f>
        <v>ALCALDIA DE TOCANCIPÁ</v>
      </c>
      <c r="E2" s="96"/>
      <c r="F2" s="96"/>
      <c r="G2" s="96"/>
      <c r="H2" s="96"/>
      <c r="I2" s="96"/>
      <c r="J2" s="96"/>
      <c r="K2" s="96"/>
      <c r="L2" s="96"/>
      <c r="M2" s="96"/>
      <c r="N2" s="96"/>
      <c r="O2" s="96"/>
      <c r="P2" s="96"/>
      <c r="Q2" s="96"/>
      <c r="R2" s="96"/>
      <c r="S2" s="96"/>
      <c r="T2" s="97"/>
    </row>
    <row r="3" spans="1:22" ht="5.0999999999999996" customHeight="1" x14ac:dyDescent="0.25">
      <c r="K3" s="33"/>
      <c r="L3" s="33"/>
    </row>
    <row r="4" spans="1:22" ht="18.75" x14ac:dyDescent="0.25">
      <c r="B4" s="106" t="s">
        <v>84</v>
      </c>
      <c r="C4" s="107"/>
      <c r="D4" s="107"/>
      <c r="E4" s="107"/>
      <c r="F4" s="107"/>
      <c r="G4" s="107"/>
      <c r="H4" s="107"/>
      <c r="I4" s="107"/>
      <c r="J4" s="107"/>
      <c r="K4" s="107"/>
      <c r="L4" s="107"/>
      <c r="M4" s="108"/>
      <c r="N4" s="108"/>
      <c r="O4" s="108"/>
      <c r="P4" s="108"/>
      <c r="Q4" s="108"/>
      <c r="R4" s="108"/>
      <c r="S4" s="108"/>
      <c r="T4" s="92" t="s">
        <v>46</v>
      </c>
      <c r="V4" s="36"/>
    </row>
    <row r="5" spans="1:22" ht="26.25" customHeight="1" x14ac:dyDescent="0.25">
      <c r="B5" s="110" t="s">
        <v>0</v>
      </c>
      <c r="C5" s="91" t="s">
        <v>35</v>
      </c>
      <c r="D5" s="91" t="s">
        <v>90</v>
      </c>
      <c r="E5" s="91" t="s">
        <v>40</v>
      </c>
      <c r="F5" s="91" t="s">
        <v>41</v>
      </c>
      <c r="G5" s="91" t="s">
        <v>38</v>
      </c>
      <c r="H5" s="91"/>
      <c r="I5" s="91"/>
      <c r="J5" s="91" t="s">
        <v>39</v>
      </c>
      <c r="K5" s="91" t="s">
        <v>91</v>
      </c>
      <c r="L5" s="93" t="s">
        <v>95</v>
      </c>
      <c r="M5" s="109" t="s">
        <v>42</v>
      </c>
      <c r="N5" s="109"/>
      <c r="O5" s="109"/>
      <c r="P5" s="109"/>
      <c r="Q5" s="109"/>
      <c r="R5" s="102" t="s">
        <v>21</v>
      </c>
      <c r="S5" s="104" t="s">
        <v>20</v>
      </c>
      <c r="T5" s="92"/>
    </row>
    <row r="6" spans="1:22" ht="48.75" customHeight="1" x14ac:dyDescent="0.25">
      <c r="B6" s="110"/>
      <c r="C6" s="91"/>
      <c r="D6" s="91"/>
      <c r="E6" s="91"/>
      <c r="F6" s="91"/>
      <c r="G6" s="40" t="s">
        <v>80</v>
      </c>
      <c r="H6" s="40" t="s">
        <v>81</v>
      </c>
      <c r="I6" s="40" t="s">
        <v>82</v>
      </c>
      <c r="J6" s="91"/>
      <c r="K6" s="91"/>
      <c r="L6" s="94"/>
      <c r="M6" s="41" t="s">
        <v>1</v>
      </c>
      <c r="N6" s="41" t="s">
        <v>2</v>
      </c>
      <c r="O6" s="41" t="s">
        <v>3</v>
      </c>
      <c r="P6" s="41" t="s">
        <v>4</v>
      </c>
      <c r="Q6" s="42" t="s">
        <v>5</v>
      </c>
      <c r="R6" s="103"/>
      <c r="S6" s="105"/>
      <c r="T6" s="92"/>
    </row>
    <row r="7" spans="1:22" ht="198.75" customHeight="1" x14ac:dyDescent="0.25">
      <c r="A7" s="37" t="str">
        <f>CONCATENATE(J7,B7)</f>
        <v>Segunda Línea de Defensa1</v>
      </c>
      <c r="B7" s="43">
        <v>1</v>
      </c>
      <c r="C7" s="32" t="s">
        <v>17</v>
      </c>
      <c r="D7" s="32" t="s">
        <v>89</v>
      </c>
      <c r="E7" s="32" t="s">
        <v>119</v>
      </c>
      <c r="F7" s="32" t="s">
        <v>122</v>
      </c>
      <c r="G7" s="34" t="s">
        <v>36</v>
      </c>
      <c r="H7" s="34" t="s">
        <v>36</v>
      </c>
      <c r="I7" s="34" t="s">
        <v>36</v>
      </c>
      <c r="J7" s="35" t="str">
        <f t="shared" ref="J7:J19" si="0">IF(COUNTIF(G7:I7,"X")=3,"Segunda Línea de Defensa",IF(COUNTIF(G7:I7,"X")=2,"Primera Línea de Defensa",IF(COUNTIF(G7:I7,"X")=1,"Primera Línea de Defensa",)))</f>
        <v>Segunda Línea de Defensa</v>
      </c>
      <c r="K7" s="32" t="s">
        <v>98</v>
      </c>
      <c r="L7" s="60" t="s">
        <v>126</v>
      </c>
      <c r="M7" s="34">
        <v>5</v>
      </c>
      <c r="N7" s="34">
        <v>2</v>
      </c>
      <c r="O7" s="34">
        <v>5</v>
      </c>
      <c r="P7" s="34">
        <v>2</v>
      </c>
      <c r="Q7" s="34">
        <f t="shared" ref="Q7:Q19" si="1">(M7*0.2)+(N7*0.3)+(O7*0.3)+(P7*0.2)</f>
        <v>3.5</v>
      </c>
      <c r="R7" s="44" t="str">
        <f t="shared" ref="R7:R19" si="2">IF(Q7&lt;0.9," ",IF(Q7&lt;3,"Bajo Aseguramiento",IF(Q7&lt;4,"Medio Aseguramiento","Alto Aseguramiento")))</f>
        <v>Medio Aseguramiento</v>
      </c>
      <c r="S7" s="45" t="str">
        <f>VLOOKUP(R7,Hoja2!$I$3:$O$8,2,0)</f>
        <v>La Oficina de Control Interno o quien haga sus veces deberá auditar y generar hallazgos y recomendaciones a la función de aseguramiento (2ª línea) para su mejora y evaluará los aspectos que considere relevantes de la 1ª línea de defensa.</v>
      </c>
      <c r="T7" s="46" t="str">
        <f>IFERROR(VLOOKUP(R7,Hoja2!$I$9:$O$13,2,0)," ")</f>
        <v>Priorizar en su Plan Anual de Auditoría</v>
      </c>
    </row>
    <row r="8" spans="1:22" ht="198" customHeight="1" x14ac:dyDescent="0.25">
      <c r="A8" s="37" t="str">
        <f t="shared" ref="A8:A18" si="3">CONCATENATE(J8,B8)</f>
        <v>Segunda Línea de Defensa2</v>
      </c>
      <c r="B8" s="43">
        <v>2</v>
      </c>
      <c r="C8" s="32" t="s">
        <v>92</v>
      </c>
      <c r="D8" s="32" t="s">
        <v>93</v>
      </c>
      <c r="E8" s="32" t="s">
        <v>107</v>
      </c>
      <c r="F8" s="32" t="s">
        <v>118</v>
      </c>
      <c r="G8" s="34" t="s">
        <v>36</v>
      </c>
      <c r="H8" s="34" t="s">
        <v>36</v>
      </c>
      <c r="I8" s="34" t="s">
        <v>36</v>
      </c>
      <c r="J8" s="35" t="str">
        <f t="shared" si="0"/>
        <v>Segunda Línea de Defensa</v>
      </c>
      <c r="K8" s="32" t="s">
        <v>94</v>
      </c>
      <c r="L8" s="60" t="s">
        <v>125</v>
      </c>
      <c r="M8" s="34">
        <v>5</v>
      </c>
      <c r="N8" s="34">
        <v>4</v>
      </c>
      <c r="O8" s="34">
        <v>3</v>
      </c>
      <c r="P8" s="34">
        <v>4</v>
      </c>
      <c r="Q8" s="34">
        <f t="shared" si="1"/>
        <v>3.9000000000000004</v>
      </c>
      <c r="R8" s="44" t="str">
        <f t="shared" si="2"/>
        <v>Medio Aseguramiento</v>
      </c>
      <c r="S8" s="45" t="str">
        <f>VLOOKUP(R8,Hoja2!$I$3:$O$8,2,0)</f>
        <v>La Oficina de Control Interno o quien haga sus veces deberá auditar y generar hallazgos y recomendaciones a la función de aseguramiento (2ª línea) para su mejora y evaluará los aspectos que considere relevantes de la 1ª línea de defensa.</v>
      </c>
      <c r="T8" s="46" t="str">
        <f>IFERROR(VLOOKUP(R8,Hoja2!$I$9:$O$13,2,0)," ")</f>
        <v>Priorizar en su Plan Anual de Auditoría</v>
      </c>
    </row>
    <row r="9" spans="1:22" ht="158.25" customHeight="1" x14ac:dyDescent="0.25">
      <c r="A9" s="37" t="str">
        <f t="shared" si="3"/>
        <v>Segunda Línea de Defensa3</v>
      </c>
      <c r="B9" s="43">
        <v>3</v>
      </c>
      <c r="C9" s="32" t="s">
        <v>96</v>
      </c>
      <c r="D9" s="32" t="s">
        <v>89</v>
      </c>
      <c r="E9" s="32" t="s">
        <v>104</v>
      </c>
      <c r="F9" s="32" t="s">
        <v>117</v>
      </c>
      <c r="G9" s="34" t="s">
        <v>36</v>
      </c>
      <c r="H9" s="34" t="s">
        <v>36</v>
      </c>
      <c r="I9" s="34" t="s">
        <v>36</v>
      </c>
      <c r="J9" s="35" t="str">
        <f t="shared" si="0"/>
        <v>Segunda Línea de Defensa</v>
      </c>
      <c r="K9" s="32" t="s">
        <v>97</v>
      </c>
      <c r="L9" s="60" t="s">
        <v>106</v>
      </c>
      <c r="M9" s="34">
        <v>4</v>
      </c>
      <c r="N9" s="34">
        <v>4</v>
      </c>
      <c r="O9" s="34">
        <v>4</v>
      </c>
      <c r="P9" s="34">
        <v>4</v>
      </c>
      <c r="Q9" s="34">
        <f t="shared" si="1"/>
        <v>4</v>
      </c>
      <c r="R9" s="44" t="str">
        <f t="shared" si="2"/>
        <v>Alto Aseguramiento</v>
      </c>
      <c r="S9" s="45" t="str">
        <f>VLOOKUP(R9,Hoja2!$I$3:$O$8,2,0)</f>
        <v>La Oficina de Control Interno o quien haga sus veces confiará en los resultados del aseguramiento de la 2ª línea y basado en sus informes, auditará la efectividad de dicha función, evitando evaluar los controles de la 1ª línea.</v>
      </c>
      <c r="T9" s="46" t="str">
        <f>IFERROR(VLOOKUP(R9,Hoja2!$I$9:$O$13,2,0)," ")</f>
        <v xml:space="preserve"> </v>
      </c>
    </row>
    <row r="10" spans="1:22" ht="215.25" customHeight="1" x14ac:dyDescent="0.25">
      <c r="A10" s="37" t="str">
        <f t="shared" si="3"/>
        <v>Segunda Línea de Defensa4</v>
      </c>
      <c r="B10" s="43">
        <v>4</v>
      </c>
      <c r="C10" s="32" t="s">
        <v>99</v>
      </c>
      <c r="D10" s="32" t="s">
        <v>93</v>
      </c>
      <c r="E10" s="32" t="s">
        <v>107</v>
      </c>
      <c r="F10" s="32" t="s">
        <v>99</v>
      </c>
      <c r="G10" s="34" t="s">
        <v>36</v>
      </c>
      <c r="H10" s="34" t="s">
        <v>36</v>
      </c>
      <c r="I10" s="34" t="s">
        <v>36</v>
      </c>
      <c r="J10" s="35" t="str">
        <f t="shared" si="0"/>
        <v>Segunda Línea de Defensa</v>
      </c>
      <c r="K10" s="32" t="s">
        <v>100</v>
      </c>
      <c r="L10" s="60" t="s">
        <v>112</v>
      </c>
      <c r="M10" s="34">
        <v>5</v>
      </c>
      <c r="N10" s="34">
        <v>3</v>
      </c>
      <c r="O10" s="34">
        <v>5</v>
      </c>
      <c r="P10" s="34">
        <v>3</v>
      </c>
      <c r="Q10" s="34">
        <f t="shared" si="1"/>
        <v>4</v>
      </c>
      <c r="R10" s="44" t="str">
        <f t="shared" si="2"/>
        <v>Alto Aseguramiento</v>
      </c>
      <c r="S10" s="45" t="str">
        <f>VLOOKUP(R10,Hoja2!$I$3:$O$8,2,0)</f>
        <v>La Oficina de Control Interno o quien haga sus veces confiará en los resultados del aseguramiento de la 2ª línea y basado en sus informes, auditará la efectividad de dicha función, evitando evaluar los controles de la 1ª línea.</v>
      </c>
      <c r="T10" s="46" t="str">
        <f>IFERROR(VLOOKUP(R10,Hoja2!$I$9:$O$13,2,0)," ")</f>
        <v xml:space="preserve"> </v>
      </c>
    </row>
    <row r="11" spans="1:22" ht="177" customHeight="1" x14ac:dyDescent="0.25">
      <c r="A11" s="37" t="str">
        <f t="shared" si="3"/>
        <v>Segunda Línea de Defensa5</v>
      </c>
      <c r="B11" s="43">
        <v>5</v>
      </c>
      <c r="C11" s="32" t="s">
        <v>101</v>
      </c>
      <c r="D11" s="32" t="s">
        <v>89</v>
      </c>
      <c r="E11" s="61" t="s">
        <v>120</v>
      </c>
      <c r="F11" s="32" t="s">
        <v>123</v>
      </c>
      <c r="G11" s="34" t="s">
        <v>36</v>
      </c>
      <c r="H11" s="34" t="s">
        <v>36</v>
      </c>
      <c r="I11" s="34" t="s">
        <v>36</v>
      </c>
      <c r="J11" s="35" t="str">
        <f t="shared" si="0"/>
        <v>Segunda Línea de Defensa</v>
      </c>
      <c r="K11" s="32" t="s">
        <v>102</v>
      </c>
      <c r="L11" s="60" t="s">
        <v>108</v>
      </c>
      <c r="M11" s="34">
        <v>4</v>
      </c>
      <c r="N11" s="34">
        <v>4</v>
      </c>
      <c r="O11" s="34">
        <v>4</v>
      </c>
      <c r="P11" s="62">
        <v>4</v>
      </c>
      <c r="Q11" s="34">
        <f t="shared" si="1"/>
        <v>4</v>
      </c>
      <c r="R11" s="44" t="str">
        <f t="shared" si="2"/>
        <v>Alto Aseguramiento</v>
      </c>
      <c r="S11" s="45" t="str">
        <f>VLOOKUP(R11,Hoja2!$I$3:$O$8,2,0)</f>
        <v>La Oficina de Control Interno o quien haga sus veces confiará en los resultados del aseguramiento de la 2ª línea y basado en sus informes, auditará la efectividad de dicha función, evitando evaluar los controles de la 1ª línea.</v>
      </c>
      <c r="T11" s="46" t="str">
        <f>IFERROR(VLOOKUP(R11,Hoja2!$I$9:$O$13,2,0)," ")</f>
        <v xml:space="preserve"> </v>
      </c>
    </row>
    <row r="12" spans="1:22" ht="178.5" customHeight="1" x14ac:dyDescent="0.25">
      <c r="A12" s="37" t="str">
        <f t="shared" si="3"/>
        <v>Segunda Línea de Defensa6</v>
      </c>
      <c r="B12" s="43">
        <v>6</v>
      </c>
      <c r="C12" s="32" t="s">
        <v>103</v>
      </c>
      <c r="D12" s="32" t="s">
        <v>89</v>
      </c>
      <c r="E12" s="32" t="s">
        <v>107</v>
      </c>
      <c r="F12" s="32" t="s">
        <v>114</v>
      </c>
      <c r="G12" s="34" t="s">
        <v>36</v>
      </c>
      <c r="H12" s="34" t="s">
        <v>36</v>
      </c>
      <c r="I12" s="34" t="s">
        <v>36</v>
      </c>
      <c r="J12" s="35" t="str">
        <f t="shared" si="0"/>
        <v>Segunda Línea de Defensa</v>
      </c>
      <c r="K12" s="32" t="s">
        <v>133</v>
      </c>
      <c r="L12" s="60" t="s">
        <v>124</v>
      </c>
      <c r="M12" s="34">
        <v>4</v>
      </c>
      <c r="N12" s="34">
        <v>3</v>
      </c>
      <c r="O12" s="34">
        <v>5</v>
      </c>
      <c r="P12" s="34">
        <v>3</v>
      </c>
      <c r="Q12" s="34">
        <f t="shared" si="1"/>
        <v>3.8000000000000003</v>
      </c>
      <c r="R12" s="44" t="str">
        <f t="shared" si="2"/>
        <v>Medio Aseguramiento</v>
      </c>
      <c r="S12" s="45" t="str">
        <f>VLOOKUP(R12,Hoja2!$I$3:$O$8,2,0)</f>
        <v>La Oficina de Control Interno o quien haga sus veces deberá auditar y generar hallazgos y recomendaciones a la función de aseguramiento (2ª línea) para su mejora y evaluará los aspectos que considere relevantes de la 1ª línea de defensa.</v>
      </c>
      <c r="T12" s="46" t="str">
        <f>IFERROR(VLOOKUP(R12,Hoja2!$I$9:$O$13,2,0)," ")</f>
        <v>Priorizar en su Plan Anual de Auditoría</v>
      </c>
    </row>
    <row r="13" spans="1:22" ht="193.5" customHeight="1" x14ac:dyDescent="0.25">
      <c r="A13" s="37" t="str">
        <f t="shared" ref="A13:A14" si="4">CONCATENATE(J13,B13)</f>
        <v>Segunda Línea de Defensa7</v>
      </c>
      <c r="B13" s="43">
        <v>7</v>
      </c>
      <c r="C13" s="32" t="s">
        <v>16</v>
      </c>
      <c r="D13" s="32" t="s">
        <v>89</v>
      </c>
      <c r="E13" s="32" t="s">
        <v>107</v>
      </c>
      <c r="F13" s="32" t="s">
        <v>16</v>
      </c>
      <c r="G13" s="34" t="s">
        <v>36</v>
      </c>
      <c r="H13" s="34" t="s">
        <v>36</v>
      </c>
      <c r="I13" s="34" t="s">
        <v>36</v>
      </c>
      <c r="J13" s="35" t="str">
        <f t="shared" ref="J13:J15" si="5">IF(COUNTIF(G13:I13,"X")=3,"Segunda Línea de Defensa",IF(COUNTIF(G13:I13,"X")=2,"Primera Línea de Defensa",IF(COUNTIF(G13:I13,"X")=1,"Primera Línea de Defensa",)))</f>
        <v>Segunda Línea de Defensa</v>
      </c>
      <c r="K13" s="32" t="s">
        <v>115</v>
      </c>
      <c r="L13" s="60" t="s">
        <v>111</v>
      </c>
      <c r="M13" s="34">
        <v>5</v>
      </c>
      <c r="N13" s="34">
        <v>3</v>
      </c>
      <c r="O13" s="34">
        <v>4</v>
      </c>
      <c r="P13" s="34">
        <v>3</v>
      </c>
      <c r="Q13" s="34">
        <f t="shared" ref="Q13" si="6">(M13*0.2)+(N13*0.3)+(O13*0.3)+(P13*0.2)</f>
        <v>3.6999999999999997</v>
      </c>
      <c r="R13" s="44" t="str">
        <f t="shared" ref="R13:R14" si="7">IF(Q13&lt;0.9," ",IF(Q13&lt;3,"Bajo Aseguramiento",IF(Q13&lt;4,"Medio Aseguramiento","Alto Aseguramiento")))</f>
        <v>Medio Aseguramiento</v>
      </c>
      <c r="S13" s="45" t="str">
        <f>VLOOKUP(R13,Hoja2!$I$3:$O$8,2,0)</f>
        <v>La Oficina de Control Interno o quien haga sus veces deberá auditar y generar hallazgos y recomendaciones a la función de aseguramiento (2ª línea) para su mejora y evaluará los aspectos que considere relevantes de la 1ª línea de defensa.</v>
      </c>
      <c r="T13" s="46" t="str">
        <f>IFERROR(VLOOKUP(R13,Hoja2!$I$9:$O$13,2,0)," ")</f>
        <v>Priorizar en su Plan Anual de Auditoría</v>
      </c>
    </row>
    <row r="14" spans="1:22" ht="112.5" customHeight="1" x14ac:dyDescent="0.25">
      <c r="A14" s="37" t="str">
        <f t="shared" si="4"/>
        <v>Segunda Línea de Defensa8</v>
      </c>
      <c r="B14" s="43">
        <v>8</v>
      </c>
      <c r="C14" s="32" t="s">
        <v>127</v>
      </c>
      <c r="D14" s="32" t="s">
        <v>89</v>
      </c>
      <c r="E14" s="32" t="s">
        <v>120</v>
      </c>
      <c r="F14" s="32" t="s">
        <v>128</v>
      </c>
      <c r="G14" s="34" t="s">
        <v>36</v>
      </c>
      <c r="H14" s="34" t="s">
        <v>36</v>
      </c>
      <c r="I14" s="34" t="s">
        <v>36</v>
      </c>
      <c r="J14" s="35" t="str">
        <f t="shared" si="5"/>
        <v>Segunda Línea de Defensa</v>
      </c>
      <c r="K14" s="32" t="s">
        <v>129</v>
      </c>
      <c r="L14" s="60" t="s">
        <v>130</v>
      </c>
      <c r="M14" s="34">
        <v>5</v>
      </c>
      <c r="N14" s="34">
        <v>5</v>
      </c>
      <c r="O14" s="34">
        <v>5</v>
      </c>
      <c r="P14" s="34">
        <v>4</v>
      </c>
      <c r="Q14" s="34">
        <v>5</v>
      </c>
      <c r="R14" s="44" t="str">
        <f t="shared" si="7"/>
        <v>Alto Aseguramiento</v>
      </c>
      <c r="S14" s="45" t="str">
        <f>VLOOKUP(R14,Hoja2!$I$3:$O$8,2,0)</f>
        <v>La Oficina de Control Interno o quien haga sus veces confiará en los resultados del aseguramiento de la 2ª línea y basado en sus informes, auditará la efectividad de dicha función, evitando evaluar los controles de la 1ª línea.</v>
      </c>
      <c r="T14" s="46"/>
    </row>
    <row r="15" spans="1:22" ht="217.5" customHeight="1" x14ac:dyDescent="0.25">
      <c r="A15" s="37" t="str">
        <f t="shared" si="3"/>
        <v>Segunda Línea de Defensa9</v>
      </c>
      <c r="B15" s="43">
        <v>9</v>
      </c>
      <c r="C15" s="32" t="s">
        <v>113</v>
      </c>
      <c r="D15" s="32" t="s">
        <v>89</v>
      </c>
      <c r="E15" s="32" t="s">
        <v>107</v>
      </c>
      <c r="F15" s="32" t="s">
        <v>121</v>
      </c>
      <c r="G15" s="34" t="s">
        <v>36</v>
      </c>
      <c r="H15" s="34" t="s">
        <v>36</v>
      </c>
      <c r="I15" s="34" t="s">
        <v>36</v>
      </c>
      <c r="J15" s="35" t="str">
        <f t="shared" si="5"/>
        <v>Segunda Línea de Defensa</v>
      </c>
      <c r="K15" s="32" t="s">
        <v>116</v>
      </c>
      <c r="L15" s="60" t="s">
        <v>147</v>
      </c>
      <c r="M15" s="34">
        <v>5</v>
      </c>
      <c r="N15" s="34">
        <v>3</v>
      </c>
      <c r="O15" s="34">
        <v>3</v>
      </c>
      <c r="P15" s="34">
        <v>3</v>
      </c>
      <c r="Q15" s="34">
        <f t="shared" si="1"/>
        <v>3.4</v>
      </c>
      <c r="R15" s="44" t="str">
        <f t="shared" si="2"/>
        <v>Medio Aseguramiento</v>
      </c>
      <c r="S15" s="45" t="str">
        <f>VLOOKUP(R15,Hoja2!$I$3:$O$8,2,0)</f>
        <v>La Oficina de Control Interno o quien haga sus veces deberá auditar y generar hallazgos y recomendaciones a la función de aseguramiento (2ª línea) para su mejora y evaluará los aspectos que considere relevantes de la 1ª línea de defensa.</v>
      </c>
      <c r="T15" s="46" t="str">
        <f>IFERROR(VLOOKUP(R15,Hoja2!$I$9:$O$13,2,0)," ")</f>
        <v>Priorizar en su Plan Anual de Auditoría</v>
      </c>
    </row>
    <row r="16" spans="1:22" ht="76.5" x14ac:dyDescent="0.25">
      <c r="A16" s="37" t="str">
        <f t="shared" si="3"/>
        <v>Segunda Línea de Defensa10</v>
      </c>
      <c r="B16" s="43">
        <v>10</v>
      </c>
      <c r="C16" s="32" t="s">
        <v>134</v>
      </c>
      <c r="D16" s="32" t="s">
        <v>89</v>
      </c>
      <c r="E16" s="32" t="s">
        <v>135</v>
      </c>
      <c r="F16" s="32" t="s">
        <v>137</v>
      </c>
      <c r="G16" s="34" t="s">
        <v>36</v>
      </c>
      <c r="H16" s="34" t="s">
        <v>36</v>
      </c>
      <c r="I16" s="34" t="s">
        <v>36</v>
      </c>
      <c r="J16" s="35" t="str">
        <f t="shared" si="0"/>
        <v>Segunda Línea de Defensa</v>
      </c>
      <c r="K16" s="32" t="s">
        <v>136</v>
      </c>
      <c r="L16" s="59" t="s">
        <v>154</v>
      </c>
      <c r="M16" s="34">
        <v>5</v>
      </c>
      <c r="N16" s="34">
        <v>3</v>
      </c>
      <c r="O16" s="34">
        <v>2</v>
      </c>
      <c r="P16" s="34">
        <v>2</v>
      </c>
      <c r="Q16" s="34">
        <f t="shared" si="1"/>
        <v>2.9</v>
      </c>
      <c r="R16" s="44" t="str">
        <f t="shared" si="2"/>
        <v>Bajo Aseguramiento</v>
      </c>
      <c r="S16" s="45" t="str">
        <f>VLOOKUP(R16,Hoja2!$I$3:$O$8,2,0)</f>
        <v>La Oficina de Control Interno o quien haga sus veces deberá auditar y generar hallazgos y recomendaciones a la función de aseguramiento para su mejora y evaluará los controles de 1ª línea de defensa que corresponderían  a la 2ª línea de defensa.</v>
      </c>
      <c r="T16" s="46" t="str">
        <f>IFERROR(VLOOKUP(R16,Hoja2!$I$9:$O$13,2,0)," ")</f>
        <v>Priorizar en su Plan Anual de Auditoría</v>
      </c>
    </row>
    <row r="17" spans="1:20" ht="76.5" x14ac:dyDescent="0.25">
      <c r="A17" s="37" t="str">
        <f t="shared" si="3"/>
        <v>Segunda Línea de Defensa11</v>
      </c>
      <c r="B17" s="43">
        <v>11</v>
      </c>
      <c r="C17" s="32" t="s">
        <v>138</v>
      </c>
      <c r="D17" s="32" t="s">
        <v>89</v>
      </c>
      <c r="E17" s="32" t="s">
        <v>144</v>
      </c>
      <c r="F17" s="32" t="s">
        <v>145</v>
      </c>
      <c r="G17" s="34" t="s">
        <v>36</v>
      </c>
      <c r="H17" s="34" t="s">
        <v>36</v>
      </c>
      <c r="I17" s="34" t="s">
        <v>36</v>
      </c>
      <c r="J17" s="35" t="str">
        <f t="shared" si="0"/>
        <v>Segunda Línea de Defensa</v>
      </c>
      <c r="K17" s="32" t="s">
        <v>146</v>
      </c>
      <c r="L17" s="59" t="s">
        <v>155</v>
      </c>
      <c r="M17" s="34">
        <v>3</v>
      </c>
      <c r="N17" s="34">
        <v>3</v>
      </c>
      <c r="O17" s="34">
        <v>3</v>
      </c>
      <c r="P17" s="34">
        <v>3</v>
      </c>
      <c r="Q17" s="34">
        <f t="shared" si="1"/>
        <v>3</v>
      </c>
      <c r="R17" s="44" t="str">
        <f t="shared" si="2"/>
        <v>Medio Aseguramiento</v>
      </c>
      <c r="S17" s="45" t="str">
        <f>VLOOKUP(R17,Hoja2!$I$3:$O$8,2,0)</f>
        <v>La Oficina de Control Interno o quien haga sus veces deberá auditar y generar hallazgos y recomendaciones a la función de aseguramiento (2ª línea) para su mejora y evaluará los aspectos que considere relevantes de la 1ª línea de defensa.</v>
      </c>
      <c r="T17" s="46" t="str">
        <f>IFERROR(VLOOKUP(R17,Hoja2!$I$9:$O$13,2,0)," ")</f>
        <v>Priorizar en su Plan Anual de Auditoría</v>
      </c>
    </row>
    <row r="18" spans="1:20" ht="76.5" x14ac:dyDescent="0.25">
      <c r="A18" s="37" t="str">
        <f t="shared" si="3"/>
        <v>Segunda Línea de Defensa12</v>
      </c>
      <c r="B18" s="43">
        <v>12</v>
      </c>
      <c r="C18" s="32" t="s">
        <v>18</v>
      </c>
      <c r="D18" s="32" t="s">
        <v>89</v>
      </c>
      <c r="E18" s="32" t="s">
        <v>141</v>
      </c>
      <c r="F18" s="32" t="s">
        <v>148</v>
      </c>
      <c r="G18" s="34" t="s">
        <v>36</v>
      </c>
      <c r="H18" s="34" t="s">
        <v>36</v>
      </c>
      <c r="I18" s="34" t="s">
        <v>36</v>
      </c>
      <c r="J18" s="35" t="str">
        <f t="shared" si="0"/>
        <v>Segunda Línea de Defensa</v>
      </c>
      <c r="K18" s="32" t="s">
        <v>149</v>
      </c>
      <c r="L18" s="59" t="s">
        <v>156</v>
      </c>
      <c r="M18" s="34">
        <v>3</v>
      </c>
      <c r="N18" s="34">
        <v>3</v>
      </c>
      <c r="O18" s="34">
        <v>3</v>
      </c>
      <c r="P18" s="34">
        <v>3</v>
      </c>
      <c r="Q18" s="34">
        <f t="shared" si="1"/>
        <v>3</v>
      </c>
      <c r="R18" s="44" t="str">
        <f t="shared" si="2"/>
        <v>Medio Aseguramiento</v>
      </c>
      <c r="S18" s="45" t="str">
        <f>VLOOKUP(R18,Hoja2!$I$3:$O$8,2,0)</f>
        <v>La Oficina de Control Interno o quien haga sus veces deberá auditar y generar hallazgos y recomendaciones a la función de aseguramiento (2ª línea) para su mejora y evaluará los aspectos que considere relevantes de la 1ª línea de defensa.</v>
      </c>
      <c r="T18" s="46" t="str">
        <f>IFERROR(VLOOKUP(R18,Hoja2!$I$9:$O$13,2,0)," ")</f>
        <v>Priorizar en su Plan Anual de Auditoría</v>
      </c>
    </row>
    <row r="19" spans="1:20" ht="76.5" x14ac:dyDescent="0.25">
      <c r="A19" s="37" t="s">
        <v>152</v>
      </c>
      <c r="B19" s="43">
        <v>13</v>
      </c>
      <c r="C19" s="32" t="s">
        <v>151</v>
      </c>
      <c r="D19" s="32" t="s">
        <v>89</v>
      </c>
      <c r="E19" s="32" t="s">
        <v>150</v>
      </c>
      <c r="F19" s="32" t="s">
        <v>143</v>
      </c>
      <c r="G19" s="34" t="s">
        <v>36</v>
      </c>
      <c r="H19" s="34" t="s">
        <v>36</v>
      </c>
      <c r="I19" s="34" t="s">
        <v>36</v>
      </c>
      <c r="J19" s="35" t="str">
        <f t="shared" si="0"/>
        <v>Segunda Línea de Defensa</v>
      </c>
      <c r="K19" s="32" t="s">
        <v>153</v>
      </c>
      <c r="L19" s="32" t="s">
        <v>157</v>
      </c>
      <c r="M19" s="34">
        <v>4</v>
      </c>
      <c r="N19" s="34">
        <v>4</v>
      </c>
      <c r="O19" s="34">
        <v>5</v>
      </c>
      <c r="P19" s="34">
        <v>4</v>
      </c>
      <c r="Q19" s="34">
        <f t="shared" si="1"/>
        <v>4.3</v>
      </c>
      <c r="R19" s="44" t="str">
        <f t="shared" si="2"/>
        <v>Alto Aseguramiento</v>
      </c>
      <c r="S19" s="45" t="str">
        <f>VLOOKUP(R19,Hoja2!$I$3:$O$8,2,0)</f>
        <v>La Oficina de Control Interno o quien haga sus veces confiará en los resultados del aseguramiento de la 2ª línea y basado en sus informes, auditará la efectividad de dicha función, evitando evaluar los controles de la 1ª línea.</v>
      </c>
      <c r="T19" s="46" t="str">
        <f>IFERROR(VLOOKUP(R19,Hoja2!$I$9:$O$13,2,0)," ")</f>
        <v xml:space="preserve"> </v>
      </c>
    </row>
    <row r="20" spans="1:20" x14ac:dyDescent="0.25">
      <c r="C20" s="36"/>
      <c r="D20" s="36"/>
      <c r="E20" s="36"/>
      <c r="F20" s="36"/>
      <c r="J20" s="48">
        <f t="shared" ref="J20" si="8">IF(COUNTIF(G20:I20,"X")=3,"Segunda Línea de Defensa",IF(COUNTIF(G20:I20,"X")=2,"Primera Línea de Defensa",IF(COUNTIF(G20:I20,"X")=1,"Primera Línea de Defensa",)))</f>
        <v>0</v>
      </c>
    </row>
    <row r="21" spans="1:20" x14ac:dyDescent="0.25"/>
    <row r="22" spans="1:20" x14ac:dyDescent="0.25"/>
    <row r="23" spans="1:20" x14ac:dyDescent="0.25"/>
    <row r="24" spans="1:20" x14ac:dyDescent="0.25"/>
    <row r="25" spans="1:20" x14ac:dyDescent="0.25"/>
    <row r="26" spans="1:20" x14ac:dyDescent="0.25"/>
    <row r="27" spans="1:20" x14ac:dyDescent="0.25"/>
    <row r="28" spans="1:20" x14ac:dyDescent="0.25"/>
    <row r="29" spans="1:20" x14ac:dyDescent="0.25"/>
    <row r="30" spans="1:20" x14ac:dyDescent="0.25"/>
    <row r="31" spans="1:20" x14ac:dyDescent="0.25"/>
    <row r="32" spans="1:20" x14ac:dyDescent="0.25"/>
    <row r="33" x14ac:dyDescent="0.25"/>
    <row r="34" x14ac:dyDescent="0.25"/>
    <row r="35" x14ac:dyDescent="0.25"/>
    <row r="36" x14ac:dyDescent="0.25"/>
    <row r="37" x14ac:dyDescent="0.25"/>
    <row r="47" x14ac:dyDescent="0.25"/>
    <row r="48" x14ac:dyDescent="0.25"/>
    <row r="49" x14ac:dyDescent="0.25"/>
    <row r="50" x14ac:dyDescent="0.25"/>
  </sheetData>
  <sheetProtection selectLockedCells="1"/>
  <sortState xmlns:xlrd2="http://schemas.microsoft.com/office/spreadsheetml/2017/richdata2" ref="C7:S19">
    <sortCondition descending="1" ref="J7:J19"/>
  </sortState>
  <mergeCells count="17">
    <mergeCell ref="B1:C2"/>
    <mergeCell ref="K5:K6"/>
    <mergeCell ref="R5:R6"/>
    <mergeCell ref="S5:S6"/>
    <mergeCell ref="B4:S4"/>
    <mergeCell ref="M5:Q5"/>
    <mergeCell ref="C5:C6"/>
    <mergeCell ref="B5:B6"/>
    <mergeCell ref="G5:I5"/>
    <mergeCell ref="D5:D6"/>
    <mergeCell ref="E5:E6"/>
    <mergeCell ref="F5:F6"/>
    <mergeCell ref="J5:J6"/>
    <mergeCell ref="T4:T6"/>
    <mergeCell ref="L5:L6"/>
    <mergeCell ref="D2:T2"/>
    <mergeCell ref="D1:T1"/>
  </mergeCells>
  <conditionalFormatting sqref="R7:R19">
    <cfRule type="cellIs" dxfId="3" priority="16" operator="equal">
      <formula>"Alto Aseguramiento"</formula>
    </cfRule>
    <cfRule type="cellIs" dxfId="2" priority="17" operator="equal">
      <formula>"Medio Aseguramiento"</formula>
    </cfRule>
    <cfRule type="cellIs" dxfId="1" priority="18" operator="equal">
      <formula>"Bajo Aseguramiento"</formula>
    </cfRule>
  </conditionalFormatting>
  <conditionalFormatting sqref="Q7:Q19 C7:C19 J7:J20">
    <cfRule type="cellIs" dxfId="0" priority="3" operator="equal">
      <formula>0</formula>
    </cfRule>
  </conditionalFormatting>
  <dataValidations count="6">
    <dataValidation type="whole" allowBlank="1" showInputMessage="1" showErrorMessage="1" errorTitle="Atención" error="El numero tiene que estar entre 0 y 5" sqref="M7:P19" xr:uid="{00000000-0002-0000-0400-000000000000}">
      <formula1>0</formula1>
      <formula2>5</formula2>
    </dataValidation>
    <dataValidation type="list" allowBlank="1" showInputMessage="1" showErrorMessage="1" sqref="G7:I19" xr:uid="{00000000-0002-0000-0400-000001000000}">
      <formula1>X</formula1>
    </dataValidation>
    <dataValidation allowBlank="1" showInputMessage="1" showErrorMessage="1" error="Si la clasificación es primera línea de defensa, no diligencie los demás campos_x000a_" sqref="L7:L19" xr:uid="{00000000-0002-0000-0400-000005000000}"/>
    <dataValidation type="whole" operator="equal" allowBlank="1" showInputMessage="1" showErrorMessage="1" sqref="Q7:Q19" xr:uid="{00000000-0002-0000-0400-000002000000}">
      <formula1>(M7*0.2)+(N7*0.3)+(O7*0.3)+(P7*0.2)</formula1>
    </dataValidation>
    <dataValidation type="custom" allowBlank="1" showInputMessage="1" showErrorMessage="1" sqref="R7:R19" xr:uid="{00000000-0002-0000-0400-000003000000}">
      <formula1>IF(Q7&lt;0.9," ",IF(Q7&lt;3,"Bajo Aseguramiento",IF(Q7&lt;4,"Medio Aseguramiento","Alto Aseguramiento")))</formula1>
    </dataValidation>
    <dataValidation type="custom" allowBlank="1" showInputMessage="1" showErrorMessage="1" error="Si la clasificación es primera línea de defensa, no diligencie los demás campos_x000a_" sqref="K7:K19" xr:uid="{00000000-0002-0000-0400-000004000000}">
      <formula1>_xlfn.IFNA(J7="Segunda Línea de Defensa","")</formula1>
    </dataValidation>
  </dataValidations>
  <pageMargins left="0.39370078740157483" right="0.39370078740157483" top="0.39370078740157483" bottom="0.39370078740157483" header="0.31496062992125984" footer="0.31496062992125984"/>
  <pageSetup scale="80" orientation="landscape" r:id="rId1"/>
  <drawing r:id="rId2"/>
  <extLst>
    <ext xmlns:x14="http://schemas.microsoft.com/office/spreadsheetml/2009/9/main" uri="{CCE6A557-97BC-4b89-ADB6-D9C93CAAB3DF}">
      <x14:dataValidations xmlns:xm="http://schemas.microsoft.com/office/excel/2006/main" count="2">
        <x14:dataValidation type="custom" allowBlank="1" showInputMessage="1" showErrorMessage="1" xr:uid="{00000000-0002-0000-0400-000006000000}">
          <x14:formula1>
            <xm:f>VLOOKUP(R7,Hoja2!$I$3:$O$8,2,0)</xm:f>
          </x14:formula1>
          <xm:sqref>S7:S19</xm:sqref>
        </x14:dataValidation>
        <x14:dataValidation type="custom" allowBlank="1" showInputMessage="1" showErrorMessage="1" xr:uid="{00000000-0002-0000-0400-000007000000}">
          <x14:formula1>
            <xm:f>IFERROR(VLOOKUP(R7,Hoja2!$I$9:$O$13,2,0)," ")</xm:f>
          </x14:formula1>
          <xm:sqref>T7:T19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5"/>
  </sheetPr>
  <dimension ref="A1:J36"/>
  <sheetViews>
    <sheetView showGridLines="0" topLeftCell="B1" zoomScaleNormal="100" workbookViewId="0">
      <pane ySplit="6" topLeftCell="A10" activePane="bottomLeft" state="frozen"/>
      <selection activeCell="B6" sqref="B6"/>
      <selection pane="bottomLeft" activeCell="G36" sqref="G36"/>
    </sheetView>
  </sheetViews>
  <sheetFormatPr baseColWidth="10" defaultColWidth="0" defaultRowHeight="15" zeroHeight="1" x14ac:dyDescent="0.25"/>
  <cols>
    <col min="1" max="1" width="11.42578125" style="3" hidden="1" customWidth="1"/>
    <col min="2" max="2" width="5" style="52" customWidth="1"/>
    <col min="3" max="3" width="24.5703125" style="38" customWidth="1"/>
    <col min="4" max="4" width="18.5703125" style="38" customWidth="1"/>
    <col min="5" max="5" width="24.140625" style="38" customWidth="1"/>
    <col min="6" max="6" width="34.42578125" style="38" customWidth="1"/>
    <col min="7" max="7" width="41.42578125" style="38" customWidth="1"/>
    <col min="8" max="8" width="21.42578125" style="38" customWidth="1"/>
    <col min="9" max="9" width="2.28515625" style="38" customWidth="1"/>
    <col min="10" max="16384" width="11.42578125" style="38" hidden="1"/>
  </cols>
  <sheetData>
    <row r="1" spans="1:10" ht="30" customHeight="1" x14ac:dyDescent="0.25">
      <c r="B1" s="113"/>
      <c r="C1" s="113"/>
      <c r="D1" s="98" t="s">
        <v>44</v>
      </c>
      <c r="E1" s="99"/>
      <c r="F1" s="99"/>
      <c r="G1" s="99"/>
      <c r="H1" s="100"/>
    </row>
    <row r="2" spans="1:10" ht="36" customHeight="1" x14ac:dyDescent="0.25">
      <c r="B2" s="113"/>
      <c r="C2" s="113"/>
      <c r="D2" s="95" t="str">
        <f>Estructura!C2</f>
        <v>ALCALDIA DE TOCANCIPÁ</v>
      </c>
      <c r="E2" s="96"/>
      <c r="F2" s="96"/>
      <c r="G2" s="96"/>
      <c r="H2" s="97"/>
    </row>
    <row r="3" spans="1:10" ht="5.0999999999999996" customHeight="1" x14ac:dyDescent="0.25"/>
    <row r="4" spans="1:10" ht="20.100000000000001" customHeight="1" x14ac:dyDescent="0.25">
      <c r="B4" s="114" t="s">
        <v>84</v>
      </c>
      <c r="C4" s="114"/>
      <c r="D4" s="114"/>
      <c r="E4" s="114"/>
      <c r="F4" s="114"/>
      <c r="G4" s="111" t="s">
        <v>46</v>
      </c>
      <c r="H4" s="105" t="s">
        <v>47</v>
      </c>
      <c r="J4" s="53"/>
    </row>
    <row r="5" spans="1:10" ht="54" customHeight="1" x14ac:dyDescent="0.25">
      <c r="B5" s="110" t="s">
        <v>0</v>
      </c>
      <c r="C5" s="91" t="s">
        <v>35</v>
      </c>
      <c r="D5" s="91" t="s">
        <v>45</v>
      </c>
      <c r="E5" s="91" t="s">
        <v>40</v>
      </c>
      <c r="F5" s="91" t="s">
        <v>41</v>
      </c>
      <c r="G5" s="112"/>
      <c r="H5" s="105"/>
    </row>
    <row r="6" spans="1:10" x14ac:dyDescent="0.25">
      <c r="B6" s="110"/>
      <c r="C6" s="91"/>
      <c r="D6" s="91"/>
      <c r="E6" s="91"/>
      <c r="F6" s="91"/>
      <c r="G6" s="112"/>
      <c r="H6" s="105"/>
    </row>
    <row r="7" spans="1:10" ht="132" x14ac:dyDescent="0.25">
      <c r="A7" s="3" t="str">
        <f>CONCATENATE($B$4,B7)</f>
        <v>SEGUNDA LÍNEA DE DEFENSA1</v>
      </c>
      <c r="B7" s="54">
        <v>1</v>
      </c>
      <c r="C7" s="55" t="str">
        <f>IFERROR(VLOOKUP(A7,'Segunda línea'!$A$7:$T$20,3,FALSE),"")</f>
        <v>Gestión Contractual</v>
      </c>
      <c r="D7" s="55" t="str">
        <f>IFERROR(VLOOKUP(A7,'Segunda línea'!$A$7:$T$20,4,FALSE),"")</f>
        <v>Alto</v>
      </c>
      <c r="E7" s="55" t="str">
        <f>IFERROR(VLOOKUP(A7,'Segunda línea'!$A$7:$T$20,5,FALSE),"")</f>
        <v>Jefe de Oficina - Secretario de despacho</v>
      </c>
      <c r="F7" s="55" t="str">
        <f>IFERROR(VLOOKUP(A7,'Segunda línea'!$A$7:$T$20,6,FALSE),"")</f>
        <v>Almacen - Gestión Contractual</v>
      </c>
      <c r="G7" s="56" t="str">
        <f>IFERROR(VLOOKUP(A7,'Segunda línea'!$A$7:$T$20,18,FALSE),"")</f>
        <v>Medio Aseguramiento</v>
      </c>
      <c r="H7" s="57" t="str">
        <f>IFERROR(VLOOKUP(A7,'Segunda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8" spans="1:10" ht="132" x14ac:dyDescent="0.25">
      <c r="A8" s="3" t="str">
        <f t="shared" ref="A8:A26" si="0">CONCATENATE($B$4,B8)</f>
        <v>SEGUNDA LÍNEA DE DEFENSA2</v>
      </c>
      <c r="B8" s="54">
        <v>2</v>
      </c>
      <c r="C8" s="55" t="str">
        <f>IFERROR(VLOOKUP(A8,'Segunda línea'!$A$7:$T$20,3,FALSE),"")</f>
        <v>Servicio al Ciudadano</v>
      </c>
      <c r="D8" s="55" t="str">
        <f>IFERROR(VLOOKUP(A8,'Segunda línea'!$A$7:$T$20,4,FALSE),"")</f>
        <v>Moderado</v>
      </c>
      <c r="E8" s="55" t="str">
        <f>IFERROR(VLOOKUP(A8,'Segunda línea'!$A$7:$T$20,5,FALSE),"")</f>
        <v>Secretario (a) Administrativo (a)</v>
      </c>
      <c r="F8" s="55" t="str">
        <f>IFERROR(VLOOKUP(A8,'Segunda línea'!$A$7:$T$20,6,FALSE),"")</f>
        <v>Atención al ciudadano</v>
      </c>
      <c r="G8" s="56" t="str">
        <f>IFERROR(VLOOKUP(A8,'Segunda línea'!$A$7:$T$20,18,FALSE),"")</f>
        <v>Medio Aseguramiento</v>
      </c>
      <c r="H8" s="57" t="str">
        <f>IFERROR(VLOOKUP(A8,'Segunda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9" spans="1:10" ht="132" x14ac:dyDescent="0.25">
      <c r="A9" s="3" t="str">
        <f t="shared" si="0"/>
        <v>SEGUNDA LÍNEA DE DEFENSA3</v>
      </c>
      <c r="B9" s="54">
        <v>3</v>
      </c>
      <c r="C9" s="55" t="str">
        <f>IFERROR(VLOOKUP(A9,'Segunda línea'!$A$7:$T$20,3,FALSE),"")</f>
        <v>Defensa Jurídica</v>
      </c>
      <c r="D9" s="55" t="str">
        <f>IFERROR(VLOOKUP(A9,'Segunda línea'!$A$7:$T$20,4,FALSE),"")</f>
        <v>Alto</v>
      </c>
      <c r="E9" s="55" t="str">
        <f>IFERROR(VLOOKUP(A9,'Segunda línea'!$A$7:$T$20,5,FALSE),"")</f>
        <v>Jefe de Oficina</v>
      </c>
      <c r="F9" s="55" t="str">
        <f>IFERROR(VLOOKUP(A9,'Segunda línea'!$A$7:$T$20,6,FALSE),"")</f>
        <v>Asesoría Jurídica - Defensa Jurídica</v>
      </c>
      <c r="G9" s="56" t="str">
        <f>IFERROR(VLOOKUP(A9,'Segunda línea'!$A$7:$T$20,18,FALSE),"")</f>
        <v>Alto Aseguramiento</v>
      </c>
      <c r="H9" s="57" t="str">
        <f>IFERROR(VLOOKUP(A9,'Segunda línea'!$A$7:$T$20,19,FALSE),"")</f>
        <v>La Oficina de Control Interno o quien haga sus veces confiará en los resultados del aseguramiento de la 2ª línea y basado en sus informes, auditará la efectividad de dicha función, evitando evaluar los controles de la 1ª línea.</v>
      </c>
    </row>
    <row r="10" spans="1:10" ht="132" x14ac:dyDescent="0.25">
      <c r="A10" s="3" t="str">
        <f t="shared" si="0"/>
        <v>SEGUNDA LÍNEA DE DEFENSA4</v>
      </c>
      <c r="B10" s="54">
        <v>4</v>
      </c>
      <c r="C10" s="55" t="str">
        <f>IFERROR(VLOOKUP(A10,'Segunda línea'!$A$7:$T$20,3,FALSE),"")</f>
        <v>Talento Humano</v>
      </c>
      <c r="D10" s="55" t="str">
        <f>IFERROR(VLOOKUP(A10,'Segunda línea'!$A$7:$T$20,4,FALSE),"")</f>
        <v>Moderado</v>
      </c>
      <c r="E10" s="55" t="str">
        <f>IFERROR(VLOOKUP(A10,'Segunda línea'!$A$7:$T$20,5,FALSE),"")</f>
        <v>Secretario (a) Administrativo (a)</v>
      </c>
      <c r="F10" s="55" t="str">
        <f>IFERROR(VLOOKUP(A10,'Segunda línea'!$A$7:$T$20,6,FALSE),"")</f>
        <v>Talento Humano</v>
      </c>
      <c r="G10" s="56" t="str">
        <f>IFERROR(VLOOKUP(A10,'Segunda línea'!$A$7:$T$20,18,FALSE),"")</f>
        <v>Alto Aseguramiento</v>
      </c>
      <c r="H10" s="57" t="str">
        <f>IFERROR(VLOOKUP(A10,'Segunda línea'!$A$7:$T$20,19,FALSE),"")</f>
        <v>La Oficina de Control Interno o quien haga sus veces confiará en los resultados del aseguramiento de la 2ª línea y basado en sus informes, auditará la efectividad de dicha función, evitando evaluar los controles de la 1ª línea.</v>
      </c>
    </row>
    <row r="11" spans="1:10" ht="132" x14ac:dyDescent="0.25">
      <c r="A11" s="3" t="str">
        <f t="shared" si="0"/>
        <v>SEGUNDA LÍNEA DE DEFENSA5</v>
      </c>
      <c r="B11" s="54">
        <v>5</v>
      </c>
      <c r="C11" s="55" t="str">
        <f>IFERROR(VLOOKUP(A11,'Segunda línea'!$A$7:$T$20,3,FALSE),"")</f>
        <v>Direccionamiento Estratégico</v>
      </c>
      <c r="D11" s="55" t="str">
        <f>IFERROR(VLOOKUP(A11,'Segunda línea'!$A$7:$T$20,4,FALSE),"")</f>
        <v>Alto</v>
      </c>
      <c r="E11" s="55" t="str">
        <f>IFERROR(VLOOKUP(A11,'Segunda línea'!$A$7:$T$20,5,FALSE),"")</f>
        <v>Secretario (a) de Planeación</v>
      </c>
      <c r="F11" s="55" t="str">
        <f>IFERROR(VLOOKUP(A11,'Segunda línea'!$A$7:$T$20,6,FALSE),"")</f>
        <v>Gestión Estratégica</v>
      </c>
      <c r="G11" s="56" t="str">
        <f>IFERROR(VLOOKUP(A11,'Segunda línea'!$A$7:$T$20,18,FALSE),"")</f>
        <v>Alto Aseguramiento</v>
      </c>
      <c r="H11" s="57" t="str">
        <f>IFERROR(VLOOKUP(A11,'Segunda línea'!$A$7:$T$20,19,FALSE),"")</f>
        <v>La Oficina de Control Interno o quien haga sus veces confiará en los resultados del aseguramiento de la 2ª línea y basado en sus informes, auditará la efectividad de dicha función, evitando evaluar los controles de la 1ª línea.</v>
      </c>
    </row>
    <row r="12" spans="1:10" ht="132" x14ac:dyDescent="0.25">
      <c r="A12" s="3" t="str">
        <f t="shared" si="0"/>
        <v>SEGUNDA LÍNEA DE DEFENSA6</v>
      </c>
      <c r="B12" s="54">
        <v>6</v>
      </c>
      <c r="C12" s="55" t="str">
        <f>IFERROR(VLOOKUP(A12,'Segunda línea'!$A$7:$T$20,3,FALSE),"")</f>
        <v>Tecnología</v>
      </c>
      <c r="D12" s="55" t="str">
        <f>IFERROR(VLOOKUP(A12,'Segunda línea'!$A$7:$T$20,4,FALSE),"")</f>
        <v>Alto</v>
      </c>
      <c r="E12" s="55" t="str">
        <f>IFERROR(VLOOKUP(A12,'Segunda línea'!$A$7:$T$20,5,FALSE),"")</f>
        <v>Secretario (a) Administrativo (a)</v>
      </c>
      <c r="F12" s="55" t="str">
        <f>IFERROR(VLOOKUP(A12,'Segunda línea'!$A$7:$T$20,6,FALSE),"")</f>
        <v>Tecnologias de la informacion</v>
      </c>
      <c r="G12" s="56" t="str">
        <f>IFERROR(VLOOKUP(A12,'Segunda línea'!$A$7:$T$20,18,FALSE),"")</f>
        <v>Medio Aseguramiento</v>
      </c>
      <c r="H12" s="57" t="str">
        <f>IFERROR(VLOOKUP(A12,'Segunda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13" spans="1:10" ht="132" x14ac:dyDescent="0.25">
      <c r="A13" s="3" t="str">
        <f t="shared" si="0"/>
        <v>SEGUNDA LÍNEA DE DEFENSA7</v>
      </c>
      <c r="B13" s="54">
        <v>7</v>
      </c>
      <c r="C13" s="55" t="str">
        <f>IFERROR(VLOOKUP(A13,'Segunda línea'!$A$7:$T$20,3,FALSE),"")</f>
        <v>Gestión Documental</v>
      </c>
      <c r="D13" s="55" t="str">
        <f>IFERROR(VLOOKUP(A13,'Segunda línea'!$A$7:$T$20,4,FALSE),"")</f>
        <v>Alto</v>
      </c>
      <c r="E13" s="55" t="str">
        <f>IFERROR(VLOOKUP(A13,'Segunda línea'!$A$7:$T$20,5,FALSE),"")</f>
        <v>Secretario (a) Administrativo (a)</v>
      </c>
      <c r="F13" s="55" t="str">
        <f>IFERROR(VLOOKUP(A13,'Segunda línea'!$A$7:$T$20,6,FALSE),"")</f>
        <v>Gestión Documental</v>
      </c>
      <c r="G13" s="56" t="str">
        <f>IFERROR(VLOOKUP(A13,'Segunda línea'!$A$7:$T$20,18,FALSE),"")</f>
        <v>Medio Aseguramiento</v>
      </c>
      <c r="H13" s="57" t="str">
        <f>IFERROR(VLOOKUP(A13,'Segunda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14" spans="1:10" ht="132" x14ac:dyDescent="0.25">
      <c r="A14" s="3" t="str">
        <f t="shared" si="0"/>
        <v>SEGUNDA LÍNEA DE DEFENSA8</v>
      </c>
      <c r="B14" s="54">
        <v>8</v>
      </c>
      <c r="C14" s="55" t="str">
        <f>IFERROR(VLOOKUP(A14,'Segunda línea'!$A$7:$T$20,3,FALSE),"")</f>
        <v>Desarrollo de las Políticas del Modelo Integrado de Planeación y Gestión.</v>
      </c>
      <c r="D14" s="55" t="str">
        <f>IFERROR(VLOOKUP(A14,'Segunda línea'!$A$7:$T$20,4,FALSE),"")</f>
        <v>Alto</v>
      </c>
      <c r="E14" s="55"/>
      <c r="F14" s="55" t="str">
        <f>IFERROR(VLOOKUP(A14,'Segunda línea'!$A$7:$T$20,6,FALSE),"")</f>
        <v>Coordinación de MIPG -Sistema Integrado de Gestión - SIG-</v>
      </c>
      <c r="G14" s="56" t="str">
        <f>IFERROR(VLOOKUP(A14,'Segunda línea'!$A$7:$T$20,18,FALSE),"")</f>
        <v>Alto Aseguramiento</v>
      </c>
      <c r="H14" s="57" t="str">
        <f>IFERROR(VLOOKUP(A14,'Segunda línea'!$A$7:$T$20,19,FALSE),"")</f>
        <v>La Oficina de Control Interno o quien haga sus veces confiará en los resultados del aseguramiento de la 2ª línea y basado en sus informes, auditará la efectividad de dicha función, evitando evaluar los controles de la 1ª línea.</v>
      </c>
    </row>
    <row r="15" spans="1:10" ht="132" x14ac:dyDescent="0.25">
      <c r="A15" s="3" t="str">
        <f t="shared" si="0"/>
        <v>SEGUNDA LÍNEA DE DEFENSA9</v>
      </c>
      <c r="B15" s="54">
        <v>9</v>
      </c>
      <c r="C15" s="55" t="str">
        <f>IFERROR(VLOOKUP(A15,'Segunda línea'!$A$7:$T$20,3,FALSE),"")</f>
        <v>Gobierno Digital - Seguridad Digital</v>
      </c>
      <c r="D15" s="55" t="str">
        <f>IFERROR(VLOOKUP(A15,'Segunda línea'!$A$7:$T$20,4,FALSE),"")</f>
        <v>Alto</v>
      </c>
      <c r="E15" s="55" t="str">
        <f>IFERROR(VLOOKUP(A15,'Segunda línea'!$A$7:$T$20,5,FALSE),"")</f>
        <v>Secretario (a) Administrativo (a)</v>
      </c>
      <c r="F15" s="55" t="str">
        <f>IFERROR(VLOOKUP(A15,'Segunda línea'!$A$7:$T$20,6,FALSE),"")</f>
        <v>TEcnologias de la informacion- Enlace TIC</v>
      </c>
      <c r="G15" s="56" t="str">
        <f>IFERROR(VLOOKUP(A15,'Segunda línea'!$A$7:$T$20,18,FALSE),"")</f>
        <v>Medio Aseguramiento</v>
      </c>
      <c r="H15" s="57" t="str">
        <f>IFERROR(VLOOKUP(A15,'Segunda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16" spans="1:10" ht="144" x14ac:dyDescent="0.25">
      <c r="A16" s="3" t="str">
        <f t="shared" si="0"/>
        <v>SEGUNDA LÍNEA DE DEFENSA10</v>
      </c>
      <c r="B16" s="54">
        <v>10</v>
      </c>
      <c r="C16" s="55" t="str">
        <f>IFERROR(VLOOKUP(A16,'Segunda línea'!$A$7:$T$20,3,FALSE),"")</f>
        <v>Mejora Normativa</v>
      </c>
      <c r="D16" s="55" t="str">
        <f>IFERROR(VLOOKUP(A16,'Segunda línea'!$A$7:$T$20,4,FALSE),"")</f>
        <v>Alto</v>
      </c>
      <c r="E16" s="55" t="str">
        <f>IFERROR(VLOOKUP(A16,'Segunda línea'!$A$7:$T$20,5,FALSE),"")</f>
        <v>Oficina Jurídica y de Contratación.</v>
      </c>
      <c r="F16" s="55" t="str">
        <f>IFERROR(VLOOKUP(A16,'Segunda línea'!$A$7:$T$20,6,FALSE),"")</f>
        <v>Oficina Jurídica con el apoyo de la profesional del despacho</v>
      </c>
      <c r="G16" s="56" t="str">
        <f>IFERROR(VLOOKUP(A16,'Segunda línea'!$A$7:$T$20,18,FALSE),"")</f>
        <v>Bajo Aseguramiento</v>
      </c>
      <c r="H16" s="57" t="str">
        <f>IFERROR(VLOOKUP(A16,'Segunda línea'!$A$7:$T$20,19,FALSE),"")</f>
        <v>La Oficina de Control Interno o quien haga sus veces deberá auditar y generar hallazgos y recomendaciones a la función de aseguramiento para su mejora y evaluará los controles de 1ª línea de defensa que corresponderían  a la 2ª línea de defensa.</v>
      </c>
    </row>
    <row r="17" spans="1:8" ht="132" x14ac:dyDescent="0.25">
      <c r="A17" s="3" t="str">
        <f t="shared" si="0"/>
        <v>SEGUNDA LÍNEA DE DEFENSA11</v>
      </c>
      <c r="B17" s="54">
        <v>11</v>
      </c>
      <c r="C17" s="55" t="str">
        <f>IFERROR(VLOOKUP(A17,'Segunda línea'!$A$7:$T$20,3,FALSE),"")</f>
        <v xml:space="preserve">Gestión presupuestal (Contabilidad- presupuesto-Tesorería) </v>
      </c>
      <c r="D17" s="55" t="str">
        <f>IFERROR(VLOOKUP(A17,'Segunda línea'!$A$7:$T$20,4,FALSE),"")</f>
        <v>Alto</v>
      </c>
      <c r="E17" s="55" t="str">
        <f>IFERROR(VLOOKUP(A17,'Segunda línea'!$A$7:$T$20,5,FALSE),"")</f>
        <v>Secretario de Hacienda</v>
      </c>
      <c r="F17" s="55" t="str">
        <f>IFERROR(VLOOKUP(A17,'Segunda línea'!$A$7:$T$20,6,FALSE),"")</f>
        <v>Contabilidad
Tesorería
Presupuesto</v>
      </c>
      <c r="G17" s="56" t="str">
        <f>IFERROR(VLOOKUP(A17,'Segunda línea'!$A$7:$T$20,18,FALSE),"")</f>
        <v>Medio Aseguramiento</v>
      </c>
      <c r="H17" s="57" t="str">
        <f>IFERROR(VLOOKUP(A17,'Segunda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18" spans="1:8" ht="132" x14ac:dyDescent="0.25">
      <c r="A18" s="3" t="str">
        <f t="shared" si="0"/>
        <v>SEGUNDA LÍNEA DE DEFENSA12</v>
      </c>
      <c r="B18" s="54">
        <v>12</v>
      </c>
      <c r="C18" s="55" t="str">
        <f>IFERROR(VLOOKUP(A18,'Segunda línea'!$A$7:$T$20,3,FALSE),"")</f>
        <v>Gestión de recursos físicos</v>
      </c>
      <c r="D18" s="55" t="str">
        <f>IFERROR(VLOOKUP(A18,'Segunda línea'!$A$7:$T$20,4,FALSE),"")</f>
        <v>Alto</v>
      </c>
      <c r="E18" s="55" t="str">
        <f>IFERROR(VLOOKUP(A18,'Segunda línea'!$A$7:$T$20,5,FALSE),"")</f>
        <v>Secretaria Administrativa</v>
      </c>
      <c r="F18" s="55" t="str">
        <f>IFERROR(VLOOKUP(A18,'Segunda línea'!$A$7:$T$20,6,FALSE),"")</f>
        <v>Almacén General
Contabilidad</v>
      </c>
      <c r="G18" s="56" t="str">
        <f>IFERROR(VLOOKUP(A18,'Segunda línea'!$A$7:$T$20,18,FALSE),"")</f>
        <v>Medio Aseguramiento</v>
      </c>
      <c r="H18" s="57" t="str">
        <f>IFERROR(VLOOKUP(A18,'Segunda línea'!$A$7:$T$20,19,FALSE),"")</f>
        <v>La Oficina de Control Interno o quien haga sus veces deberá auditar y generar hallazgos y recomendaciones a la función de aseguramiento (2ª línea) para su mejora y evaluará los aspectos que considere relevantes de la 1ª línea de defensa.</v>
      </c>
    </row>
    <row r="19" spans="1:8" x14ac:dyDescent="0.25">
      <c r="A19" s="3" t="str">
        <f t="shared" si="0"/>
        <v>SEGUNDA LÍNEA DE DEFENSA13</v>
      </c>
      <c r="B19" s="54">
        <v>13</v>
      </c>
      <c r="C19" s="55"/>
      <c r="D19" s="55" t="str">
        <f>IFERROR(VLOOKUP(A19,'Segunda línea'!$A$7:$T$20,4,FALSE),"")</f>
        <v/>
      </c>
      <c r="E19" s="55" t="str">
        <f>IFERROR(VLOOKUP(A19,'Segunda línea'!$A$7:$T$20,5,FALSE),"")</f>
        <v/>
      </c>
      <c r="F19" s="55" t="str">
        <f>IFERROR(VLOOKUP(A19,'Segunda línea'!$A$7:$T$20,6,FALSE),"")</f>
        <v/>
      </c>
      <c r="G19" s="56" t="str">
        <f>IFERROR(VLOOKUP(A19,'Segunda línea'!$A$7:$T$20,18,FALSE),"")</f>
        <v/>
      </c>
      <c r="H19" s="57" t="str">
        <f>IFERROR(VLOOKUP(A19,'Segunda línea'!$A$7:$T$20,19,FALSE),"")</f>
        <v/>
      </c>
    </row>
    <row r="20" spans="1:8" x14ac:dyDescent="0.25">
      <c r="A20" s="3" t="str">
        <f t="shared" si="0"/>
        <v>SEGUNDA LÍNEA DE DEFENSA14</v>
      </c>
      <c r="B20" s="54">
        <v>14</v>
      </c>
      <c r="C20" s="55" t="str">
        <f>IFERROR(VLOOKUP(A20,'Segunda línea'!$A$7:$T$20,3,FALSE),"")</f>
        <v/>
      </c>
      <c r="D20" s="55" t="str">
        <f>IFERROR(VLOOKUP(A20,'Segunda línea'!$A$7:$T$20,4,FALSE),"")</f>
        <v/>
      </c>
      <c r="E20" s="55" t="str">
        <f>IFERROR(VLOOKUP(A20,'Segunda línea'!$A$7:$T$20,5,FALSE),"")</f>
        <v/>
      </c>
      <c r="F20" s="55" t="str">
        <f>IFERROR(VLOOKUP(A20,'Segunda línea'!$A$7:$T$20,6,FALSE),"")</f>
        <v/>
      </c>
      <c r="G20" s="56" t="str">
        <f>IFERROR(VLOOKUP(A20,'Segunda línea'!$A$7:$T$20,18,FALSE),"")</f>
        <v/>
      </c>
      <c r="H20" s="57" t="str">
        <f>IFERROR(VLOOKUP(A20,'Segunda línea'!$A$7:$T$20,19,FALSE),"")</f>
        <v/>
      </c>
    </row>
    <row r="21" spans="1:8" x14ac:dyDescent="0.25">
      <c r="A21" s="3" t="str">
        <f t="shared" si="0"/>
        <v>SEGUNDA LÍNEA DE DEFENSA15</v>
      </c>
      <c r="B21" s="54">
        <v>15</v>
      </c>
      <c r="C21" s="55" t="str">
        <f>IFERROR(VLOOKUP(A21,'Segunda línea'!$A$7:$T$20,3,FALSE),"")</f>
        <v/>
      </c>
      <c r="D21" s="55" t="str">
        <f>IFERROR(VLOOKUP(A21,'Segunda línea'!$A$7:$T$20,4,FALSE),"")</f>
        <v/>
      </c>
      <c r="E21" s="55" t="str">
        <f>IFERROR(VLOOKUP(A21,'Segunda línea'!$A$7:$T$20,5,FALSE),"")</f>
        <v/>
      </c>
      <c r="F21" s="55" t="str">
        <f>IFERROR(VLOOKUP(A21,'Segunda línea'!$A$7:$T$20,6,FALSE),"")</f>
        <v/>
      </c>
      <c r="G21" s="56" t="str">
        <f>IFERROR(VLOOKUP(A21,'Segunda línea'!$A$7:$T$20,18,FALSE),"")</f>
        <v/>
      </c>
      <c r="H21" s="57" t="str">
        <f>IFERROR(VLOOKUP(A21,'Segunda línea'!$A$7:$T$20,19,FALSE),"")</f>
        <v/>
      </c>
    </row>
    <row r="22" spans="1:8" x14ac:dyDescent="0.25">
      <c r="A22" s="3" t="str">
        <f t="shared" si="0"/>
        <v>SEGUNDA LÍNEA DE DEFENSA16</v>
      </c>
      <c r="B22" s="54">
        <v>16</v>
      </c>
      <c r="C22" s="55" t="str">
        <f>IFERROR(VLOOKUP(A22,'Segunda línea'!$A$7:$T$20,3,FALSE),"")</f>
        <v/>
      </c>
      <c r="D22" s="55" t="str">
        <f>IFERROR(VLOOKUP(A22,'Segunda línea'!$A$7:$T$20,4,FALSE),"")</f>
        <v/>
      </c>
      <c r="E22" s="55" t="str">
        <f>IFERROR(VLOOKUP(A22,'Segunda línea'!$A$7:$T$20,5,FALSE),"")</f>
        <v/>
      </c>
      <c r="F22" s="55" t="str">
        <f>IFERROR(VLOOKUP(A22,'Segunda línea'!$A$7:$T$20,6,FALSE),"")</f>
        <v/>
      </c>
      <c r="G22" s="56" t="str">
        <f>IFERROR(VLOOKUP(A22,'Segunda línea'!$A$7:$T$20,18,FALSE),"")</f>
        <v/>
      </c>
      <c r="H22" s="57" t="str">
        <f>IFERROR(VLOOKUP(A22,'Segunda línea'!$A$7:$T$20,19,FALSE),"")</f>
        <v/>
      </c>
    </row>
    <row r="23" spans="1:8" x14ac:dyDescent="0.25">
      <c r="A23" s="3" t="str">
        <f t="shared" si="0"/>
        <v>SEGUNDA LÍNEA DE DEFENSA17</v>
      </c>
      <c r="B23" s="54">
        <v>17</v>
      </c>
      <c r="C23" s="55" t="str">
        <f>IFERROR(VLOOKUP(A23,'Segunda línea'!$A$7:$T$20,3,FALSE),"")</f>
        <v/>
      </c>
      <c r="D23" s="55" t="str">
        <f>IFERROR(VLOOKUP(A23,'Segunda línea'!$A$7:$T$20,4,FALSE),"")</f>
        <v/>
      </c>
      <c r="E23" s="55" t="str">
        <f>IFERROR(VLOOKUP(A23,'Segunda línea'!$A$7:$T$20,5,FALSE),"")</f>
        <v/>
      </c>
      <c r="F23" s="55" t="str">
        <f>IFERROR(VLOOKUP(A23,'Segunda línea'!$A$7:$T$20,6,FALSE),"")</f>
        <v/>
      </c>
      <c r="G23" s="56" t="str">
        <f>IFERROR(VLOOKUP(A23,'Segunda línea'!$A$7:$T$20,18,FALSE),"")</f>
        <v/>
      </c>
      <c r="H23" s="57" t="str">
        <f>IFERROR(VLOOKUP(A23,'Segunda línea'!$A$7:$T$20,19,FALSE),"")</f>
        <v/>
      </c>
    </row>
    <row r="24" spans="1:8" x14ac:dyDescent="0.25">
      <c r="A24" s="3" t="str">
        <f t="shared" si="0"/>
        <v>SEGUNDA LÍNEA DE DEFENSA18</v>
      </c>
      <c r="B24" s="54">
        <v>18</v>
      </c>
      <c r="C24" s="55" t="str">
        <f>IFERROR(VLOOKUP(A24,'Segunda línea'!$A$7:$T$20,3,FALSE),"")</f>
        <v/>
      </c>
      <c r="D24" s="55" t="str">
        <f>IFERROR(VLOOKUP(A24,'Segunda línea'!$A$7:$T$20,4,FALSE),"")</f>
        <v/>
      </c>
      <c r="E24" s="55" t="str">
        <f>IFERROR(VLOOKUP(A24,'Segunda línea'!$A$7:$T$20,5,FALSE),"")</f>
        <v/>
      </c>
      <c r="F24" s="55" t="str">
        <f>IFERROR(VLOOKUP(A24,'Segunda línea'!$A$7:$T$20,6,FALSE),"")</f>
        <v/>
      </c>
      <c r="G24" s="56" t="str">
        <f>IFERROR(VLOOKUP(A24,'Segunda línea'!$A$7:$T$20,18,FALSE),"")</f>
        <v/>
      </c>
      <c r="H24" s="57" t="str">
        <f>IFERROR(VLOOKUP(A24,'Segunda línea'!$A$7:$T$20,19,FALSE),"")</f>
        <v/>
      </c>
    </row>
    <row r="25" spans="1:8" x14ac:dyDescent="0.25">
      <c r="A25" s="3" t="str">
        <f t="shared" si="0"/>
        <v>SEGUNDA LÍNEA DE DEFENSA19</v>
      </c>
      <c r="B25" s="54">
        <v>19</v>
      </c>
      <c r="C25" s="55" t="str">
        <f>IFERROR(VLOOKUP(A25,'Segunda línea'!$A$7:$T$20,3,FALSE),"")</f>
        <v/>
      </c>
      <c r="D25" s="55" t="str">
        <f>IFERROR(VLOOKUP(A25,'Segunda línea'!$A$7:$T$20,4,FALSE),"")</f>
        <v/>
      </c>
      <c r="E25" s="55" t="str">
        <f>IFERROR(VLOOKUP(A25,'Segunda línea'!$A$7:$T$20,5,FALSE),"")</f>
        <v/>
      </c>
      <c r="F25" s="55" t="str">
        <f>IFERROR(VLOOKUP(A25,'Segunda línea'!$A$7:$T$20,6,FALSE),"")</f>
        <v/>
      </c>
      <c r="G25" s="56" t="str">
        <f>IFERROR(VLOOKUP(A25,'Segunda línea'!$A$7:$T$20,18,FALSE),"")</f>
        <v/>
      </c>
      <c r="H25" s="57" t="str">
        <f>IFERROR(VLOOKUP(A25,'Segunda línea'!$A$7:$T$20,19,FALSE),"")</f>
        <v/>
      </c>
    </row>
    <row r="26" spans="1:8" x14ac:dyDescent="0.25">
      <c r="A26" s="3" t="str">
        <f t="shared" si="0"/>
        <v>SEGUNDA LÍNEA DE DEFENSA20</v>
      </c>
      <c r="B26" s="54">
        <v>20</v>
      </c>
      <c r="C26" s="55" t="str">
        <f>IFERROR(VLOOKUP(A26,'Segunda línea'!$A$7:$T$20,3,FALSE),"")</f>
        <v/>
      </c>
      <c r="D26" s="55" t="str">
        <f>IFERROR(VLOOKUP(A26,'Segunda línea'!$A$7:$T$20,4,FALSE),"")</f>
        <v/>
      </c>
      <c r="E26" s="55" t="str">
        <f>IFERROR(VLOOKUP(A26,'Segunda línea'!$A$7:$T$20,5,FALSE),"")</f>
        <v/>
      </c>
      <c r="F26" s="55" t="str">
        <f>IFERROR(VLOOKUP(A26,'Segunda línea'!$A$7:$T$20,6,FALSE),"")</f>
        <v/>
      </c>
      <c r="G26" s="56" t="str">
        <f>IFERROR(VLOOKUP(A26,'Segunda línea'!$A$7:$T$20,18,FALSE),"")</f>
        <v/>
      </c>
      <c r="H26" s="57" t="str">
        <f>IFERROR(VLOOKUP(A26,'Segunda línea'!$A$7:$T$20,19,FALSE),"")</f>
        <v/>
      </c>
    </row>
    <row r="27" spans="1:8" x14ac:dyDescent="0.25">
      <c r="B27" s="54">
        <v>21</v>
      </c>
      <c r="C27" s="55" t="str">
        <f>IFERROR(VLOOKUP(A27,'Segunda línea'!$A$7:$T$20,3,FALSE),"")</f>
        <v/>
      </c>
      <c r="D27" s="55" t="str">
        <f>IFERROR(VLOOKUP(A27,'Segunda línea'!$A$7:$T$20,4,FALSE),"")</f>
        <v/>
      </c>
      <c r="E27" s="55" t="str">
        <f>IFERROR(VLOOKUP(A27,'Segunda línea'!$A$7:$T$20,5,FALSE),"")</f>
        <v/>
      </c>
      <c r="F27" s="55" t="str">
        <f>IFERROR(VLOOKUP(A27,'Segunda línea'!$A$7:$T$20,6,FALSE),"")</f>
        <v/>
      </c>
      <c r="G27" s="56" t="str">
        <f>IFERROR(VLOOKUP(A27,'Segunda línea'!$A$7:$T$20,18,FALSE),"")</f>
        <v/>
      </c>
      <c r="H27" s="57" t="str">
        <f>IFERROR(VLOOKUP(A27,'Segunda línea'!$A$7:$T$20,19,FALSE),"")</f>
        <v/>
      </c>
    </row>
    <row r="28" spans="1:8" x14ac:dyDescent="0.25">
      <c r="B28" s="54">
        <v>22</v>
      </c>
      <c r="C28" s="55" t="str">
        <f>IFERROR(VLOOKUP(A28,'Segunda línea'!$A$7:$T$20,3,FALSE),"")</f>
        <v/>
      </c>
      <c r="D28" s="55" t="str">
        <f>IFERROR(VLOOKUP(A28,'Segunda línea'!$A$7:$T$20,4,FALSE),"")</f>
        <v/>
      </c>
      <c r="E28" s="55" t="str">
        <f>IFERROR(VLOOKUP(A28,'Segunda línea'!$A$7:$T$20,5,FALSE),"")</f>
        <v/>
      </c>
      <c r="F28" s="55" t="str">
        <f>IFERROR(VLOOKUP(A28,'Segunda línea'!$A$7:$T$20,6,FALSE),"")</f>
        <v/>
      </c>
      <c r="G28" s="56" t="str">
        <f>IFERROR(VLOOKUP(A28,'Segunda línea'!$A$7:$T$20,18,FALSE),"")</f>
        <v/>
      </c>
      <c r="H28" s="57" t="str">
        <f>IFERROR(VLOOKUP(A28,'Segunda línea'!$A$7:$T$20,19,FALSE),"")</f>
        <v/>
      </c>
    </row>
    <row r="29" spans="1:8" x14ac:dyDescent="0.25">
      <c r="B29" s="54">
        <v>23</v>
      </c>
      <c r="C29" s="55" t="str">
        <f>IFERROR(VLOOKUP(A29,'Segunda línea'!$A$7:$T$20,3,FALSE),"")</f>
        <v/>
      </c>
      <c r="D29" s="55" t="str">
        <f>IFERROR(VLOOKUP(A29,'Segunda línea'!$A$7:$T$20,4,FALSE),"")</f>
        <v/>
      </c>
      <c r="E29" s="55" t="str">
        <f>IFERROR(VLOOKUP(A29,'Segunda línea'!$A$7:$T$20,5,FALSE),"")</f>
        <v/>
      </c>
      <c r="F29" s="55" t="str">
        <f>IFERROR(VLOOKUP(A29,'Segunda línea'!$A$7:$T$20,6,FALSE),"")</f>
        <v/>
      </c>
      <c r="G29" s="56" t="str">
        <f>IFERROR(VLOOKUP(A29,'Segunda línea'!$A$7:$T$20,18,FALSE),"")</f>
        <v/>
      </c>
      <c r="H29" s="57" t="str">
        <f>IFERROR(VLOOKUP(A29,'Segunda línea'!$A$7:$T$20,19,FALSE),"")</f>
        <v/>
      </c>
    </row>
    <row r="30" spans="1:8" x14ac:dyDescent="0.25">
      <c r="B30" s="54">
        <v>24</v>
      </c>
      <c r="C30" s="55" t="str">
        <f>IFERROR(VLOOKUP(A30,'Segunda línea'!$A$7:$T$20,3,FALSE),"")</f>
        <v/>
      </c>
      <c r="D30" s="55" t="str">
        <f>IFERROR(VLOOKUP(A30,'Segunda línea'!$A$7:$T$20,4,FALSE),"")</f>
        <v/>
      </c>
      <c r="E30" s="55" t="str">
        <f>IFERROR(VLOOKUP(A30,'Segunda línea'!$A$7:$T$20,5,FALSE),"")</f>
        <v/>
      </c>
      <c r="F30" s="55" t="str">
        <f>IFERROR(VLOOKUP(A30,'Segunda línea'!$A$7:$T$20,6,FALSE),"")</f>
        <v/>
      </c>
      <c r="G30" s="56" t="str">
        <f>IFERROR(VLOOKUP(A30,'Segunda línea'!$A$7:$T$20,18,FALSE),"")</f>
        <v/>
      </c>
      <c r="H30" s="57" t="str">
        <f>IFERROR(VLOOKUP(A30,'Segunda línea'!$A$7:$T$20,19,FALSE),"")</f>
        <v/>
      </c>
    </row>
    <row r="31" spans="1:8" x14ac:dyDescent="0.25">
      <c r="B31" s="54">
        <v>25</v>
      </c>
      <c r="C31" s="55" t="str">
        <f>IFERROR(VLOOKUP(A31,'Segunda línea'!$A$7:$T$20,3,FALSE),"")</f>
        <v/>
      </c>
      <c r="D31" s="55" t="str">
        <f>IFERROR(VLOOKUP(A31,'Segunda línea'!$A$7:$T$20,4,FALSE),"")</f>
        <v/>
      </c>
      <c r="E31" s="55" t="str">
        <f>IFERROR(VLOOKUP(A31,'Segunda línea'!$A$7:$T$20,5,FALSE),"")</f>
        <v/>
      </c>
      <c r="F31" s="55" t="str">
        <f>IFERROR(VLOOKUP(A31,'Segunda línea'!$A$7:$T$20,6,FALSE),"")</f>
        <v/>
      </c>
      <c r="G31" s="56" t="str">
        <f>IFERROR(VLOOKUP(A31,'Segunda línea'!$A$7:$T$20,18,FALSE),"")</f>
        <v/>
      </c>
      <c r="H31" s="57" t="str">
        <f>IFERROR(VLOOKUP(A31,'Segunda línea'!$A$7:$T$20,19,FALSE),"")</f>
        <v/>
      </c>
    </row>
    <row r="32" spans="1:8" x14ac:dyDescent="0.25">
      <c r="B32" s="54">
        <v>26</v>
      </c>
      <c r="C32" s="55" t="str">
        <f>IFERROR(VLOOKUP(A32,'Segunda línea'!$A$7:$T$20,3,FALSE),"")</f>
        <v/>
      </c>
      <c r="D32" s="55" t="str">
        <f>IFERROR(VLOOKUP(A32,'Segunda línea'!$A$7:$T$20,4,FALSE),"")</f>
        <v/>
      </c>
      <c r="E32" s="55" t="str">
        <f>IFERROR(VLOOKUP(A32,'Segunda línea'!$A$7:$T$20,5,FALSE),"")</f>
        <v/>
      </c>
      <c r="F32" s="55" t="str">
        <f>IFERROR(VLOOKUP(A32,'Segunda línea'!$A$7:$T$20,6,FALSE),"")</f>
        <v/>
      </c>
      <c r="G32" s="56" t="str">
        <f>IFERROR(VLOOKUP(A32,'Segunda línea'!$A$7:$T$20,18,FALSE),"")</f>
        <v/>
      </c>
      <c r="H32" s="57" t="str">
        <f>IFERROR(VLOOKUP(A32,'Segunda línea'!$A$7:$T$20,19,FALSE),"")</f>
        <v/>
      </c>
    </row>
    <row r="33" spans="2:8" x14ac:dyDescent="0.25">
      <c r="B33" s="54">
        <v>27</v>
      </c>
      <c r="C33" s="55" t="str">
        <f>IFERROR(VLOOKUP(A33,'Segunda línea'!$A$7:$T$20,3,FALSE),"")</f>
        <v/>
      </c>
      <c r="D33" s="55" t="str">
        <f>IFERROR(VLOOKUP(A33,'Segunda línea'!$A$7:$T$20,4,FALSE),"")</f>
        <v/>
      </c>
      <c r="E33" s="55" t="str">
        <f>IFERROR(VLOOKUP(A33,'Segunda línea'!$A$7:$T$20,5,FALSE),"")</f>
        <v/>
      </c>
      <c r="F33" s="55" t="str">
        <f>IFERROR(VLOOKUP(A33,'Segunda línea'!$A$7:$T$20,6,FALSE),"")</f>
        <v/>
      </c>
      <c r="G33" s="56" t="str">
        <f>IFERROR(VLOOKUP(A33,'Segunda línea'!$A$7:$T$20,18,FALSE),"")</f>
        <v/>
      </c>
      <c r="H33" s="57" t="str">
        <f>IFERROR(VLOOKUP(A33,'Segunda línea'!$A$7:$T$20,19,FALSE),"")</f>
        <v/>
      </c>
    </row>
    <row r="34" spans="2:8" x14ac:dyDescent="0.25">
      <c r="B34" s="54">
        <v>28</v>
      </c>
      <c r="C34" s="55" t="str">
        <f>IFERROR(VLOOKUP(A34,'Segunda línea'!$A$7:$T$20,3,FALSE),"")</f>
        <v/>
      </c>
      <c r="D34" s="55" t="str">
        <f>IFERROR(VLOOKUP(A34,'Segunda línea'!$A$7:$T$20,4,FALSE),"")</f>
        <v/>
      </c>
      <c r="E34" s="55" t="str">
        <f>IFERROR(VLOOKUP(A34,'Segunda línea'!$A$7:$T$20,5,FALSE),"")</f>
        <v/>
      </c>
      <c r="F34" s="55" t="str">
        <f>IFERROR(VLOOKUP(A34,'Segunda línea'!$A$7:$T$20,6,FALSE),"")</f>
        <v/>
      </c>
      <c r="G34" s="56" t="str">
        <f>IFERROR(VLOOKUP(A34,'Segunda línea'!$A$7:$T$20,18,FALSE),"")</f>
        <v/>
      </c>
      <c r="H34" s="57" t="str">
        <f>IFERROR(VLOOKUP(A34,'Segunda línea'!$A$7:$T$20,19,FALSE),"")</f>
        <v/>
      </c>
    </row>
    <row r="35" spans="2:8" x14ac:dyDescent="0.25">
      <c r="B35" s="54">
        <v>29</v>
      </c>
      <c r="C35" s="55" t="str">
        <f>IFERROR(VLOOKUP(A35,'Segunda línea'!$A$7:$T$20,3,FALSE),"")</f>
        <v/>
      </c>
      <c r="D35" s="55" t="str">
        <f>IFERROR(VLOOKUP(A35,'Segunda línea'!$A$7:$T$20,4,FALSE),"")</f>
        <v/>
      </c>
      <c r="E35" s="55" t="str">
        <f>IFERROR(VLOOKUP(A35,'Segunda línea'!$A$7:$T$20,5,FALSE),"")</f>
        <v/>
      </c>
      <c r="F35" s="55" t="str">
        <f>IFERROR(VLOOKUP(A35,'Segunda línea'!$A$7:$T$20,6,FALSE),"")</f>
        <v/>
      </c>
      <c r="G35" s="56" t="str">
        <f>IFERROR(VLOOKUP(A35,'Segunda línea'!$A$7:$T$20,18,FALSE),"")</f>
        <v/>
      </c>
      <c r="H35" s="57" t="str">
        <f>IFERROR(VLOOKUP(A35,'Segunda línea'!$A$7:$T$20,19,FALSE),"")</f>
        <v/>
      </c>
    </row>
    <row r="36" spans="2:8" x14ac:dyDescent="0.25">
      <c r="G36" s="38" t="s">
        <v>159</v>
      </c>
    </row>
  </sheetData>
  <sheetProtection algorithmName="SHA-512" hashValue="pJeoj5HA56IJ23YMQv79DqIQEIQ4KRntoGDOpGpiyGiT3ubzf6+7/L2XKeikfDmyFRjbVNJAAhrm1Zvuw2dWPA==" saltValue="1aoVfdSIpiyhfYh3gx4fUw==" spinCount="100000" sheet="1" objects="1" scenarios="1" selectLockedCells="1"/>
  <mergeCells count="11">
    <mergeCell ref="D1:H1"/>
    <mergeCell ref="D2:H2"/>
    <mergeCell ref="G4:G6"/>
    <mergeCell ref="D5:D6"/>
    <mergeCell ref="B1:C2"/>
    <mergeCell ref="B4:F4"/>
    <mergeCell ref="H4:H6"/>
    <mergeCell ref="B5:B6"/>
    <mergeCell ref="C5:C6"/>
    <mergeCell ref="E5:E6"/>
    <mergeCell ref="F5:F6"/>
  </mergeCells>
  <pageMargins left="0.39370078740157483" right="0.39370078740157483" top="0.39370078740157483" bottom="0.39370078740157483" header="0.31496062992125984" footer="0.31496062992125984"/>
  <pageSetup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Siguiente3">
                <anchor moveWithCells="1" sizeWithCells="1">
                  <from>
                    <xdr:col>3</xdr:col>
                    <xdr:colOff>85725</xdr:colOff>
                    <xdr:row>0</xdr:row>
                    <xdr:rowOff>57150</xdr:rowOff>
                  </from>
                  <to>
                    <xdr:col>3</xdr:col>
                    <xdr:colOff>1104900</xdr:colOff>
                    <xdr:row>0</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6">
        <x14:dataValidation type="custom" allowBlank="1" showInputMessage="1" showErrorMessage="1" error="No es posible modificar campos en este formulario" xr:uid="{00000000-0002-0000-0500-000000000000}">
          <x14:formula1>
            <xm:f>IFERROR(VLOOKUP(A7,'Segunda línea'!$A$7:$T$20,3,FALSE),"")</xm:f>
          </x14:formula1>
          <xm:sqref>C7:C35</xm:sqref>
        </x14:dataValidation>
        <x14:dataValidation type="custom" allowBlank="1" showInputMessage="1" showErrorMessage="1" error="No es posible modificar campos en este formulario" xr:uid="{00000000-0002-0000-0500-000001000000}">
          <x14:formula1>
            <xm:f>IFERROR(VLOOKUP(A7,'Segunda línea'!$A$7:$T$20,4,FALSE),"")</xm:f>
          </x14:formula1>
          <xm:sqref>D7:D35</xm:sqref>
        </x14:dataValidation>
        <x14:dataValidation type="custom" allowBlank="1" showInputMessage="1" showErrorMessage="1" error="No es posible modificar campos en este formulario" xr:uid="{00000000-0002-0000-0500-000002000000}">
          <x14:formula1>
            <xm:f>IFERROR(VLOOKUP(A7,'Segunda línea'!$A$7:$T$20,5,FALSE),"")</xm:f>
          </x14:formula1>
          <xm:sqref>E7:E35</xm:sqref>
        </x14:dataValidation>
        <x14:dataValidation type="custom" allowBlank="1" showInputMessage="1" showErrorMessage="1" error="No es posible modificar campos en este formulario" xr:uid="{00000000-0002-0000-0500-000003000000}">
          <x14:formula1>
            <xm:f>IFERROR(VLOOKUP(A7,'Segunda línea'!$A$7:$T$20,6,FALSE),"")</xm:f>
          </x14:formula1>
          <xm:sqref>F7:F35</xm:sqref>
        </x14:dataValidation>
        <x14:dataValidation type="custom" allowBlank="1" showInputMessage="1" showErrorMessage="1" error="No es posible modificar campos en este formulario" xr:uid="{00000000-0002-0000-0500-000004000000}">
          <x14:formula1>
            <xm:f>IFERROR(VLOOKUP(A7,'Segunda línea'!$A$7:$T$20,18,FALSE),"")</xm:f>
          </x14:formula1>
          <xm:sqref>G7:G35</xm:sqref>
        </x14:dataValidation>
        <x14:dataValidation type="custom" allowBlank="1" showInputMessage="1" showErrorMessage="1" error="No es posible modificar campos en este formulario" xr:uid="{00000000-0002-0000-0500-000005000000}">
          <x14:formula1>
            <xm:f>IFERROR(VLOOKUP(A7,'Segunda línea'!$A$7:$T$20,19,FALSE),"")</xm:f>
          </x14:formula1>
          <xm:sqref>H7:H35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3:O25"/>
  <sheetViews>
    <sheetView workbookViewId="0">
      <selection activeCell="B14" sqref="B14:G14"/>
    </sheetView>
  </sheetViews>
  <sheetFormatPr baseColWidth="10" defaultColWidth="11.42578125" defaultRowHeight="15" x14ac:dyDescent="0.25"/>
  <cols>
    <col min="1" max="1" width="10.42578125" bestFit="1" customWidth="1"/>
    <col min="6" max="6" width="11.42578125" customWidth="1"/>
    <col min="9" max="9" width="18.5703125" customWidth="1"/>
  </cols>
  <sheetData>
    <row r="3" spans="2:15" ht="30" x14ac:dyDescent="0.25">
      <c r="I3" s="4" t="s">
        <v>6</v>
      </c>
      <c r="J3" s="115" t="s">
        <v>7</v>
      </c>
      <c r="K3" s="115"/>
      <c r="L3" s="115"/>
      <c r="M3" s="115"/>
      <c r="N3" s="115"/>
      <c r="O3" s="115"/>
    </row>
    <row r="4" spans="2:15" ht="15" customHeight="1" x14ac:dyDescent="0.25">
      <c r="I4" s="116" t="s">
        <v>8</v>
      </c>
      <c r="J4" s="115" t="s">
        <v>9</v>
      </c>
      <c r="K4" s="115"/>
      <c r="L4" s="115"/>
      <c r="M4" s="115"/>
      <c r="N4" s="115"/>
      <c r="O4" s="115"/>
    </row>
    <row r="5" spans="2:15" x14ac:dyDescent="0.25">
      <c r="I5" s="116"/>
      <c r="J5" s="115"/>
      <c r="K5" s="115"/>
      <c r="L5" s="115"/>
      <c r="M5" s="115"/>
      <c r="N5" s="115"/>
      <c r="O5" s="115"/>
    </row>
    <row r="6" spans="2:15" x14ac:dyDescent="0.25">
      <c r="I6" s="116"/>
      <c r="J6" s="115"/>
      <c r="K6" s="115"/>
      <c r="L6" s="115"/>
      <c r="M6" s="115"/>
      <c r="N6" s="115"/>
      <c r="O6" s="115"/>
    </row>
    <row r="7" spans="2:15" ht="69" customHeight="1" x14ac:dyDescent="0.25">
      <c r="B7" s="115" t="s">
        <v>10</v>
      </c>
      <c r="C7" s="115"/>
      <c r="D7" s="115"/>
      <c r="E7" s="115"/>
      <c r="F7" s="115"/>
      <c r="G7" s="115"/>
      <c r="I7" s="5" t="s">
        <v>11</v>
      </c>
      <c r="J7" s="115" t="s">
        <v>12</v>
      </c>
      <c r="K7" s="115"/>
      <c r="L7" s="115"/>
      <c r="M7" s="115"/>
      <c r="N7" s="115"/>
      <c r="O7" s="115"/>
    </row>
    <row r="8" spans="2:15" x14ac:dyDescent="0.25">
      <c r="I8" t="s">
        <v>13</v>
      </c>
      <c r="J8" s="118" t="s">
        <v>13</v>
      </c>
      <c r="K8" s="118"/>
      <c r="L8" s="118"/>
      <c r="M8" s="118"/>
      <c r="N8" s="118"/>
      <c r="O8" s="118"/>
    </row>
    <row r="9" spans="2:15" ht="15" customHeight="1" x14ac:dyDescent="0.25">
      <c r="I9" s="116" t="s">
        <v>8</v>
      </c>
      <c r="J9" s="117" t="s">
        <v>14</v>
      </c>
      <c r="K9" s="117"/>
      <c r="L9" s="117"/>
      <c r="M9" s="117"/>
      <c r="N9" s="117"/>
      <c r="O9" s="117"/>
    </row>
    <row r="10" spans="2:15" x14ac:dyDescent="0.25">
      <c r="I10" s="116"/>
      <c r="J10" s="117"/>
      <c r="K10" s="117"/>
      <c r="L10" s="117"/>
      <c r="M10" s="117"/>
      <c r="N10" s="117"/>
      <c r="O10" s="117"/>
    </row>
    <row r="11" spans="2:15" x14ac:dyDescent="0.25">
      <c r="I11" s="116" t="s">
        <v>6</v>
      </c>
      <c r="J11" s="117" t="s">
        <v>14</v>
      </c>
      <c r="K11" s="117"/>
      <c r="L11" s="117"/>
      <c r="M11" s="117"/>
      <c r="N11" s="117"/>
      <c r="O11" s="117"/>
    </row>
    <row r="12" spans="2:15" x14ac:dyDescent="0.25">
      <c r="I12" s="116"/>
      <c r="J12" s="117"/>
      <c r="K12" s="117"/>
      <c r="L12" s="117"/>
      <c r="M12" s="117"/>
      <c r="N12" s="117"/>
      <c r="O12" s="117"/>
    </row>
    <row r="13" spans="2:15" x14ac:dyDescent="0.25">
      <c r="I13" t="s">
        <v>11</v>
      </c>
      <c r="J13" s="118" t="s">
        <v>13</v>
      </c>
      <c r="K13" s="118"/>
      <c r="L13" s="118"/>
      <c r="M13" s="118"/>
      <c r="N13" s="118"/>
      <c r="O13" s="118"/>
    </row>
    <row r="14" spans="2:15" ht="59.25" customHeight="1" x14ac:dyDescent="0.25">
      <c r="B14" s="115" t="s">
        <v>9</v>
      </c>
      <c r="C14" s="115"/>
      <c r="D14" s="115"/>
      <c r="E14" s="115"/>
      <c r="F14" s="115"/>
      <c r="G14" s="115"/>
      <c r="I14" t="s">
        <v>13</v>
      </c>
    </row>
    <row r="21" spans="1:7" ht="69" customHeight="1" x14ac:dyDescent="0.25">
      <c r="A21" s="4" t="s">
        <v>6</v>
      </c>
      <c r="B21" s="115" t="s">
        <v>7</v>
      </c>
      <c r="C21" s="115"/>
      <c r="D21" s="115"/>
      <c r="E21" s="115"/>
      <c r="F21" s="115"/>
      <c r="G21" s="115"/>
    </row>
    <row r="25" spans="1:7" ht="45" x14ac:dyDescent="0.35">
      <c r="A25" s="4" t="s">
        <v>6</v>
      </c>
      <c r="B25" s="1" t="s">
        <v>14</v>
      </c>
    </row>
  </sheetData>
  <mergeCells count="13">
    <mergeCell ref="B7:G7"/>
    <mergeCell ref="B14:G14"/>
    <mergeCell ref="B21:G21"/>
    <mergeCell ref="J3:O3"/>
    <mergeCell ref="J4:O6"/>
    <mergeCell ref="I4:I6"/>
    <mergeCell ref="J7:O7"/>
    <mergeCell ref="I9:I10"/>
    <mergeCell ref="I11:I12"/>
    <mergeCell ref="J9:O10"/>
    <mergeCell ref="J11:O12"/>
    <mergeCell ref="J13:O13"/>
    <mergeCell ref="J8:O8"/>
  </mergeCells>
  <pageMargins left="0.7" right="0.7" top="0.75" bottom="0.75" header="0.3" footer="0.3"/>
  <pageSetup paperSize="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8" ma:contentTypeDescription="Crear nuevo documento." ma:contentTypeScope="" ma:versionID="11c7e1cef3a464196094a736b34ff674">
  <xsd:schema xmlns:xsd="http://www.w3.org/2001/XMLSchema" xmlns:xs="http://www.w3.org/2001/XMLSchema" xmlns:p="http://schemas.microsoft.com/office/2006/metadata/properties" xmlns:ns3="e005b361-1b45-4344-bcf3-bcf64b9ffc1f" targetNamespace="http://schemas.microsoft.com/office/2006/metadata/properties" ma:root="true" ma:fieldsID="60eaf0ce19df804bc876b23dc872bb54" ns3:_="">
    <xsd:import namespace="e005b361-1b45-4344-bcf3-bcf64b9ffc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A38178-1F56-4E8C-9309-B4E762C3B578}">
  <ds:schemaRefs>
    <ds:schemaRef ds:uri="http://schemas.microsoft.com/sharepoint/v3/contenttype/forms"/>
  </ds:schemaRefs>
</ds:datastoreItem>
</file>

<file path=customXml/itemProps2.xml><?xml version="1.0" encoding="utf-8"?>
<ds:datastoreItem xmlns:ds="http://schemas.openxmlformats.org/officeDocument/2006/customXml" ds:itemID="{FE840FD2-6B8F-429F-BE93-861F747C6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662113-A9B7-439A-A839-C8E75C79ACCC}">
  <ds:schemaRefs>
    <ds:schemaRef ds:uri="http://www.w3.org/XML/1998/namespace"/>
    <ds:schemaRef ds:uri="http://purl.org/dc/terms/"/>
    <ds:schemaRef ds:uri="e005b361-1b45-4344-bcf3-bcf64b9ffc1f"/>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Instructivo</vt:lpstr>
      <vt:lpstr>Estructura</vt:lpstr>
      <vt:lpstr>Diagnóstico_RR</vt:lpstr>
      <vt:lpstr>Formulas</vt:lpstr>
      <vt:lpstr>Segunda línea</vt:lpstr>
      <vt:lpstr>Mapa de Aseguramiento</vt:lpstr>
      <vt:lpstr>Hoja2</vt:lpstr>
      <vt:lpstr>Diagnóstico_RR!Área_de_impresión</vt:lpstr>
      <vt:lpstr>Estructura!Área_de_impresión</vt:lpstr>
      <vt:lpstr>Instructivo!Área_de_impresión</vt:lpstr>
      <vt:lpstr>Cargos</vt:lpstr>
      <vt:lpstr>Opciones</vt:lpstr>
      <vt:lpstr>Diagnóstico_RR!Títulos_a_imprimir</vt:lpstr>
      <vt:lpstr>'Mapa de Aseguramiento'!Títulos_a_imprimir</vt:lpstr>
      <vt:lpstr>X</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Mongui Gutierrez Vargas</dc:creator>
  <cp:lastModifiedBy>Eliana María Rodríguez Bonilla</cp:lastModifiedBy>
  <cp:revision/>
  <cp:lastPrinted>2019-08-22T16:36:04Z</cp:lastPrinted>
  <dcterms:created xsi:type="dcterms:W3CDTF">2019-07-08T21:21:19Z</dcterms:created>
  <dcterms:modified xsi:type="dcterms:W3CDTF">2024-12-30T17:38:02Z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ies>
</file>