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C  CULTURA DE TODOS Y PARA TODOS\"/>
    </mc:Choice>
  </mc:AlternateContent>
  <bookViews>
    <workbookView xWindow="12360" yWindow="190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155" i="6" l="1"/>
  <c r="AF155" i="6"/>
  <c r="AD155" i="6"/>
  <c r="AB155" i="6"/>
  <c r="Z155" i="6"/>
  <c r="X155" i="6"/>
  <c r="V155" i="6"/>
  <c r="T155" i="6"/>
  <c r="R155" i="6"/>
  <c r="AH146" i="6"/>
  <c r="AF146" i="6"/>
  <c r="AD146" i="6"/>
  <c r="AB146" i="6"/>
  <c r="Z146" i="6"/>
  <c r="X146" i="6"/>
  <c r="V146" i="6"/>
  <c r="T146" i="6"/>
  <c r="R146" i="6"/>
  <c r="AH137" i="6"/>
  <c r="AF137" i="6"/>
  <c r="AD137" i="6"/>
  <c r="AB137" i="6"/>
  <c r="Z137" i="6"/>
  <c r="X137" i="6"/>
  <c r="V137" i="6"/>
  <c r="T137" i="6"/>
  <c r="R137" i="6"/>
  <c r="AH128" i="6"/>
  <c r="AF128" i="6"/>
  <c r="AD128" i="6"/>
  <c r="AB128" i="6"/>
  <c r="Z128" i="6"/>
  <c r="X128" i="6"/>
  <c r="V128" i="6"/>
  <c r="T128" i="6"/>
  <c r="R128" i="6"/>
  <c r="AH119" i="6"/>
  <c r="AF119" i="6"/>
  <c r="AD119" i="6"/>
  <c r="AB119" i="6"/>
  <c r="Z119" i="6"/>
  <c r="X119" i="6"/>
  <c r="V119" i="6"/>
  <c r="T119" i="6"/>
  <c r="R119" i="6"/>
  <c r="AH110" i="6"/>
  <c r="AF110" i="6"/>
  <c r="AD110" i="6"/>
  <c r="AB110" i="6"/>
  <c r="Z110" i="6"/>
  <c r="X110" i="6"/>
  <c r="V110" i="6"/>
  <c r="T110" i="6"/>
  <c r="R110" i="6"/>
  <c r="AH101" i="6"/>
  <c r="AF101" i="6"/>
  <c r="AD101" i="6"/>
  <c r="AB101" i="6"/>
  <c r="Z101" i="6"/>
  <c r="X101" i="6"/>
  <c r="V101" i="6"/>
  <c r="T101" i="6"/>
  <c r="R101" i="6"/>
  <c r="AH92" i="6"/>
  <c r="AF92" i="6"/>
  <c r="AD92" i="6"/>
  <c r="AB92" i="6"/>
  <c r="Z92" i="6"/>
  <c r="X92" i="6"/>
  <c r="V92" i="6"/>
  <c r="T92" i="6"/>
  <c r="R92" i="6"/>
  <c r="AH83" i="6"/>
  <c r="AF83" i="6"/>
  <c r="AD83" i="6"/>
  <c r="AB83" i="6"/>
  <c r="Z83" i="6"/>
  <c r="X83" i="6"/>
  <c r="V83" i="6"/>
  <c r="T83" i="6"/>
  <c r="R83" i="6"/>
  <c r="AH74" i="6"/>
  <c r="AF74" i="6"/>
  <c r="AD74" i="6"/>
  <c r="AB74" i="6"/>
  <c r="Z74" i="6"/>
  <c r="X74" i="6"/>
  <c r="V74" i="6"/>
  <c r="T74" i="6"/>
  <c r="R74" i="6"/>
  <c r="AH65" i="6"/>
  <c r="AF65" i="6"/>
  <c r="AD65" i="6"/>
  <c r="AB65" i="6"/>
  <c r="Z65" i="6"/>
  <c r="X65" i="6"/>
  <c r="V65" i="6"/>
  <c r="T65" i="6"/>
  <c r="R65" i="6"/>
  <c r="AH56" i="6"/>
  <c r="AF56" i="6"/>
  <c r="AD56" i="6"/>
  <c r="AB56" i="6"/>
  <c r="Z56" i="6"/>
  <c r="X56" i="6"/>
  <c r="V56" i="6"/>
  <c r="T56" i="6"/>
  <c r="R56"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160" i="6" l="1"/>
  <c r="AK159" i="6"/>
  <c r="AK158" i="6"/>
  <c r="AK157" i="6"/>
  <c r="AK156" i="6"/>
  <c r="AK155" i="6"/>
  <c r="AJ155" i="6"/>
  <c r="AK151" i="6"/>
  <c r="AK150" i="6"/>
  <c r="AK149" i="6"/>
  <c r="AK148" i="6"/>
  <c r="AK147" i="6"/>
  <c r="AK146" i="6"/>
  <c r="AJ146" i="6"/>
  <c r="AK142" i="6"/>
  <c r="AK141" i="6"/>
  <c r="AK140" i="6"/>
  <c r="AK139" i="6"/>
  <c r="AK138" i="6"/>
  <c r="AK137" i="6"/>
  <c r="AJ137" i="6"/>
  <c r="AK133" i="6"/>
  <c r="AK132" i="6"/>
  <c r="AK131" i="6"/>
  <c r="AK130" i="6"/>
  <c r="AK129" i="6"/>
  <c r="AK128" i="6"/>
  <c r="AJ128" i="6"/>
  <c r="AK124" i="6"/>
  <c r="AK123" i="6"/>
  <c r="AK122" i="6"/>
  <c r="AK121" i="6"/>
  <c r="AK120" i="6"/>
  <c r="AK119" i="6"/>
  <c r="AJ119" i="6"/>
  <c r="AK115" i="6"/>
  <c r="AK114" i="6"/>
  <c r="AK113" i="6"/>
  <c r="AK112" i="6"/>
  <c r="AK111" i="6"/>
  <c r="AK110" i="6"/>
  <c r="AJ110" i="6"/>
  <c r="AK106" i="6"/>
  <c r="AK105" i="6"/>
  <c r="AK104" i="6"/>
  <c r="AK103" i="6"/>
  <c r="AK102" i="6"/>
  <c r="AK101" i="6"/>
  <c r="AJ101" i="6"/>
  <c r="AK97" i="6"/>
  <c r="AK96" i="6"/>
  <c r="AK95" i="6"/>
  <c r="AK94" i="6"/>
  <c r="AK93" i="6"/>
  <c r="AK92" i="6"/>
  <c r="AJ92" i="6"/>
  <c r="AK88" i="6"/>
  <c r="AK87" i="6"/>
  <c r="AK86" i="6"/>
  <c r="AK85" i="6"/>
  <c r="AK84" i="6"/>
  <c r="AK83" i="6"/>
  <c r="AJ83" i="6"/>
  <c r="AK79" i="6"/>
  <c r="AK78" i="6"/>
  <c r="AK77" i="6"/>
  <c r="AK76" i="6"/>
  <c r="AK75" i="6"/>
  <c r="AK74" i="6"/>
  <c r="AJ74" i="6"/>
  <c r="AK70" i="6"/>
  <c r="AK69" i="6"/>
  <c r="AK68" i="6"/>
  <c r="AK67" i="6"/>
  <c r="AK66" i="6"/>
  <c r="AK65" i="6"/>
  <c r="AJ65" i="6"/>
  <c r="AK61" i="6"/>
  <c r="AK60" i="6"/>
  <c r="AK59" i="6"/>
  <c r="AK58" i="6"/>
  <c r="AK57" i="6"/>
  <c r="AK56" i="6"/>
  <c r="AJ56" i="6"/>
  <c r="AK52" i="6"/>
  <c r="AK51" i="6"/>
  <c r="AK50" i="6"/>
  <c r="AK49" i="6"/>
  <c r="AK48" i="6"/>
  <c r="AK47" i="6"/>
  <c r="AK46"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154" i="6"/>
  <c r="AH154" i="6"/>
  <c r="AI145" i="6"/>
  <c r="AH145" i="6"/>
  <c r="AI136" i="6"/>
  <c r="AH136" i="6"/>
  <c r="AI127" i="6"/>
  <c r="AH127" i="6"/>
  <c r="AI118" i="6"/>
  <c r="AH118" i="6"/>
  <c r="AI109" i="6"/>
  <c r="AH109" i="6"/>
  <c r="AI100" i="6"/>
  <c r="AH100" i="6"/>
  <c r="AI91" i="6"/>
  <c r="AH91" i="6"/>
  <c r="AI82" i="6"/>
  <c r="AH82" i="6"/>
  <c r="AI73" i="6"/>
  <c r="AH73" i="6"/>
  <c r="AI64" i="6"/>
  <c r="AH64" i="6"/>
  <c r="AI55" i="6"/>
  <c r="AH55" i="6"/>
  <c r="AI39" i="6"/>
  <c r="AH39" i="6"/>
  <c r="AI30" i="6"/>
  <c r="AH30" i="6"/>
  <c r="AI21" i="6"/>
  <c r="AH21" i="6"/>
  <c r="AI12" i="6"/>
  <c r="AH12" i="6"/>
  <c r="AH9" i="6" l="1"/>
  <c r="AI9" i="6"/>
  <c r="AU51" i="6"/>
  <c r="AR51" i="6"/>
  <c r="K5" i="10" l="1"/>
  <c r="H5" i="10"/>
  <c r="AU44" i="6" l="1"/>
  <c r="AR44" i="6"/>
  <c r="AU43" i="6"/>
  <c r="AR43" i="6"/>
  <c r="AU42" i="6"/>
  <c r="AR42" i="6"/>
  <c r="AU46" i="6"/>
  <c r="AR46" i="6"/>
  <c r="AU45" i="6"/>
  <c r="AR45" i="6"/>
  <c r="AU41" i="6"/>
  <c r="AR41" i="6"/>
  <c r="AU205" i="6" l="1"/>
  <c r="AR205" i="6"/>
  <c r="AK205" i="6"/>
  <c r="AU204" i="6"/>
  <c r="AR204" i="6"/>
  <c r="AK204" i="6"/>
  <c r="AU203" i="6"/>
  <c r="AR203" i="6"/>
  <c r="AK203" i="6"/>
  <c r="AU202" i="6"/>
  <c r="AR202" i="6"/>
  <c r="AK202" i="6"/>
  <c r="AU201" i="6"/>
  <c r="AR201" i="6"/>
  <c r="AK201" i="6"/>
  <c r="AK199" i="6" s="1"/>
  <c r="AU200" i="6"/>
  <c r="AR200" i="6"/>
  <c r="AK200" i="6"/>
  <c r="AJ200" i="6"/>
  <c r="AJ199" i="6" s="1"/>
  <c r="I200" i="6"/>
  <c r="H200" i="6"/>
  <c r="G200" i="6"/>
  <c r="F200" i="6"/>
  <c r="E200" i="6"/>
  <c r="AZ199" i="6"/>
  <c r="AY199" i="6"/>
  <c r="AX199" i="6"/>
  <c r="AW199" i="6"/>
  <c r="AV199" i="6"/>
  <c r="AT199" i="6"/>
  <c r="AS199" i="6"/>
  <c r="AQ199" i="6"/>
  <c r="AP199" i="6"/>
  <c r="AO199" i="6"/>
  <c r="AN199" i="6"/>
  <c r="AM199" i="6"/>
  <c r="AL199" i="6"/>
  <c r="AG199" i="6"/>
  <c r="AF199" i="6"/>
  <c r="AE199" i="6"/>
  <c r="AD199" i="6"/>
  <c r="AC199" i="6"/>
  <c r="AB199" i="6"/>
  <c r="AA199" i="6"/>
  <c r="Z199" i="6"/>
  <c r="Y199" i="6"/>
  <c r="X199" i="6"/>
  <c r="W199" i="6"/>
  <c r="V199" i="6"/>
  <c r="U199" i="6"/>
  <c r="T199" i="6"/>
  <c r="S199" i="6"/>
  <c r="R199" i="6"/>
  <c r="J199" i="6"/>
  <c r="AU196" i="6"/>
  <c r="AR196" i="6"/>
  <c r="AK196" i="6"/>
  <c r="AU195" i="6"/>
  <c r="AR195" i="6"/>
  <c r="AK195" i="6"/>
  <c r="AU194" i="6"/>
  <c r="AR194" i="6"/>
  <c r="AK194" i="6"/>
  <c r="AU193" i="6"/>
  <c r="AR193" i="6"/>
  <c r="AK193" i="6"/>
  <c r="AU192" i="6"/>
  <c r="AR192" i="6"/>
  <c r="AK192" i="6"/>
  <c r="AU191" i="6"/>
  <c r="AR191" i="6"/>
  <c r="AK191" i="6"/>
  <c r="AJ191" i="6"/>
  <c r="I191" i="6"/>
  <c r="H191" i="6"/>
  <c r="G191" i="6"/>
  <c r="F191" i="6"/>
  <c r="E191" i="6"/>
  <c r="AZ190" i="6"/>
  <c r="AY190" i="6"/>
  <c r="AX190" i="6"/>
  <c r="AW190" i="6"/>
  <c r="AV190" i="6"/>
  <c r="AT190" i="6"/>
  <c r="AS190" i="6"/>
  <c r="AQ190" i="6"/>
  <c r="AP190" i="6"/>
  <c r="AO190" i="6"/>
  <c r="AN190" i="6"/>
  <c r="AM190" i="6"/>
  <c r="AL190" i="6"/>
  <c r="AJ190" i="6"/>
  <c r="AG190" i="6"/>
  <c r="AF190" i="6"/>
  <c r="AE190" i="6"/>
  <c r="AD190" i="6"/>
  <c r="AC190" i="6"/>
  <c r="AB190" i="6"/>
  <c r="AA190" i="6"/>
  <c r="Z190" i="6"/>
  <c r="Y190" i="6"/>
  <c r="X190" i="6"/>
  <c r="W190" i="6"/>
  <c r="V190" i="6"/>
  <c r="U190" i="6"/>
  <c r="T190" i="6"/>
  <c r="S190" i="6"/>
  <c r="R190" i="6"/>
  <c r="J190" i="6"/>
  <c r="AU187" i="6"/>
  <c r="AR187" i="6"/>
  <c r="AK187" i="6"/>
  <c r="AU186" i="6"/>
  <c r="AR186" i="6"/>
  <c r="AK186" i="6"/>
  <c r="AU185" i="6"/>
  <c r="AR185" i="6"/>
  <c r="AK185" i="6"/>
  <c r="AU184" i="6"/>
  <c r="AR184" i="6"/>
  <c r="AK184" i="6"/>
  <c r="AU183" i="6"/>
  <c r="AR183" i="6"/>
  <c r="AK183" i="6"/>
  <c r="AU182" i="6"/>
  <c r="AR182" i="6"/>
  <c r="AK182" i="6"/>
  <c r="AJ182" i="6"/>
  <c r="AJ181" i="6" s="1"/>
  <c r="I182" i="6"/>
  <c r="H182" i="6"/>
  <c r="G182" i="6"/>
  <c r="F182" i="6"/>
  <c r="E182" i="6"/>
  <c r="AZ181" i="6"/>
  <c r="AY181" i="6"/>
  <c r="AX181" i="6"/>
  <c r="AW181" i="6"/>
  <c r="AV181" i="6"/>
  <c r="AT181" i="6"/>
  <c r="AS181" i="6"/>
  <c r="AQ181" i="6"/>
  <c r="AP181" i="6"/>
  <c r="AO181" i="6"/>
  <c r="AN181" i="6"/>
  <c r="AM181" i="6"/>
  <c r="AL181" i="6"/>
  <c r="AG181" i="6"/>
  <c r="AF181" i="6"/>
  <c r="AE181" i="6"/>
  <c r="AD181" i="6"/>
  <c r="AC181" i="6"/>
  <c r="AB181" i="6"/>
  <c r="AA181" i="6"/>
  <c r="Z181" i="6"/>
  <c r="Y181" i="6"/>
  <c r="X181" i="6"/>
  <c r="W181" i="6"/>
  <c r="V181" i="6"/>
  <c r="U181" i="6"/>
  <c r="T181" i="6"/>
  <c r="S181" i="6"/>
  <c r="R181" i="6"/>
  <c r="J181" i="6"/>
  <c r="AU178" i="6"/>
  <c r="AR178" i="6"/>
  <c r="AK178" i="6"/>
  <c r="AU177" i="6"/>
  <c r="AR177" i="6"/>
  <c r="AK177" i="6"/>
  <c r="AU176" i="6"/>
  <c r="AR176" i="6"/>
  <c r="AK176" i="6"/>
  <c r="AU175" i="6"/>
  <c r="AR175" i="6"/>
  <c r="AK175" i="6"/>
  <c r="AU174" i="6"/>
  <c r="AR174" i="6"/>
  <c r="AK174" i="6"/>
  <c r="AU173" i="6"/>
  <c r="AR173" i="6"/>
  <c r="AK173" i="6"/>
  <c r="AJ173" i="6"/>
  <c r="AJ172" i="6" s="1"/>
  <c r="I173" i="6"/>
  <c r="H173" i="6"/>
  <c r="G173" i="6"/>
  <c r="F173" i="6"/>
  <c r="E173" i="6"/>
  <c r="AZ172" i="6"/>
  <c r="AY172" i="6"/>
  <c r="AX172" i="6"/>
  <c r="AW172" i="6"/>
  <c r="AV172" i="6"/>
  <c r="AT172" i="6"/>
  <c r="AS172" i="6"/>
  <c r="AQ172" i="6"/>
  <c r="AP172" i="6"/>
  <c r="AO172" i="6"/>
  <c r="AN172" i="6"/>
  <c r="AM172" i="6"/>
  <c r="AL172" i="6"/>
  <c r="AG172" i="6"/>
  <c r="AF172" i="6"/>
  <c r="AE172" i="6"/>
  <c r="AD172" i="6"/>
  <c r="AC172" i="6"/>
  <c r="AB172" i="6"/>
  <c r="AA172" i="6"/>
  <c r="Z172" i="6"/>
  <c r="Y172" i="6"/>
  <c r="X172" i="6"/>
  <c r="W172" i="6"/>
  <c r="V172" i="6"/>
  <c r="U172" i="6"/>
  <c r="T172" i="6"/>
  <c r="S172" i="6"/>
  <c r="R172" i="6"/>
  <c r="J172" i="6"/>
  <c r="AU169" i="6"/>
  <c r="AR169" i="6"/>
  <c r="AK169" i="6"/>
  <c r="AU168" i="6"/>
  <c r="AR168" i="6"/>
  <c r="AK168" i="6"/>
  <c r="AU167" i="6"/>
  <c r="AR167" i="6"/>
  <c r="AK167" i="6"/>
  <c r="AU166" i="6"/>
  <c r="AR166" i="6"/>
  <c r="AK166" i="6"/>
  <c r="AU165" i="6"/>
  <c r="AR165" i="6"/>
  <c r="AK165" i="6"/>
  <c r="AU164" i="6"/>
  <c r="AR164" i="6"/>
  <c r="AK164" i="6"/>
  <c r="AJ164" i="6"/>
  <c r="AJ163" i="6" s="1"/>
  <c r="I164" i="6"/>
  <c r="H164" i="6"/>
  <c r="G164" i="6"/>
  <c r="F164" i="6"/>
  <c r="E164" i="6"/>
  <c r="AZ163" i="6"/>
  <c r="AY163" i="6"/>
  <c r="AX163" i="6"/>
  <c r="AW163" i="6"/>
  <c r="AV163" i="6"/>
  <c r="AT163" i="6"/>
  <c r="AS163" i="6"/>
  <c r="AQ163" i="6"/>
  <c r="AP163" i="6"/>
  <c r="AO163" i="6"/>
  <c r="AN163" i="6"/>
  <c r="AM163" i="6"/>
  <c r="AL163" i="6"/>
  <c r="AG163" i="6"/>
  <c r="AF163" i="6"/>
  <c r="AE163" i="6"/>
  <c r="AD163" i="6"/>
  <c r="AC163" i="6"/>
  <c r="AB163" i="6"/>
  <c r="AA163" i="6"/>
  <c r="Z163" i="6"/>
  <c r="Y163" i="6"/>
  <c r="X163" i="6"/>
  <c r="W163" i="6"/>
  <c r="V163" i="6"/>
  <c r="U163" i="6"/>
  <c r="T163" i="6"/>
  <c r="S163" i="6"/>
  <c r="R163" i="6"/>
  <c r="J163" i="6"/>
  <c r="AU160" i="6"/>
  <c r="AR160" i="6"/>
  <c r="AU159" i="6"/>
  <c r="AR159" i="6"/>
  <c r="AU158" i="6"/>
  <c r="AR158" i="6"/>
  <c r="AU157" i="6"/>
  <c r="AR157" i="6"/>
  <c r="AU156" i="6"/>
  <c r="AR156" i="6"/>
  <c r="AU155" i="6"/>
  <c r="AR155" i="6"/>
  <c r="AJ154" i="6"/>
  <c r="H155" i="6"/>
  <c r="G155" i="6"/>
  <c r="F155" i="6"/>
  <c r="E155" i="6"/>
  <c r="AZ154" i="6"/>
  <c r="AY154" i="6"/>
  <c r="AX154" i="6"/>
  <c r="AW154" i="6"/>
  <c r="AV154" i="6"/>
  <c r="AT154" i="6"/>
  <c r="AS154" i="6"/>
  <c r="AQ154" i="6"/>
  <c r="AP154" i="6"/>
  <c r="AO154" i="6"/>
  <c r="AN154" i="6"/>
  <c r="AM154" i="6"/>
  <c r="AL154" i="6"/>
  <c r="AG154" i="6"/>
  <c r="AF154" i="6"/>
  <c r="AE154" i="6"/>
  <c r="AD154" i="6"/>
  <c r="AC154" i="6"/>
  <c r="AB154" i="6"/>
  <c r="AA154" i="6"/>
  <c r="Z154" i="6"/>
  <c r="Y154" i="6"/>
  <c r="X154" i="6"/>
  <c r="W154" i="6"/>
  <c r="V154" i="6"/>
  <c r="U154" i="6"/>
  <c r="T154" i="6"/>
  <c r="S154" i="6"/>
  <c r="R154" i="6"/>
  <c r="J154" i="6"/>
  <c r="AU151" i="6"/>
  <c r="AR151" i="6"/>
  <c r="AU150" i="6"/>
  <c r="AR150" i="6"/>
  <c r="AU149" i="6"/>
  <c r="AR149" i="6"/>
  <c r="AU148" i="6"/>
  <c r="AR148" i="6"/>
  <c r="AU147" i="6"/>
  <c r="AR147" i="6"/>
  <c r="AU146" i="6"/>
  <c r="AR146" i="6"/>
  <c r="AJ145" i="6"/>
  <c r="H146" i="6"/>
  <c r="G146" i="6"/>
  <c r="F146" i="6"/>
  <c r="E146" i="6"/>
  <c r="AZ145" i="6"/>
  <c r="AY145" i="6"/>
  <c r="AX145" i="6"/>
  <c r="AW145" i="6"/>
  <c r="AV145" i="6"/>
  <c r="AT145" i="6"/>
  <c r="AS145" i="6"/>
  <c r="AQ145" i="6"/>
  <c r="AP145" i="6"/>
  <c r="AO145" i="6"/>
  <c r="AN145" i="6"/>
  <c r="AM145" i="6"/>
  <c r="AL145" i="6"/>
  <c r="AG145" i="6"/>
  <c r="AF145" i="6"/>
  <c r="AE145" i="6"/>
  <c r="AD145" i="6"/>
  <c r="AC145" i="6"/>
  <c r="AB145" i="6"/>
  <c r="AA145" i="6"/>
  <c r="Z145" i="6"/>
  <c r="Y145" i="6"/>
  <c r="X145" i="6"/>
  <c r="W145" i="6"/>
  <c r="V145" i="6"/>
  <c r="U145" i="6"/>
  <c r="T145" i="6"/>
  <c r="S145" i="6"/>
  <c r="R145" i="6"/>
  <c r="J145" i="6"/>
  <c r="AU142" i="6"/>
  <c r="AR142" i="6"/>
  <c r="AU141" i="6"/>
  <c r="AR141" i="6"/>
  <c r="AU140" i="6"/>
  <c r="AR140" i="6"/>
  <c r="AU139" i="6"/>
  <c r="AR139" i="6"/>
  <c r="AU138" i="6"/>
  <c r="AR138" i="6"/>
  <c r="AU137" i="6"/>
  <c r="AR137" i="6"/>
  <c r="H137" i="6"/>
  <c r="G137" i="6"/>
  <c r="F137" i="6"/>
  <c r="E137" i="6"/>
  <c r="AZ136" i="6"/>
  <c r="AY136" i="6"/>
  <c r="AX136" i="6"/>
  <c r="AW136" i="6"/>
  <c r="AV136" i="6"/>
  <c r="AT136" i="6"/>
  <c r="AS136" i="6"/>
  <c r="AQ136" i="6"/>
  <c r="AP136" i="6"/>
  <c r="AO136" i="6"/>
  <c r="AN136" i="6"/>
  <c r="AM136" i="6"/>
  <c r="AL136" i="6"/>
  <c r="AJ136" i="6"/>
  <c r="AG136" i="6"/>
  <c r="AF136" i="6"/>
  <c r="AE136" i="6"/>
  <c r="AD136" i="6"/>
  <c r="AC136" i="6"/>
  <c r="AB136" i="6"/>
  <c r="AA136" i="6"/>
  <c r="Z136" i="6"/>
  <c r="Y136" i="6"/>
  <c r="X136" i="6"/>
  <c r="W136" i="6"/>
  <c r="V136" i="6"/>
  <c r="U136" i="6"/>
  <c r="T136" i="6"/>
  <c r="S136" i="6"/>
  <c r="R136" i="6"/>
  <c r="J136" i="6"/>
  <c r="AU133" i="6"/>
  <c r="AR133" i="6"/>
  <c r="AU132" i="6"/>
  <c r="AR132" i="6"/>
  <c r="AU131" i="6"/>
  <c r="AR131" i="6"/>
  <c r="AU130" i="6"/>
  <c r="AR130" i="6"/>
  <c r="AU129" i="6"/>
  <c r="AR129" i="6"/>
  <c r="AK127" i="6"/>
  <c r="AU128" i="6"/>
  <c r="AU127" i="6" s="1"/>
  <c r="AR128" i="6"/>
  <c r="H128" i="6"/>
  <c r="G128" i="6"/>
  <c r="F128" i="6"/>
  <c r="E128" i="6"/>
  <c r="AZ127" i="6"/>
  <c r="AY127" i="6"/>
  <c r="AX127" i="6"/>
  <c r="AW127" i="6"/>
  <c r="AV127" i="6"/>
  <c r="AT127" i="6"/>
  <c r="AS127" i="6"/>
  <c r="AQ127" i="6"/>
  <c r="AP127" i="6"/>
  <c r="AO127" i="6"/>
  <c r="AN127" i="6"/>
  <c r="AM127" i="6"/>
  <c r="AL127" i="6"/>
  <c r="AJ127" i="6"/>
  <c r="AG127" i="6"/>
  <c r="AF127" i="6"/>
  <c r="AE127" i="6"/>
  <c r="AD127" i="6"/>
  <c r="AC127" i="6"/>
  <c r="AB127" i="6"/>
  <c r="AA127" i="6"/>
  <c r="Z127" i="6"/>
  <c r="Y127" i="6"/>
  <c r="X127" i="6"/>
  <c r="W127" i="6"/>
  <c r="V127" i="6"/>
  <c r="U127" i="6"/>
  <c r="T127" i="6"/>
  <c r="S127" i="6"/>
  <c r="R127" i="6"/>
  <c r="J127" i="6"/>
  <c r="AU124" i="6"/>
  <c r="AR124" i="6"/>
  <c r="AU123" i="6"/>
  <c r="AR123" i="6"/>
  <c r="AU122" i="6"/>
  <c r="AR122" i="6"/>
  <c r="AU121" i="6"/>
  <c r="AR121" i="6"/>
  <c r="AU120" i="6"/>
  <c r="AR120" i="6"/>
  <c r="AU119" i="6"/>
  <c r="AR119" i="6"/>
  <c r="AJ118" i="6"/>
  <c r="H119" i="6"/>
  <c r="G119" i="6"/>
  <c r="F119" i="6"/>
  <c r="E119" i="6"/>
  <c r="AZ118" i="6"/>
  <c r="AY118" i="6"/>
  <c r="AX118" i="6"/>
  <c r="AW118" i="6"/>
  <c r="AV118" i="6"/>
  <c r="AT118" i="6"/>
  <c r="AS118" i="6"/>
  <c r="AQ118" i="6"/>
  <c r="AP118" i="6"/>
  <c r="AO118" i="6"/>
  <c r="AN118" i="6"/>
  <c r="AM118" i="6"/>
  <c r="AL118" i="6"/>
  <c r="AG118" i="6"/>
  <c r="AF118" i="6"/>
  <c r="AE118" i="6"/>
  <c r="AD118" i="6"/>
  <c r="AC118" i="6"/>
  <c r="AB118" i="6"/>
  <c r="AA118" i="6"/>
  <c r="Z118" i="6"/>
  <c r="Y118" i="6"/>
  <c r="X118" i="6"/>
  <c r="W118" i="6"/>
  <c r="V118" i="6"/>
  <c r="U118" i="6"/>
  <c r="T118" i="6"/>
  <c r="S118" i="6"/>
  <c r="R118" i="6"/>
  <c r="J118" i="6"/>
  <c r="AU115" i="6"/>
  <c r="AR115" i="6"/>
  <c r="AU114" i="6"/>
  <c r="AR114" i="6"/>
  <c r="AU113" i="6"/>
  <c r="AR113" i="6"/>
  <c r="AU112" i="6"/>
  <c r="AR112" i="6"/>
  <c r="AU111" i="6"/>
  <c r="AR111" i="6"/>
  <c r="AU110" i="6"/>
  <c r="AR110" i="6"/>
  <c r="AJ109" i="6"/>
  <c r="H110" i="6"/>
  <c r="G110" i="6"/>
  <c r="F110" i="6"/>
  <c r="E110" i="6"/>
  <c r="AZ109" i="6"/>
  <c r="AY109" i="6"/>
  <c r="AX109" i="6"/>
  <c r="AW109" i="6"/>
  <c r="AV109" i="6"/>
  <c r="AT109" i="6"/>
  <c r="AS109" i="6"/>
  <c r="AQ109" i="6"/>
  <c r="AP109" i="6"/>
  <c r="AO109" i="6"/>
  <c r="AN109" i="6"/>
  <c r="AM109" i="6"/>
  <c r="AL109" i="6"/>
  <c r="AG109" i="6"/>
  <c r="AF109" i="6"/>
  <c r="AE109" i="6"/>
  <c r="AD109" i="6"/>
  <c r="AC109" i="6"/>
  <c r="AB109" i="6"/>
  <c r="AA109" i="6"/>
  <c r="Z109" i="6"/>
  <c r="Y109" i="6"/>
  <c r="X109" i="6"/>
  <c r="W109" i="6"/>
  <c r="V109" i="6"/>
  <c r="U109" i="6"/>
  <c r="T109" i="6"/>
  <c r="S109" i="6"/>
  <c r="R109" i="6"/>
  <c r="J109" i="6"/>
  <c r="AU106" i="6"/>
  <c r="AR106" i="6"/>
  <c r="AU105" i="6"/>
  <c r="AR105" i="6"/>
  <c r="AU104" i="6"/>
  <c r="AR104" i="6"/>
  <c r="AU103" i="6"/>
  <c r="AR103" i="6"/>
  <c r="AU102" i="6"/>
  <c r="AR102" i="6"/>
  <c r="AK100" i="6"/>
  <c r="AU101" i="6"/>
  <c r="AR101" i="6"/>
  <c r="AJ100" i="6"/>
  <c r="H101" i="6"/>
  <c r="G101" i="6"/>
  <c r="F101" i="6"/>
  <c r="E101" i="6"/>
  <c r="AZ100" i="6"/>
  <c r="AY100" i="6"/>
  <c r="AX100" i="6"/>
  <c r="AW100" i="6"/>
  <c r="AV100" i="6"/>
  <c r="AT100" i="6"/>
  <c r="AS100" i="6"/>
  <c r="AQ100" i="6"/>
  <c r="AP100" i="6"/>
  <c r="AO100" i="6"/>
  <c r="AN100" i="6"/>
  <c r="AM100" i="6"/>
  <c r="AL100" i="6"/>
  <c r="AG100" i="6"/>
  <c r="AF100" i="6"/>
  <c r="AE100" i="6"/>
  <c r="AD100" i="6"/>
  <c r="AC100" i="6"/>
  <c r="AB100" i="6"/>
  <c r="AA100" i="6"/>
  <c r="Z100" i="6"/>
  <c r="Y100" i="6"/>
  <c r="X100" i="6"/>
  <c r="W100" i="6"/>
  <c r="V100" i="6"/>
  <c r="U100" i="6"/>
  <c r="T100" i="6"/>
  <c r="S100" i="6"/>
  <c r="R100" i="6"/>
  <c r="J100" i="6"/>
  <c r="AU97" i="6"/>
  <c r="AR97" i="6"/>
  <c r="AU96" i="6"/>
  <c r="AR96" i="6"/>
  <c r="AU95" i="6"/>
  <c r="AR95" i="6"/>
  <c r="AU94" i="6"/>
  <c r="AR94" i="6"/>
  <c r="AU93" i="6"/>
  <c r="AR93" i="6"/>
  <c r="AU92" i="6"/>
  <c r="AR92" i="6"/>
  <c r="H92" i="6"/>
  <c r="G92" i="6"/>
  <c r="F92" i="6"/>
  <c r="E92" i="6"/>
  <c r="AZ91" i="6"/>
  <c r="AY91" i="6"/>
  <c r="AX91" i="6"/>
  <c r="AW91" i="6"/>
  <c r="AV91" i="6"/>
  <c r="AT91" i="6"/>
  <c r="AS91" i="6"/>
  <c r="AQ91" i="6"/>
  <c r="AP91" i="6"/>
  <c r="AO91" i="6"/>
  <c r="AN91" i="6"/>
  <c r="AM91" i="6"/>
  <c r="AL91" i="6"/>
  <c r="AJ91" i="6"/>
  <c r="AG91" i="6"/>
  <c r="AF91" i="6"/>
  <c r="AE91" i="6"/>
  <c r="AD91" i="6"/>
  <c r="AC91" i="6"/>
  <c r="AB91" i="6"/>
  <c r="AA91" i="6"/>
  <c r="Z91" i="6"/>
  <c r="Y91" i="6"/>
  <c r="X91" i="6"/>
  <c r="W91" i="6"/>
  <c r="V91" i="6"/>
  <c r="U91" i="6"/>
  <c r="T91" i="6"/>
  <c r="S91" i="6"/>
  <c r="R91" i="6"/>
  <c r="J91" i="6"/>
  <c r="AU88" i="6"/>
  <c r="AR88" i="6"/>
  <c r="AU87" i="6"/>
  <c r="AR87" i="6"/>
  <c r="AU86" i="6"/>
  <c r="AR86" i="6"/>
  <c r="AU85" i="6"/>
  <c r="AR85" i="6"/>
  <c r="AU84" i="6"/>
  <c r="AR84" i="6"/>
  <c r="AU83" i="6"/>
  <c r="AR83" i="6"/>
  <c r="AJ82" i="6"/>
  <c r="H83" i="6"/>
  <c r="G83" i="6"/>
  <c r="F83" i="6"/>
  <c r="E83" i="6"/>
  <c r="AZ82" i="6"/>
  <c r="AY82" i="6"/>
  <c r="AX82" i="6"/>
  <c r="AW82" i="6"/>
  <c r="AV82" i="6"/>
  <c r="AT82" i="6"/>
  <c r="AS82" i="6"/>
  <c r="AQ82" i="6"/>
  <c r="AP82" i="6"/>
  <c r="AO82" i="6"/>
  <c r="AN82" i="6"/>
  <c r="AM82" i="6"/>
  <c r="AL82" i="6"/>
  <c r="AG82" i="6"/>
  <c r="AF82" i="6"/>
  <c r="AE82" i="6"/>
  <c r="AD82" i="6"/>
  <c r="AC82" i="6"/>
  <c r="AB82" i="6"/>
  <c r="AA82" i="6"/>
  <c r="Z82" i="6"/>
  <c r="Y82" i="6"/>
  <c r="X82" i="6"/>
  <c r="W82" i="6"/>
  <c r="V82" i="6"/>
  <c r="U82" i="6"/>
  <c r="T82" i="6"/>
  <c r="S82" i="6"/>
  <c r="R82" i="6"/>
  <c r="J82" i="6"/>
  <c r="AU79" i="6"/>
  <c r="AR79" i="6"/>
  <c r="AU78" i="6"/>
  <c r="AR78" i="6"/>
  <c r="AU77" i="6"/>
  <c r="AR77" i="6"/>
  <c r="AU76" i="6"/>
  <c r="AR76" i="6"/>
  <c r="AU75" i="6"/>
  <c r="AR75" i="6"/>
  <c r="AU74" i="6"/>
  <c r="AR74" i="6"/>
  <c r="H74" i="6"/>
  <c r="G74" i="6"/>
  <c r="F74" i="6"/>
  <c r="E74" i="6"/>
  <c r="AZ73" i="6"/>
  <c r="AY73" i="6"/>
  <c r="AX73" i="6"/>
  <c r="AW73" i="6"/>
  <c r="AV73" i="6"/>
  <c r="AT73" i="6"/>
  <c r="AS73" i="6"/>
  <c r="AQ73" i="6"/>
  <c r="AP73" i="6"/>
  <c r="AO73" i="6"/>
  <c r="AN73" i="6"/>
  <c r="AM73" i="6"/>
  <c r="AL73" i="6"/>
  <c r="AJ73" i="6"/>
  <c r="AG73" i="6"/>
  <c r="AF73" i="6"/>
  <c r="AE73" i="6"/>
  <c r="AD73" i="6"/>
  <c r="AC73" i="6"/>
  <c r="AB73" i="6"/>
  <c r="AA73" i="6"/>
  <c r="Z73" i="6"/>
  <c r="Y73" i="6"/>
  <c r="X73" i="6"/>
  <c r="W73" i="6"/>
  <c r="V73" i="6"/>
  <c r="U73" i="6"/>
  <c r="T73" i="6"/>
  <c r="S73" i="6"/>
  <c r="R73" i="6"/>
  <c r="J73" i="6"/>
  <c r="AU70" i="6"/>
  <c r="AR70" i="6"/>
  <c r="AU69" i="6"/>
  <c r="AR69" i="6"/>
  <c r="AU68" i="6"/>
  <c r="AR68" i="6"/>
  <c r="AU67" i="6"/>
  <c r="AR67" i="6"/>
  <c r="AU66" i="6"/>
  <c r="AR66" i="6"/>
  <c r="AU65" i="6"/>
  <c r="AR65" i="6"/>
  <c r="H65" i="6"/>
  <c r="G65" i="6"/>
  <c r="F65" i="6"/>
  <c r="E65" i="6"/>
  <c r="AZ64" i="6"/>
  <c r="AY64" i="6"/>
  <c r="AX64" i="6"/>
  <c r="AW64" i="6"/>
  <c r="AV64" i="6"/>
  <c r="AT64" i="6"/>
  <c r="AS64" i="6"/>
  <c r="AQ64" i="6"/>
  <c r="AP64" i="6"/>
  <c r="AO64" i="6"/>
  <c r="AN64" i="6"/>
  <c r="AM64" i="6"/>
  <c r="AL64" i="6"/>
  <c r="AJ64" i="6"/>
  <c r="AG64" i="6"/>
  <c r="AF64" i="6"/>
  <c r="AE64" i="6"/>
  <c r="AD64" i="6"/>
  <c r="AC64" i="6"/>
  <c r="AB64" i="6"/>
  <c r="AA64" i="6"/>
  <c r="Z64" i="6"/>
  <c r="Y64" i="6"/>
  <c r="X64" i="6"/>
  <c r="W64" i="6"/>
  <c r="V64" i="6"/>
  <c r="U64" i="6"/>
  <c r="T64" i="6"/>
  <c r="S64" i="6"/>
  <c r="R64" i="6"/>
  <c r="J64" i="6"/>
  <c r="AU61" i="6"/>
  <c r="AR61" i="6"/>
  <c r="AU60" i="6"/>
  <c r="AR60" i="6"/>
  <c r="AU59" i="6"/>
  <c r="AR59" i="6"/>
  <c r="AU58" i="6"/>
  <c r="AR58" i="6"/>
  <c r="AU57" i="6"/>
  <c r="AR57" i="6"/>
  <c r="AU56" i="6"/>
  <c r="AR56" i="6"/>
  <c r="H56" i="6"/>
  <c r="G56" i="6"/>
  <c r="F56" i="6"/>
  <c r="E56" i="6"/>
  <c r="AZ55" i="6"/>
  <c r="AY55" i="6"/>
  <c r="AX55" i="6"/>
  <c r="AW55" i="6"/>
  <c r="AV55" i="6"/>
  <c r="AT55" i="6"/>
  <c r="AS55" i="6"/>
  <c r="AQ55" i="6"/>
  <c r="AP55" i="6"/>
  <c r="AO55" i="6"/>
  <c r="AN55" i="6"/>
  <c r="AM55" i="6"/>
  <c r="AL55" i="6"/>
  <c r="AJ55" i="6"/>
  <c r="AG55" i="6"/>
  <c r="AF55" i="6"/>
  <c r="AE55" i="6"/>
  <c r="AD55" i="6"/>
  <c r="AC55" i="6"/>
  <c r="AB55" i="6"/>
  <c r="AA55" i="6"/>
  <c r="Z55" i="6"/>
  <c r="Y55" i="6"/>
  <c r="X55" i="6"/>
  <c r="W55" i="6"/>
  <c r="V55" i="6"/>
  <c r="U55" i="6"/>
  <c r="T55" i="6"/>
  <c r="S55" i="6"/>
  <c r="R55" i="6"/>
  <c r="J55" i="6"/>
  <c r="AU52" i="6"/>
  <c r="AR52" i="6"/>
  <c r="AU50" i="6"/>
  <c r="AR50" i="6"/>
  <c r="AU49" i="6"/>
  <c r="AR49" i="6"/>
  <c r="AU48" i="6"/>
  <c r="AR48" i="6"/>
  <c r="AU47" i="6"/>
  <c r="AR47"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190" i="6" l="1"/>
  <c r="AK73" i="6"/>
  <c r="AR154" i="6"/>
  <c r="AU199" i="6"/>
  <c r="AK109" i="6"/>
  <c r="AR91" i="6"/>
  <c r="AK91" i="6"/>
  <c r="AK82" i="6"/>
  <c r="AR118" i="6"/>
  <c r="AK145" i="6"/>
  <c r="AK181" i="6"/>
  <c r="AK64" i="6"/>
  <c r="AR82" i="6"/>
  <c r="AU163" i="6"/>
  <c r="AK30" i="6"/>
  <c r="AK163" i="6"/>
  <c r="AR172" i="6"/>
  <c r="AU181" i="6"/>
  <c r="AR73" i="6"/>
  <c r="AR64" i="6"/>
  <c r="AU100" i="6"/>
  <c r="AR145" i="6"/>
  <c r="AU154" i="6"/>
  <c r="AR190" i="6"/>
  <c r="AR30" i="6"/>
  <c r="AU91" i="6"/>
  <c r="AK136" i="6"/>
  <c r="AU136" i="6"/>
  <c r="AR55" i="6"/>
  <c r="AR21" i="6"/>
  <c r="AU73" i="6"/>
  <c r="AR109" i="6"/>
  <c r="AR181" i="6"/>
  <c r="AU109" i="6"/>
  <c r="AU145" i="6"/>
  <c r="AU82" i="6"/>
  <c r="AR136" i="6"/>
  <c r="AR163" i="6"/>
  <c r="AR199" i="6"/>
  <c r="AU64" i="6"/>
  <c r="AR100" i="6"/>
  <c r="AK154" i="6"/>
  <c r="AK190" i="6"/>
  <c r="AU30" i="6"/>
  <c r="AU39" i="6"/>
  <c r="AR127" i="6"/>
  <c r="AK39" i="6"/>
  <c r="AR39" i="6"/>
  <c r="AU21" i="6"/>
  <c r="AU55" i="6"/>
  <c r="AU118" i="6"/>
  <c r="AU172" i="6"/>
  <c r="AK172" i="6"/>
  <c r="AK118" i="6"/>
  <c r="AK55"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65" i="6" l="1"/>
  <c r="I56" i="6"/>
  <c r="I22" i="6"/>
  <c r="I31" i="6"/>
  <c r="I155" i="6"/>
  <c r="I146" i="6"/>
  <c r="I137" i="6"/>
  <c r="I128" i="6"/>
  <c r="I119" i="6"/>
  <c r="I110" i="6"/>
  <c r="I101" i="6"/>
  <c r="I92" i="6"/>
  <c r="I83" i="6"/>
  <c r="I74"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0" i="6" l="1"/>
  <c r="C191" i="6"/>
  <c r="C182" i="6"/>
  <c r="C173" i="6"/>
  <c r="C164" i="6"/>
  <c r="C155" i="6"/>
  <c r="C146" i="6"/>
  <c r="C137" i="6"/>
  <c r="C128" i="6"/>
  <c r="C119" i="6"/>
  <c r="C110" i="6"/>
  <c r="C101" i="6"/>
  <c r="C92" i="6"/>
  <c r="C83" i="6"/>
  <c r="C74" i="6"/>
  <c r="C65" i="6"/>
  <c r="C56" i="6"/>
  <c r="C40" i="6"/>
  <c r="C22" i="6"/>
  <c r="C31" i="6"/>
  <c r="B65" i="6"/>
  <c r="B40" i="6"/>
  <c r="B200" i="6"/>
  <c r="B191" i="6"/>
  <c r="B182" i="6"/>
  <c r="B173" i="6"/>
  <c r="B164" i="6"/>
  <c r="B155" i="6"/>
  <c r="B146" i="6"/>
  <c r="B137" i="6"/>
  <c r="B128" i="6"/>
  <c r="B119" i="6"/>
  <c r="B110" i="6"/>
  <c r="B101" i="6"/>
  <c r="B92" i="6"/>
  <c r="B83" i="6"/>
  <c r="B74" i="6"/>
  <c r="B56"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N206" i="5"/>
  <c r="AG99" i="5"/>
  <c r="AN99" i="5" s="1"/>
  <c r="AN283" i="5"/>
  <c r="AU283" i="5" s="1"/>
  <c r="AG230" i="5"/>
  <c r="AG275" i="5"/>
  <c r="AG69" i="5"/>
  <c r="AN69" i="5" s="1"/>
  <c r="AG125" i="5"/>
  <c r="AG133" i="5"/>
  <c r="AN211" i="5"/>
  <c r="AG9" i="5"/>
  <c r="AN9" i="5" s="1"/>
  <c r="AH9" i="5"/>
  <c r="AO9" i="5" s="1"/>
  <c r="AU9" i="5" s="1"/>
  <c r="AI69" i="5"/>
  <c r="AP69" i="5" s="1"/>
  <c r="AW69" i="5" s="1"/>
  <c r="AY186" i="5"/>
  <c r="BB186" i="5" s="1"/>
  <c r="AK186" i="5"/>
  <c r="AR186" i="5" s="1"/>
  <c r="AH95" i="5"/>
  <c r="AO95" i="5" s="1"/>
  <c r="AU95" i="5" s="1"/>
  <c r="AG95" i="5"/>
  <c r="AN95" i="5" s="1"/>
  <c r="AH109" i="5"/>
  <c r="AO109" i="5" s="1"/>
  <c r="AU109" i="5" s="1"/>
  <c r="AG109" i="5"/>
  <c r="AN109" i="5" s="1"/>
  <c r="AH133" i="5"/>
  <c r="AO133" i="5" s="1"/>
  <c r="AP211" i="5"/>
  <c r="AW211" i="5" s="1"/>
  <c r="BB211" i="5" s="1"/>
  <c r="AN111" i="5"/>
  <c r="AN139" i="5"/>
  <c r="AO139" i="5"/>
  <c r="AU139" i="5" s="1"/>
  <c r="AH186" i="5"/>
  <c r="AN218" i="5"/>
  <c r="C6" i="6"/>
  <c r="L5" i="6"/>
  <c r="K6" i="6"/>
  <c r="Y5" i="6"/>
  <c r="C5" i="6"/>
  <c r="AU12" i="6"/>
  <c r="AU9" i="6" s="1"/>
  <c r="AO36" i="5"/>
  <c r="AN36" i="5"/>
  <c r="AU53" i="5"/>
  <c r="AV53" i="5"/>
  <c r="BB53" i="5" s="1"/>
  <c r="AU69" i="5"/>
  <c r="AV69" i="5"/>
  <c r="BB69" i="5" s="1"/>
  <c r="BC6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9" i="5" l="1"/>
  <c r="BB9" i="5" s="1"/>
  <c r="BC9" i="5" s="1"/>
  <c r="AV139" i="5"/>
  <c r="BB139" i="5" s="1"/>
  <c r="BC139" i="5" s="1"/>
  <c r="AV95" i="5"/>
  <c r="BB95" i="5" s="1"/>
  <c r="BC95" i="5" s="1"/>
  <c r="AU211" i="5"/>
  <c r="BC211" i="5" s="1"/>
  <c r="AN186" i="5"/>
  <c r="AV109" i="5"/>
  <c r="BB109" i="5" s="1"/>
  <c r="BC109" i="5" s="1"/>
  <c r="AO186" i="5"/>
  <c r="AU186" i="5" s="1"/>
  <c r="BC186" i="5" s="1"/>
  <c r="BC201" i="5"/>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36"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55" authorId="2" shapeId="0">
      <text>
        <r>
          <rPr>
            <b/>
            <sz val="8"/>
            <color indexed="81"/>
            <rFont val="Tahoma"/>
            <family val="2"/>
          </rPr>
          <t>PRIMERA INFANCIA (0 a 5 años)</t>
        </r>
        <r>
          <rPr>
            <sz val="8"/>
            <color indexed="81"/>
            <rFont val="Tahoma"/>
            <family val="2"/>
          </rPr>
          <t xml:space="preserve">
</t>
        </r>
      </text>
    </comment>
    <comment ref="AM55" authorId="2" shapeId="0">
      <text>
        <r>
          <rPr>
            <b/>
            <sz val="8"/>
            <color indexed="81"/>
            <rFont val="Tahoma"/>
            <family val="2"/>
          </rPr>
          <t>INFANCIA (6 a 11 años)</t>
        </r>
        <r>
          <rPr>
            <sz val="8"/>
            <color indexed="81"/>
            <rFont val="Tahoma"/>
            <family val="2"/>
          </rPr>
          <t xml:space="preserve">
</t>
        </r>
      </text>
    </comment>
    <comment ref="AN55" authorId="2" shapeId="0">
      <text>
        <r>
          <rPr>
            <b/>
            <sz val="8"/>
            <color indexed="81"/>
            <rFont val="Tahoma"/>
            <family val="2"/>
          </rPr>
          <t>ADOLESCENCIA (12 A 17 años)</t>
        </r>
      </text>
    </comment>
    <comment ref="AO55" authorId="2" shapeId="0">
      <text>
        <r>
          <rPr>
            <b/>
            <sz val="8"/>
            <color indexed="81"/>
            <rFont val="Tahoma"/>
            <family val="2"/>
          </rPr>
          <t>JUVENTUD (18 a 28 años)</t>
        </r>
        <r>
          <rPr>
            <sz val="8"/>
            <color indexed="81"/>
            <rFont val="Tahoma"/>
            <family val="2"/>
          </rPr>
          <t xml:space="preserve">
</t>
        </r>
      </text>
    </comment>
    <comment ref="AP55" authorId="2" shapeId="0">
      <text>
        <r>
          <rPr>
            <b/>
            <sz val="8"/>
            <color indexed="81"/>
            <rFont val="Tahoma"/>
            <family val="2"/>
          </rPr>
          <t xml:space="preserve"> ADULTO (29 a 60 años)</t>
        </r>
        <r>
          <rPr>
            <sz val="8"/>
            <color indexed="81"/>
            <rFont val="Tahoma"/>
            <family val="2"/>
          </rPr>
          <t xml:space="preserve">
</t>
        </r>
      </text>
    </comment>
    <comment ref="AQ55" authorId="2" shapeId="0">
      <text>
        <r>
          <rPr>
            <b/>
            <sz val="8"/>
            <color indexed="81"/>
            <rFont val="Tahoma"/>
            <family val="2"/>
          </rPr>
          <t>ADULTO MAYOR  (61 años en adelante)</t>
        </r>
        <r>
          <rPr>
            <sz val="8"/>
            <color indexed="81"/>
            <rFont val="Tahoma"/>
            <family val="2"/>
          </rPr>
          <t xml:space="preserve">
</t>
        </r>
      </text>
    </comment>
    <comment ref="AS55" authorId="2" shapeId="0">
      <text>
        <r>
          <rPr>
            <b/>
            <sz val="8"/>
            <color indexed="81"/>
            <rFont val="Tahoma"/>
            <family val="2"/>
          </rPr>
          <t>MUJERES</t>
        </r>
        <r>
          <rPr>
            <sz val="8"/>
            <color indexed="81"/>
            <rFont val="Tahoma"/>
            <family val="2"/>
          </rPr>
          <t xml:space="preserve">
</t>
        </r>
      </text>
    </comment>
    <comment ref="AT55" authorId="2" shapeId="0">
      <text>
        <r>
          <rPr>
            <b/>
            <sz val="8"/>
            <color indexed="81"/>
            <rFont val="Tahoma"/>
            <family val="2"/>
          </rPr>
          <t>HOMBRES</t>
        </r>
      </text>
    </comment>
    <comment ref="AV55" authorId="2" shapeId="0">
      <text>
        <r>
          <rPr>
            <b/>
            <sz val="8"/>
            <color indexed="81"/>
            <rFont val="Tahoma"/>
            <family val="2"/>
          </rPr>
          <t>VÍCTIMAS CONFLICTO ARMADO</t>
        </r>
        <r>
          <rPr>
            <sz val="8"/>
            <color indexed="81"/>
            <rFont val="Tahoma"/>
            <family val="2"/>
          </rPr>
          <t xml:space="preserve">
</t>
        </r>
      </text>
    </comment>
    <comment ref="AX55" authorId="2" shapeId="0">
      <text>
        <r>
          <rPr>
            <b/>
            <sz val="8"/>
            <color indexed="81"/>
            <rFont val="Tahoma"/>
            <family val="2"/>
          </rPr>
          <t>DISCAPACITADOS</t>
        </r>
        <r>
          <rPr>
            <sz val="8"/>
            <color indexed="81"/>
            <rFont val="Tahoma"/>
            <family val="2"/>
          </rPr>
          <t xml:space="preserve">
</t>
        </r>
      </text>
    </comment>
    <comment ref="AY55" authorId="2" shapeId="0">
      <text>
        <r>
          <rPr>
            <b/>
            <sz val="8"/>
            <color indexed="81"/>
            <rFont val="Tahoma"/>
            <family val="2"/>
          </rPr>
          <t>AFROCOLOMBIANO O RAIZAL</t>
        </r>
      </text>
    </comment>
    <comment ref="AZ55" authorId="2" shapeId="0">
      <text>
        <r>
          <rPr>
            <b/>
            <sz val="8"/>
            <color indexed="81"/>
            <rFont val="Tahoma"/>
            <family val="2"/>
          </rPr>
          <t>INDÍGENAS</t>
        </r>
        <r>
          <rPr>
            <sz val="8"/>
            <color indexed="81"/>
            <rFont val="Tahoma"/>
            <family val="2"/>
          </rPr>
          <t xml:space="preserve">
</t>
        </r>
      </text>
    </comment>
    <comment ref="BA55" authorId="1" shapeId="0">
      <text>
        <r>
          <rPr>
            <b/>
            <sz val="9"/>
            <color indexed="81"/>
            <rFont val="Tahoma"/>
            <family val="2"/>
          </rPr>
          <t>MEDIO DE EVIDENCIA. INFORME, RESGISTRO FOTOGRAFICO, PLANILLA, ETC</t>
        </r>
      </text>
    </comment>
    <comment ref="AL64" authorId="2" shapeId="0">
      <text>
        <r>
          <rPr>
            <b/>
            <sz val="8"/>
            <color indexed="81"/>
            <rFont val="Tahoma"/>
            <family val="2"/>
          </rPr>
          <t>PRIMERA INFANCIA (0 a 5 años)</t>
        </r>
        <r>
          <rPr>
            <sz val="8"/>
            <color indexed="81"/>
            <rFont val="Tahoma"/>
            <family val="2"/>
          </rPr>
          <t xml:space="preserve">
</t>
        </r>
      </text>
    </comment>
    <comment ref="AM64" authorId="2" shapeId="0">
      <text>
        <r>
          <rPr>
            <b/>
            <sz val="8"/>
            <color indexed="81"/>
            <rFont val="Tahoma"/>
            <family val="2"/>
          </rPr>
          <t>INFANCIA (6 a 11 años)</t>
        </r>
        <r>
          <rPr>
            <sz val="8"/>
            <color indexed="81"/>
            <rFont val="Tahoma"/>
            <family val="2"/>
          </rPr>
          <t xml:space="preserve">
</t>
        </r>
      </text>
    </comment>
    <comment ref="AN64" authorId="2" shapeId="0">
      <text>
        <r>
          <rPr>
            <b/>
            <sz val="8"/>
            <color indexed="81"/>
            <rFont val="Tahoma"/>
            <family val="2"/>
          </rPr>
          <t>ADOLESCENCIA (12 A 17 años)</t>
        </r>
      </text>
    </comment>
    <comment ref="AO64" authorId="2" shapeId="0">
      <text>
        <r>
          <rPr>
            <b/>
            <sz val="8"/>
            <color indexed="81"/>
            <rFont val="Tahoma"/>
            <family val="2"/>
          </rPr>
          <t>JUVENTUD (18 a 28 años)</t>
        </r>
        <r>
          <rPr>
            <sz val="8"/>
            <color indexed="81"/>
            <rFont val="Tahoma"/>
            <family val="2"/>
          </rPr>
          <t xml:space="preserve">
</t>
        </r>
      </text>
    </comment>
    <comment ref="AP64" authorId="2" shapeId="0">
      <text>
        <r>
          <rPr>
            <b/>
            <sz val="8"/>
            <color indexed="81"/>
            <rFont val="Tahoma"/>
            <family val="2"/>
          </rPr>
          <t xml:space="preserve"> ADULTO (29 a 60 años)</t>
        </r>
        <r>
          <rPr>
            <sz val="8"/>
            <color indexed="81"/>
            <rFont val="Tahoma"/>
            <family val="2"/>
          </rPr>
          <t xml:space="preserve">
</t>
        </r>
      </text>
    </comment>
    <comment ref="AQ64" authorId="2" shapeId="0">
      <text>
        <r>
          <rPr>
            <b/>
            <sz val="8"/>
            <color indexed="81"/>
            <rFont val="Tahoma"/>
            <family val="2"/>
          </rPr>
          <t>ADULTO MAYOR  (61 años en adelante)</t>
        </r>
        <r>
          <rPr>
            <sz val="8"/>
            <color indexed="81"/>
            <rFont val="Tahoma"/>
            <family val="2"/>
          </rPr>
          <t xml:space="preserve">
</t>
        </r>
      </text>
    </comment>
    <comment ref="AS64" authorId="2" shapeId="0">
      <text>
        <r>
          <rPr>
            <b/>
            <sz val="8"/>
            <color indexed="81"/>
            <rFont val="Tahoma"/>
            <family val="2"/>
          </rPr>
          <t>MUJERES</t>
        </r>
        <r>
          <rPr>
            <sz val="8"/>
            <color indexed="81"/>
            <rFont val="Tahoma"/>
            <family val="2"/>
          </rPr>
          <t xml:space="preserve">
</t>
        </r>
      </text>
    </comment>
    <comment ref="AT64" authorId="2" shapeId="0">
      <text>
        <r>
          <rPr>
            <b/>
            <sz val="8"/>
            <color indexed="81"/>
            <rFont val="Tahoma"/>
            <family val="2"/>
          </rPr>
          <t>HOMBRES</t>
        </r>
      </text>
    </comment>
    <comment ref="AV64" authorId="2" shapeId="0">
      <text>
        <r>
          <rPr>
            <b/>
            <sz val="8"/>
            <color indexed="81"/>
            <rFont val="Tahoma"/>
            <family val="2"/>
          </rPr>
          <t>VÍCTIMAS CONFLICTO ARMADO</t>
        </r>
        <r>
          <rPr>
            <sz val="8"/>
            <color indexed="81"/>
            <rFont val="Tahoma"/>
            <family val="2"/>
          </rPr>
          <t xml:space="preserve">
</t>
        </r>
      </text>
    </comment>
    <comment ref="AX64" authorId="2" shapeId="0">
      <text>
        <r>
          <rPr>
            <b/>
            <sz val="8"/>
            <color indexed="81"/>
            <rFont val="Tahoma"/>
            <family val="2"/>
          </rPr>
          <t>DISCAPACITADOS</t>
        </r>
        <r>
          <rPr>
            <sz val="8"/>
            <color indexed="81"/>
            <rFont val="Tahoma"/>
            <family val="2"/>
          </rPr>
          <t xml:space="preserve">
</t>
        </r>
      </text>
    </comment>
    <comment ref="AY64" authorId="2" shapeId="0">
      <text>
        <r>
          <rPr>
            <b/>
            <sz val="8"/>
            <color indexed="81"/>
            <rFont val="Tahoma"/>
            <family val="2"/>
          </rPr>
          <t>AFROCOLOMBIANO O RAIZAL</t>
        </r>
      </text>
    </comment>
    <comment ref="AZ64" authorId="2" shapeId="0">
      <text>
        <r>
          <rPr>
            <b/>
            <sz val="8"/>
            <color indexed="81"/>
            <rFont val="Tahoma"/>
            <family val="2"/>
          </rPr>
          <t>INDÍGENAS</t>
        </r>
        <r>
          <rPr>
            <sz val="8"/>
            <color indexed="81"/>
            <rFont val="Tahoma"/>
            <family val="2"/>
          </rPr>
          <t xml:space="preserve">
</t>
        </r>
      </text>
    </comment>
    <comment ref="BA64" authorId="1" shapeId="0">
      <text>
        <r>
          <rPr>
            <b/>
            <sz val="9"/>
            <color indexed="81"/>
            <rFont val="Tahoma"/>
            <family val="2"/>
          </rPr>
          <t>MEDIO DE EVIDENCIA. INFORME, RESGISTRO FOTOGRAFICO, PLANILLA, ETC</t>
        </r>
      </text>
    </comment>
    <comment ref="AL73" authorId="2" shapeId="0">
      <text>
        <r>
          <rPr>
            <b/>
            <sz val="8"/>
            <color indexed="81"/>
            <rFont val="Tahoma"/>
            <family val="2"/>
          </rPr>
          <t>PRIMERA INFANCIA (0 a 5 años)</t>
        </r>
        <r>
          <rPr>
            <sz val="8"/>
            <color indexed="81"/>
            <rFont val="Tahoma"/>
            <family val="2"/>
          </rPr>
          <t xml:space="preserve">
</t>
        </r>
      </text>
    </comment>
    <comment ref="AM73" authorId="2" shapeId="0">
      <text>
        <r>
          <rPr>
            <b/>
            <sz val="8"/>
            <color indexed="81"/>
            <rFont val="Tahoma"/>
            <family val="2"/>
          </rPr>
          <t>INFANCIA (6 a 11 años)</t>
        </r>
        <r>
          <rPr>
            <sz val="8"/>
            <color indexed="81"/>
            <rFont val="Tahoma"/>
            <family val="2"/>
          </rPr>
          <t xml:space="preserve">
</t>
        </r>
      </text>
    </comment>
    <comment ref="AN73" authorId="2" shapeId="0">
      <text>
        <r>
          <rPr>
            <b/>
            <sz val="8"/>
            <color indexed="81"/>
            <rFont val="Tahoma"/>
            <family val="2"/>
          </rPr>
          <t>ADOLESCENCIA (12 A 17 años)</t>
        </r>
      </text>
    </comment>
    <comment ref="AO73" authorId="2" shapeId="0">
      <text>
        <r>
          <rPr>
            <b/>
            <sz val="8"/>
            <color indexed="81"/>
            <rFont val="Tahoma"/>
            <family val="2"/>
          </rPr>
          <t>JUVENTUD (18 a 28 años)</t>
        </r>
        <r>
          <rPr>
            <sz val="8"/>
            <color indexed="81"/>
            <rFont val="Tahoma"/>
            <family val="2"/>
          </rPr>
          <t xml:space="preserve">
</t>
        </r>
      </text>
    </comment>
    <comment ref="AP73" authorId="2" shapeId="0">
      <text>
        <r>
          <rPr>
            <b/>
            <sz val="8"/>
            <color indexed="81"/>
            <rFont val="Tahoma"/>
            <family val="2"/>
          </rPr>
          <t xml:space="preserve"> ADULTO (29 a 60 años)</t>
        </r>
        <r>
          <rPr>
            <sz val="8"/>
            <color indexed="81"/>
            <rFont val="Tahoma"/>
            <family val="2"/>
          </rPr>
          <t xml:space="preserve">
</t>
        </r>
      </text>
    </comment>
    <comment ref="AQ73" authorId="2" shapeId="0">
      <text>
        <r>
          <rPr>
            <b/>
            <sz val="8"/>
            <color indexed="81"/>
            <rFont val="Tahoma"/>
            <family val="2"/>
          </rPr>
          <t>ADULTO MAYOR  (61 años en adelante)</t>
        </r>
        <r>
          <rPr>
            <sz val="8"/>
            <color indexed="81"/>
            <rFont val="Tahoma"/>
            <family val="2"/>
          </rPr>
          <t xml:space="preserve">
</t>
        </r>
      </text>
    </comment>
    <comment ref="AS73" authorId="2" shapeId="0">
      <text>
        <r>
          <rPr>
            <b/>
            <sz val="8"/>
            <color indexed="81"/>
            <rFont val="Tahoma"/>
            <family val="2"/>
          </rPr>
          <t>MUJERES</t>
        </r>
        <r>
          <rPr>
            <sz val="8"/>
            <color indexed="81"/>
            <rFont val="Tahoma"/>
            <family val="2"/>
          </rPr>
          <t xml:space="preserve">
</t>
        </r>
      </text>
    </comment>
    <comment ref="AT73" authorId="2" shapeId="0">
      <text>
        <r>
          <rPr>
            <b/>
            <sz val="8"/>
            <color indexed="81"/>
            <rFont val="Tahoma"/>
            <family val="2"/>
          </rPr>
          <t>HOMBRES</t>
        </r>
      </text>
    </comment>
    <comment ref="AV73" authorId="2" shapeId="0">
      <text>
        <r>
          <rPr>
            <b/>
            <sz val="8"/>
            <color indexed="81"/>
            <rFont val="Tahoma"/>
            <family val="2"/>
          </rPr>
          <t>VÍCTIMAS CONFLICTO ARMADO</t>
        </r>
        <r>
          <rPr>
            <sz val="8"/>
            <color indexed="81"/>
            <rFont val="Tahoma"/>
            <family val="2"/>
          </rPr>
          <t xml:space="preserve">
</t>
        </r>
      </text>
    </comment>
    <comment ref="AX73" authorId="2" shapeId="0">
      <text>
        <r>
          <rPr>
            <b/>
            <sz val="8"/>
            <color indexed="81"/>
            <rFont val="Tahoma"/>
            <family val="2"/>
          </rPr>
          <t>DISCAPACITADOS</t>
        </r>
        <r>
          <rPr>
            <sz val="8"/>
            <color indexed="81"/>
            <rFont val="Tahoma"/>
            <family val="2"/>
          </rPr>
          <t xml:space="preserve">
</t>
        </r>
      </text>
    </comment>
    <comment ref="AY73" authorId="2" shapeId="0">
      <text>
        <r>
          <rPr>
            <b/>
            <sz val="8"/>
            <color indexed="81"/>
            <rFont val="Tahoma"/>
            <family val="2"/>
          </rPr>
          <t>AFROCOLOMBIANO O RAIZAL</t>
        </r>
      </text>
    </comment>
    <comment ref="AZ73" authorId="2" shapeId="0">
      <text>
        <r>
          <rPr>
            <b/>
            <sz val="8"/>
            <color indexed="81"/>
            <rFont val="Tahoma"/>
            <family val="2"/>
          </rPr>
          <t>INDÍGENAS</t>
        </r>
        <r>
          <rPr>
            <sz val="8"/>
            <color indexed="81"/>
            <rFont val="Tahoma"/>
            <family val="2"/>
          </rPr>
          <t xml:space="preserve">
</t>
        </r>
      </text>
    </comment>
    <comment ref="BA73" authorId="1" shapeId="0">
      <text>
        <r>
          <rPr>
            <b/>
            <sz val="9"/>
            <color indexed="81"/>
            <rFont val="Tahoma"/>
            <family val="2"/>
          </rPr>
          <t>MEDIO DE EVIDENCIA. INFORME, RESGISTRO FOTOGRAFICO, PLANILLA, ETC</t>
        </r>
      </text>
    </comment>
    <comment ref="AL82" authorId="2" shapeId="0">
      <text>
        <r>
          <rPr>
            <b/>
            <sz val="8"/>
            <color indexed="81"/>
            <rFont val="Tahoma"/>
            <family val="2"/>
          </rPr>
          <t>PRIMERA INFANCIA (0 a 5 años)</t>
        </r>
        <r>
          <rPr>
            <sz val="8"/>
            <color indexed="81"/>
            <rFont val="Tahoma"/>
            <family val="2"/>
          </rPr>
          <t xml:space="preserve">
</t>
        </r>
      </text>
    </comment>
    <comment ref="AM82" authorId="2" shapeId="0">
      <text>
        <r>
          <rPr>
            <b/>
            <sz val="8"/>
            <color indexed="81"/>
            <rFont val="Tahoma"/>
            <family val="2"/>
          </rPr>
          <t>INFANCIA (6 a 11 años)</t>
        </r>
        <r>
          <rPr>
            <sz val="8"/>
            <color indexed="81"/>
            <rFont val="Tahoma"/>
            <family val="2"/>
          </rPr>
          <t xml:space="preserve">
</t>
        </r>
      </text>
    </comment>
    <comment ref="AN82" authorId="2" shapeId="0">
      <text>
        <r>
          <rPr>
            <b/>
            <sz val="8"/>
            <color indexed="81"/>
            <rFont val="Tahoma"/>
            <family val="2"/>
          </rPr>
          <t>ADOLESCENCIA (12 A 17 años)</t>
        </r>
      </text>
    </comment>
    <comment ref="AO82" authorId="2" shapeId="0">
      <text>
        <r>
          <rPr>
            <b/>
            <sz val="8"/>
            <color indexed="81"/>
            <rFont val="Tahoma"/>
            <family val="2"/>
          </rPr>
          <t>JUVENTUD (18 a 28 años)</t>
        </r>
        <r>
          <rPr>
            <sz val="8"/>
            <color indexed="81"/>
            <rFont val="Tahoma"/>
            <family val="2"/>
          </rPr>
          <t xml:space="preserve">
</t>
        </r>
      </text>
    </comment>
    <comment ref="AP82" authorId="2" shapeId="0">
      <text>
        <r>
          <rPr>
            <b/>
            <sz val="8"/>
            <color indexed="81"/>
            <rFont val="Tahoma"/>
            <family val="2"/>
          </rPr>
          <t xml:space="preserve"> ADULTO (29 a 60 años)</t>
        </r>
        <r>
          <rPr>
            <sz val="8"/>
            <color indexed="81"/>
            <rFont val="Tahoma"/>
            <family val="2"/>
          </rPr>
          <t xml:space="preserve">
</t>
        </r>
      </text>
    </comment>
    <comment ref="AQ82" authorId="2" shapeId="0">
      <text>
        <r>
          <rPr>
            <b/>
            <sz val="8"/>
            <color indexed="81"/>
            <rFont val="Tahoma"/>
            <family val="2"/>
          </rPr>
          <t>ADULTO MAYOR  (61 años en adelante)</t>
        </r>
        <r>
          <rPr>
            <sz val="8"/>
            <color indexed="81"/>
            <rFont val="Tahoma"/>
            <family val="2"/>
          </rPr>
          <t xml:space="preserve">
</t>
        </r>
      </text>
    </comment>
    <comment ref="AS82" authorId="2" shapeId="0">
      <text>
        <r>
          <rPr>
            <b/>
            <sz val="8"/>
            <color indexed="81"/>
            <rFont val="Tahoma"/>
            <family val="2"/>
          </rPr>
          <t>MUJERES</t>
        </r>
        <r>
          <rPr>
            <sz val="8"/>
            <color indexed="81"/>
            <rFont val="Tahoma"/>
            <family val="2"/>
          </rPr>
          <t xml:space="preserve">
</t>
        </r>
      </text>
    </comment>
    <comment ref="AT82" authorId="2" shapeId="0">
      <text>
        <r>
          <rPr>
            <b/>
            <sz val="8"/>
            <color indexed="81"/>
            <rFont val="Tahoma"/>
            <family val="2"/>
          </rPr>
          <t>HOMBRES</t>
        </r>
      </text>
    </comment>
    <comment ref="AV82" authorId="2" shapeId="0">
      <text>
        <r>
          <rPr>
            <b/>
            <sz val="8"/>
            <color indexed="81"/>
            <rFont val="Tahoma"/>
            <family val="2"/>
          </rPr>
          <t>VÍCTIMAS CONFLICTO ARMADO</t>
        </r>
        <r>
          <rPr>
            <sz val="8"/>
            <color indexed="81"/>
            <rFont val="Tahoma"/>
            <family val="2"/>
          </rPr>
          <t xml:space="preserve">
</t>
        </r>
      </text>
    </comment>
    <comment ref="AX82" authorId="2" shapeId="0">
      <text>
        <r>
          <rPr>
            <b/>
            <sz val="8"/>
            <color indexed="81"/>
            <rFont val="Tahoma"/>
            <family val="2"/>
          </rPr>
          <t>DISCAPACITADOS</t>
        </r>
        <r>
          <rPr>
            <sz val="8"/>
            <color indexed="81"/>
            <rFont val="Tahoma"/>
            <family val="2"/>
          </rPr>
          <t xml:space="preserve">
</t>
        </r>
      </text>
    </comment>
    <comment ref="AY82" authorId="2" shapeId="0">
      <text>
        <r>
          <rPr>
            <b/>
            <sz val="8"/>
            <color indexed="81"/>
            <rFont val="Tahoma"/>
            <family val="2"/>
          </rPr>
          <t>AFROCOLOMBIANO O RAIZAL</t>
        </r>
      </text>
    </comment>
    <comment ref="AZ82" authorId="2" shapeId="0">
      <text>
        <r>
          <rPr>
            <b/>
            <sz val="8"/>
            <color indexed="81"/>
            <rFont val="Tahoma"/>
            <family val="2"/>
          </rPr>
          <t>INDÍGENAS</t>
        </r>
        <r>
          <rPr>
            <sz val="8"/>
            <color indexed="81"/>
            <rFont val="Tahoma"/>
            <family val="2"/>
          </rPr>
          <t xml:space="preserve">
</t>
        </r>
      </text>
    </comment>
    <comment ref="BA82" authorId="1" shapeId="0">
      <text>
        <r>
          <rPr>
            <b/>
            <sz val="9"/>
            <color indexed="81"/>
            <rFont val="Tahoma"/>
            <family val="2"/>
          </rPr>
          <t>MEDIO DE EVIDENCIA. INFORME, RESGISTRO FOTOGRAFICO, PLANILLA, ETC</t>
        </r>
      </text>
    </comment>
    <comment ref="AL91" authorId="2" shapeId="0">
      <text>
        <r>
          <rPr>
            <b/>
            <sz val="8"/>
            <color indexed="81"/>
            <rFont val="Tahoma"/>
            <family val="2"/>
          </rPr>
          <t>PRIMERA INFANCIA (0 a 5 años)</t>
        </r>
        <r>
          <rPr>
            <sz val="8"/>
            <color indexed="81"/>
            <rFont val="Tahoma"/>
            <family val="2"/>
          </rPr>
          <t xml:space="preserve">
</t>
        </r>
      </text>
    </comment>
    <comment ref="AM91" authorId="2" shapeId="0">
      <text>
        <r>
          <rPr>
            <b/>
            <sz val="8"/>
            <color indexed="81"/>
            <rFont val="Tahoma"/>
            <family val="2"/>
          </rPr>
          <t>INFANCIA (6 a 11 años)</t>
        </r>
        <r>
          <rPr>
            <sz val="8"/>
            <color indexed="81"/>
            <rFont val="Tahoma"/>
            <family val="2"/>
          </rPr>
          <t xml:space="preserve">
</t>
        </r>
      </text>
    </comment>
    <comment ref="AN91" authorId="2" shapeId="0">
      <text>
        <r>
          <rPr>
            <b/>
            <sz val="8"/>
            <color indexed="81"/>
            <rFont val="Tahoma"/>
            <family val="2"/>
          </rPr>
          <t>ADOLESCENCIA (12 A 17 años)</t>
        </r>
      </text>
    </comment>
    <comment ref="AO91" authorId="2" shapeId="0">
      <text>
        <r>
          <rPr>
            <b/>
            <sz val="8"/>
            <color indexed="81"/>
            <rFont val="Tahoma"/>
            <family val="2"/>
          </rPr>
          <t>JUVENTUD (18 a 28 años)</t>
        </r>
        <r>
          <rPr>
            <sz val="8"/>
            <color indexed="81"/>
            <rFont val="Tahoma"/>
            <family val="2"/>
          </rPr>
          <t xml:space="preserve">
</t>
        </r>
      </text>
    </comment>
    <comment ref="AP91" authorId="2" shapeId="0">
      <text>
        <r>
          <rPr>
            <b/>
            <sz val="8"/>
            <color indexed="81"/>
            <rFont val="Tahoma"/>
            <family val="2"/>
          </rPr>
          <t xml:space="preserve"> ADULTO (29 a 60 años)</t>
        </r>
        <r>
          <rPr>
            <sz val="8"/>
            <color indexed="81"/>
            <rFont val="Tahoma"/>
            <family val="2"/>
          </rPr>
          <t xml:space="preserve">
</t>
        </r>
      </text>
    </comment>
    <comment ref="AQ91" authorId="2" shapeId="0">
      <text>
        <r>
          <rPr>
            <b/>
            <sz val="8"/>
            <color indexed="81"/>
            <rFont val="Tahoma"/>
            <family val="2"/>
          </rPr>
          <t>ADULTO MAYOR  (61 años en adelante)</t>
        </r>
        <r>
          <rPr>
            <sz val="8"/>
            <color indexed="81"/>
            <rFont val="Tahoma"/>
            <family val="2"/>
          </rPr>
          <t xml:space="preserve">
</t>
        </r>
      </text>
    </comment>
    <comment ref="AS91" authorId="2" shapeId="0">
      <text>
        <r>
          <rPr>
            <b/>
            <sz val="8"/>
            <color indexed="81"/>
            <rFont val="Tahoma"/>
            <family val="2"/>
          </rPr>
          <t>MUJERES</t>
        </r>
        <r>
          <rPr>
            <sz val="8"/>
            <color indexed="81"/>
            <rFont val="Tahoma"/>
            <family val="2"/>
          </rPr>
          <t xml:space="preserve">
</t>
        </r>
      </text>
    </comment>
    <comment ref="AT91" authorId="2" shapeId="0">
      <text>
        <r>
          <rPr>
            <b/>
            <sz val="8"/>
            <color indexed="81"/>
            <rFont val="Tahoma"/>
            <family val="2"/>
          </rPr>
          <t>HOMBRES</t>
        </r>
      </text>
    </comment>
    <comment ref="AV91" authorId="2" shapeId="0">
      <text>
        <r>
          <rPr>
            <b/>
            <sz val="8"/>
            <color indexed="81"/>
            <rFont val="Tahoma"/>
            <family val="2"/>
          </rPr>
          <t>VÍCTIMAS CONFLICTO ARMADO</t>
        </r>
        <r>
          <rPr>
            <sz val="8"/>
            <color indexed="81"/>
            <rFont val="Tahoma"/>
            <family val="2"/>
          </rPr>
          <t xml:space="preserve">
</t>
        </r>
      </text>
    </comment>
    <comment ref="AX91" authorId="2" shapeId="0">
      <text>
        <r>
          <rPr>
            <b/>
            <sz val="8"/>
            <color indexed="81"/>
            <rFont val="Tahoma"/>
            <family val="2"/>
          </rPr>
          <t>DISCAPACITADOS</t>
        </r>
        <r>
          <rPr>
            <sz val="8"/>
            <color indexed="81"/>
            <rFont val="Tahoma"/>
            <family val="2"/>
          </rPr>
          <t xml:space="preserve">
</t>
        </r>
      </text>
    </comment>
    <comment ref="AY91" authorId="2" shapeId="0">
      <text>
        <r>
          <rPr>
            <b/>
            <sz val="8"/>
            <color indexed="81"/>
            <rFont val="Tahoma"/>
            <family val="2"/>
          </rPr>
          <t>AFROCOLOMBIANO O RAIZAL</t>
        </r>
      </text>
    </comment>
    <comment ref="AZ91" authorId="2" shapeId="0">
      <text>
        <r>
          <rPr>
            <b/>
            <sz val="8"/>
            <color indexed="81"/>
            <rFont val="Tahoma"/>
            <family val="2"/>
          </rPr>
          <t>INDÍGENAS</t>
        </r>
        <r>
          <rPr>
            <sz val="8"/>
            <color indexed="81"/>
            <rFont val="Tahoma"/>
            <family val="2"/>
          </rPr>
          <t xml:space="preserve">
</t>
        </r>
      </text>
    </comment>
    <comment ref="BA91" authorId="1" shapeId="0">
      <text>
        <r>
          <rPr>
            <b/>
            <sz val="9"/>
            <color indexed="81"/>
            <rFont val="Tahoma"/>
            <family val="2"/>
          </rPr>
          <t>MEDIO DE EVIDENCIA. INFORME, RESGISTRO FOTOGRAFICO, PLANILLA, ETC</t>
        </r>
      </text>
    </comment>
    <comment ref="AL100" authorId="2" shapeId="0">
      <text>
        <r>
          <rPr>
            <b/>
            <sz val="8"/>
            <color indexed="81"/>
            <rFont val="Tahoma"/>
            <family val="2"/>
          </rPr>
          <t>PRIMERA INFANCIA (0 a 5 años)</t>
        </r>
        <r>
          <rPr>
            <sz val="8"/>
            <color indexed="81"/>
            <rFont val="Tahoma"/>
            <family val="2"/>
          </rPr>
          <t xml:space="preserve">
</t>
        </r>
      </text>
    </comment>
    <comment ref="AM100" authorId="2" shapeId="0">
      <text>
        <r>
          <rPr>
            <b/>
            <sz val="8"/>
            <color indexed="81"/>
            <rFont val="Tahoma"/>
            <family val="2"/>
          </rPr>
          <t>INFANCIA (6 a 11 años)</t>
        </r>
        <r>
          <rPr>
            <sz val="8"/>
            <color indexed="81"/>
            <rFont val="Tahoma"/>
            <family val="2"/>
          </rPr>
          <t xml:space="preserve">
</t>
        </r>
      </text>
    </comment>
    <comment ref="AN100" authorId="2" shapeId="0">
      <text>
        <r>
          <rPr>
            <b/>
            <sz val="8"/>
            <color indexed="81"/>
            <rFont val="Tahoma"/>
            <family val="2"/>
          </rPr>
          <t>ADOLESCENCIA (12 A 17 años)</t>
        </r>
      </text>
    </comment>
    <comment ref="AO100" authorId="2" shapeId="0">
      <text>
        <r>
          <rPr>
            <b/>
            <sz val="8"/>
            <color indexed="81"/>
            <rFont val="Tahoma"/>
            <family val="2"/>
          </rPr>
          <t>JUVENTUD (18 a 28 años)</t>
        </r>
        <r>
          <rPr>
            <sz val="8"/>
            <color indexed="81"/>
            <rFont val="Tahoma"/>
            <family val="2"/>
          </rPr>
          <t xml:space="preserve">
</t>
        </r>
      </text>
    </comment>
    <comment ref="AP100" authorId="2" shapeId="0">
      <text>
        <r>
          <rPr>
            <b/>
            <sz val="8"/>
            <color indexed="81"/>
            <rFont val="Tahoma"/>
            <family val="2"/>
          </rPr>
          <t xml:space="preserve"> ADULTO (29 a 60 años)</t>
        </r>
        <r>
          <rPr>
            <sz val="8"/>
            <color indexed="81"/>
            <rFont val="Tahoma"/>
            <family val="2"/>
          </rPr>
          <t xml:space="preserve">
</t>
        </r>
      </text>
    </comment>
    <comment ref="AQ100" authorId="2" shapeId="0">
      <text>
        <r>
          <rPr>
            <b/>
            <sz val="8"/>
            <color indexed="81"/>
            <rFont val="Tahoma"/>
            <family val="2"/>
          </rPr>
          <t>ADULTO MAYOR  (61 años en adelante)</t>
        </r>
        <r>
          <rPr>
            <sz val="8"/>
            <color indexed="81"/>
            <rFont val="Tahoma"/>
            <family val="2"/>
          </rPr>
          <t xml:space="preserve">
</t>
        </r>
      </text>
    </comment>
    <comment ref="AS100" authorId="2" shapeId="0">
      <text>
        <r>
          <rPr>
            <b/>
            <sz val="8"/>
            <color indexed="81"/>
            <rFont val="Tahoma"/>
            <family val="2"/>
          </rPr>
          <t>MUJERES</t>
        </r>
        <r>
          <rPr>
            <sz val="8"/>
            <color indexed="81"/>
            <rFont val="Tahoma"/>
            <family val="2"/>
          </rPr>
          <t xml:space="preserve">
</t>
        </r>
      </text>
    </comment>
    <comment ref="AT100" authorId="2" shapeId="0">
      <text>
        <r>
          <rPr>
            <b/>
            <sz val="8"/>
            <color indexed="81"/>
            <rFont val="Tahoma"/>
            <family val="2"/>
          </rPr>
          <t>HOMBRES</t>
        </r>
      </text>
    </comment>
    <comment ref="AV100" authorId="2" shapeId="0">
      <text>
        <r>
          <rPr>
            <b/>
            <sz val="8"/>
            <color indexed="81"/>
            <rFont val="Tahoma"/>
            <family val="2"/>
          </rPr>
          <t>VÍCTIMAS CONFLICTO ARMADO</t>
        </r>
        <r>
          <rPr>
            <sz val="8"/>
            <color indexed="81"/>
            <rFont val="Tahoma"/>
            <family val="2"/>
          </rPr>
          <t xml:space="preserve">
</t>
        </r>
      </text>
    </comment>
    <comment ref="AX100" authorId="2" shapeId="0">
      <text>
        <r>
          <rPr>
            <b/>
            <sz val="8"/>
            <color indexed="81"/>
            <rFont val="Tahoma"/>
            <family val="2"/>
          </rPr>
          <t>DISCAPACITADOS</t>
        </r>
        <r>
          <rPr>
            <sz val="8"/>
            <color indexed="81"/>
            <rFont val="Tahoma"/>
            <family val="2"/>
          </rPr>
          <t xml:space="preserve">
</t>
        </r>
      </text>
    </comment>
    <comment ref="AY100" authorId="2" shapeId="0">
      <text>
        <r>
          <rPr>
            <b/>
            <sz val="8"/>
            <color indexed="81"/>
            <rFont val="Tahoma"/>
            <family val="2"/>
          </rPr>
          <t>AFROCOLOMBIANO O RAIZAL</t>
        </r>
      </text>
    </comment>
    <comment ref="AZ100" authorId="2" shapeId="0">
      <text>
        <r>
          <rPr>
            <b/>
            <sz val="8"/>
            <color indexed="81"/>
            <rFont val="Tahoma"/>
            <family val="2"/>
          </rPr>
          <t>INDÍGENAS</t>
        </r>
        <r>
          <rPr>
            <sz val="8"/>
            <color indexed="81"/>
            <rFont val="Tahoma"/>
            <family val="2"/>
          </rPr>
          <t xml:space="preserve">
</t>
        </r>
      </text>
    </comment>
    <comment ref="BA100" authorId="1" shapeId="0">
      <text>
        <r>
          <rPr>
            <b/>
            <sz val="9"/>
            <color indexed="81"/>
            <rFont val="Tahoma"/>
            <family val="2"/>
          </rPr>
          <t>MEDIO DE EVIDENCIA. INFORME, RESGISTRO FOTOGRAFICO, PLANILLA, ETC</t>
        </r>
      </text>
    </comment>
    <comment ref="AL109" authorId="2" shapeId="0">
      <text>
        <r>
          <rPr>
            <b/>
            <sz val="8"/>
            <color indexed="81"/>
            <rFont val="Tahoma"/>
            <family val="2"/>
          </rPr>
          <t>PRIMERA INFANCIA (0 a 5 años)</t>
        </r>
        <r>
          <rPr>
            <sz val="8"/>
            <color indexed="81"/>
            <rFont val="Tahoma"/>
            <family val="2"/>
          </rPr>
          <t xml:space="preserve">
</t>
        </r>
      </text>
    </comment>
    <comment ref="AM109" authorId="2" shapeId="0">
      <text>
        <r>
          <rPr>
            <b/>
            <sz val="8"/>
            <color indexed="81"/>
            <rFont val="Tahoma"/>
            <family val="2"/>
          </rPr>
          <t>INFANCIA (6 a 11 años)</t>
        </r>
        <r>
          <rPr>
            <sz val="8"/>
            <color indexed="81"/>
            <rFont val="Tahoma"/>
            <family val="2"/>
          </rPr>
          <t xml:space="preserve">
</t>
        </r>
      </text>
    </comment>
    <comment ref="AN109" authorId="2" shapeId="0">
      <text>
        <r>
          <rPr>
            <b/>
            <sz val="8"/>
            <color indexed="81"/>
            <rFont val="Tahoma"/>
            <family val="2"/>
          </rPr>
          <t>ADOLESCENCIA (12 A 17 años)</t>
        </r>
      </text>
    </comment>
    <comment ref="AO109" authorId="2" shapeId="0">
      <text>
        <r>
          <rPr>
            <b/>
            <sz val="8"/>
            <color indexed="81"/>
            <rFont val="Tahoma"/>
            <family val="2"/>
          </rPr>
          <t>JUVENTUD (18 a 28 años)</t>
        </r>
        <r>
          <rPr>
            <sz val="8"/>
            <color indexed="81"/>
            <rFont val="Tahoma"/>
            <family val="2"/>
          </rPr>
          <t xml:space="preserve">
</t>
        </r>
      </text>
    </comment>
    <comment ref="AP109" authorId="2" shapeId="0">
      <text>
        <r>
          <rPr>
            <b/>
            <sz val="8"/>
            <color indexed="81"/>
            <rFont val="Tahoma"/>
            <family val="2"/>
          </rPr>
          <t xml:space="preserve"> ADULTO (29 a 60 años)</t>
        </r>
        <r>
          <rPr>
            <sz val="8"/>
            <color indexed="81"/>
            <rFont val="Tahoma"/>
            <family val="2"/>
          </rPr>
          <t xml:space="preserve">
</t>
        </r>
      </text>
    </comment>
    <comment ref="AQ109" authorId="2" shapeId="0">
      <text>
        <r>
          <rPr>
            <b/>
            <sz val="8"/>
            <color indexed="81"/>
            <rFont val="Tahoma"/>
            <family val="2"/>
          </rPr>
          <t>ADULTO MAYOR  (61 años en adelante)</t>
        </r>
        <r>
          <rPr>
            <sz val="8"/>
            <color indexed="81"/>
            <rFont val="Tahoma"/>
            <family val="2"/>
          </rPr>
          <t xml:space="preserve">
</t>
        </r>
      </text>
    </comment>
    <comment ref="AS109" authorId="2" shapeId="0">
      <text>
        <r>
          <rPr>
            <b/>
            <sz val="8"/>
            <color indexed="81"/>
            <rFont val="Tahoma"/>
            <family val="2"/>
          </rPr>
          <t>MUJERES</t>
        </r>
        <r>
          <rPr>
            <sz val="8"/>
            <color indexed="81"/>
            <rFont val="Tahoma"/>
            <family val="2"/>
          </rPr>
          <t xml:space="preserve">
</t>
        </r>
      </text>
    </comment>
    <comment ref="AT109" authorId="2" shapeId="0">
      <text>
        <r>
          <rPr>
            <b/>
            <sz val="8"/>
            <color indexed="81"/>
            <rFont val="Tahoma"/>
            <family val="2"/>
          </rPr>
          <t>HOMBRES</t>
        </r>
      </text>
    </comment>
    <comment ref="AV109" authorId="2" shapeId="0">
      <text>
        <r>
          <rPr>
            <b/>
            <sz val="8"/>
            <color indexed="81"/>
            <rFont val="Tahoma"/>
            <family val="2"/>
          </rPr>
          <t>VÍCTIMAS CONFLICTO ARMADO</t>
        </r>
        <r>
          <rPr>
            <sz val="8"/>
            <color indexed="81"/>
            <rFont val="Tahoma"/>
            <family val="2"/>
          </rPr>
          <t xml:space="preserve">
</t>
        </r>
      </text>
    </comment>
    <comment ref="AX109" authorId="2" shapeId="0">
      <text>
        <r>
          <rPr>
            <b/>
            <sz val="8"/>
            <color indexed="81"/>
            <rFont val="Tahoma"/>
            <family val="2"/>
          </rPr>
          <t>DISCAPACITADOS</t>
        </r>
        <r>
          <rPr>
            <sz val="8"/>
            <color indexed="81"/>
            <rFont val="Tahoma"/>
            <family val="2"/>
          </rPr>
          <t xml:space="preserve">
</t>
        </r>
      </text>
    </comment>
    <comment ref="AY109" authorId="2" shapeId="0">
      <text>
        <r>
          <rPr>
            <b/>
            <sz val="8"/>
            <color indexed="81"/>
            <rFont val="Tahoma"/>
            <family val="2"/>
          </rPr>
          <t>AFROCOLOMBIANO O RAIZAL</t>
        </r>
      </text>
    </comment>
    <comment ref="AZ109" authorId="2" shapeId="0">
      <text>
        <r>
          <rPr>
            <b/>
            <sz val="8"/>
            <color indexed="81"/>
            <rFont val="Tahoma"/>
            <family val="2"/>
          </rPr>
          <t>INDÍGENAS</t>
        </r>
        <r>
          <rPr>
            <sz val="8"/>
            <color indexed="81"/>
            <rFont val="Tahoma"/>
            <family val="2"/>
          </rPr>
          <t xml:space="preserve">
</t>
        </r>
      </text>
    </comment>
    <comment ref="BA109" authorId="1" shapeId="0">
      <text>
        <r>
          <rPr>
            <b/>
            <sz val="9"/>
            <color indexed="81"/>
            <rFont val="Tahoma"/>
            <family val="2"/>
          </rPr>
          <t>MEDIO DE EVIDENCIA. INFORME, RESGISTRO FOTOGRAFICO, PLANILLA, ETC</t>
        </r>
      </text>
    </comment>
    <comment ref="AL118" authorId="2" shapeId="0">
      <text>
        <r>
          <rPr>
            <b/>
            <sz val="8"/>
            <color indexed="81"/>
            <rFont val="Tahoma"/>
            <family val="2"/>
          </rPr>
          <t>PRIMERA INFANCIA (0 a 5 años)</t>
        </r>
        <r>
          <rPr>
            <sz val="8"/>
            <color indexed="81"/>
            <rFont val="Tahoma"/>
            <family val="2"/>
          </rPr>
          <t xml:space="preserve">
</t>
        </r>
      </text>
    </comment>
    <comment ref="AM118" authorId="2" shapeId="0">
      <text>
        <r>
          <rPr>
            <b/>
            <sz val="8"/>
            <color indexed="81"/>
            <rFont val="Tahoma"/>
            <family val="2"/>
          </rPr>
          <t>INFANCIA (6 a 11 años)</t>
        </r>
        <r>
          <rPr>
            <sz val="8"/>
            <color indexed="81"/>
            <rFont val="Tahoma"/>
            <family val="2"/>
          </rPr>
          <t xml:space="preserve">
</t>
        </r>
      </text>
    </comment>
    <comment ref="AN118" authorId="2" shapeId="0">
      <text>
        <r>
          <rPr>
            <b/>
            <sz val="8"/>
            <color indexed="81"/>
            <rFont val="Tahoma"/>
            <family val="2"/>
          </rPr>
          <t>ADOLESCENCIA (12 A 17 años)</t>
        </r>
      </text>
    </comment>
    <comment ref="AO118" authorId="2" shapeId="0">
      <text>
        <r>
          <rPr>
            <b/>
            <sz val="8"/>
            <color indexed="81"/>
            <rFont val="Tahoma"/>
            <family val="2"/>
          </rPr>
          <t>JUVENTUD (18 a 28 años)</t>
        </r>
        <r>
          <rPr>
            <sz val="8"/>
            <color indexed="81"/>
            <rFont val="Tahoma"/>
            <family val="2"/>
          </rPr>
          <t xml:space="preserve">
</t>
        </r>
      </text>
    </comment>
    <comment ref="AP118" authorId="2" shapeId="0">
      <text>
        <r>
          <rPr>
            <b/>
            <sz val="8"/>
            <color indexed="81"/>
            <rFont val="Tahoma"/>
            <family val="2"/>
          </rPr>
          <t xml:space="preserve"> ADULTO (29 a 60 años)</t>
        </r>
        <r>
          <rPr>
            <sz val="8"/>
            <color indexed="81"/>
            <rFont val="Tahoma"/>
            <family val="2"/>
          </rPr>
          <t xml:space="preserve">
</t>
        </r>
      </text>
    </comment>
    <comment ref="AQ118" authorId="2" shapeId="0">
      <text>
        <r>
          <rPr>
            <b/>
            <sz val="8"/>
            <color indexed="81"/>
            <rFont val="Tahoma"/>
            <family val="2"/>
          </rPr>
          <t>ADULTO MAYOR  (61 años en adelante)</t>
        </r>
        <r>
          <rPr>
            <sz val="8"/>
            <color indexed="81"/>
            <rFont val="Tahoma"/>
            <family val="2"/>
          </rPr>
          <t xml:space="preserve">
</t>
        </r>
      </text>
    </comment>
    <comment ref="AS118" authorId="2" shapeId="0">
      <text>
        <r>
          <rPr>
            <b/>
            <sz val="8"/>
            <color indexed="81"/>
            <rFont val="Tahoma"/>
            <family val="2"/>
          </rPr>
          <t>MUJERES</t>
        </r>
        <r>
          <rPr>
            <sz val="8"/>
            <color indexed="81"/>
            <rFont val="Tahoma"/>
            <family val="2"/>
          </rPr>
          <t xml:space="preserve">
</t>
        </r>
      </text>
    </comment>
    <comment ref="AT118" authorId="2" shapeId="0">
      <text>
        <r>
          <rPr>
            <b/>
            <sz val="8"/>
            <color indexed="81"/>
            <rFont val="Tahoma"/>
            <family val="2"/>
          </rPr>
          <t>HOMBRES</t>
        </r>
      </text>
    </comment>
    <comment ref="AV118" authorId="2" shapeId="0">
      <text>
        <r>
          <rPr>
            <b/>
            <sz val="8"/>
            <color indexed="81"/>
            <rFont val="Tahoma"/>
            <family val="2"/>
          </rPr>
          <t>VÍCTIMAS CONFLICTO ARMADO</t>
        </r>
        <r>
          <rPr>
            <sz val="8"/>
            <color indexed="81"/>
            <rFont val="Tahoma"/>
            <family val="2"/>
          </rPr>
          <t xml:space="preserve">
</t>
        </r>
      </text>
    </comment>
    <comment ref="AX118" authorId="2" shapeId="0">
      <text>
        <r>
          <rPr>
            <b/>
            <sz val="8"/>
            <color indexed="81"/>
            <rFont val="Tahoma"/>
            <family val="2"/>
          </rPr>
          <t>DISCAPACITADOS</t>
        </r>
        <r>
          <rPr>
            <sz val="8"/>
            <color indexed="81"/>
            <rFont val="Tahoma"/>
            <family val="2"/>
          </rPr>
          <t xml:space="preserve">
</t>
        </r>
      </text>
    </comment>
    <comment ref="AY118" authorId="2" shapeId="0">
      <text>
        <r>
          <rPr>
            <b/>
            <sz val="8"/>
            <color indexed="81"/>
            <rFont val="Tahoma"/>
            <family val="2"/>
          </rPr>
          <t>AFROCOLOMBIANO O RAIZAL</t>
        </r>
      </text>
    </comment>
    <comment ref="AZ118" authorId="2" shapeId="0">
      <text>
        <r>
          <rPr>
            <b/>
            <sz val="8"/>
            <color indexed="81"/>
            <rFont val="Tahoma"/>
            <family val="2"/>
          </rPr>
          <t>INDÍGENAS</t>
        </r>
        <r>
          <rPr>
            <sz val="8"/>
            <color indexed="81"/>
            <rFont val="Tahoma"/>
            <family val="2"/>
          </rPr>
          <t xml:space="preserve">
</t>
        </r>
      </text>
    </comment>
    <comment ref="BA118" authorId="1" shapeId="0">
      <text>
        <r>
          <rPr>
            <b/>
            <sz val="9"/>
            <color indexed="81"/>
            <rFont val="Tahoma"/>
            <family val="2"/>
          </rPr>
          <t>MEDIO DE EVIDENCIA. INFORME, RESGISTRO FOTOGRAFICO, PLANILLA, ETC</t>
        </r>
      </text>
    </comment>
    <comment ref="AL127" authorId="2" shapeId="0">
      <text>
        <r>
          <rPr>
            <b/>
            <sz val="8"/>
            <color indexed="81"/>
            <rFont val="Tahoma"/>
            <family val="2"/>
          </rPr>
          <t>PRIMERA INFANCIA (0 a 5 años)</t>
        </r>
        <r>
          <rPr>
            <sz val="8"/>
            <color indexed="81"/>
            <rFont val="Tahoma"/>
            <family val="2"/>
          </rPr>
          <t xml:space="preserve">
</t>
        </r>
      </text>
    </comment>
    <comment ref="AM127" authorId="2" shapeId="0">
      <text>
        <r>
          <rPr>
            <b/>
            <sz val="8"/>
            <color indexed="81"/>
            <rFont val="Tahoma"/>
            <family val="2"/>
          </rPr>
          <t>INFANCIA (6 a 11 años)</t>
        </r>
        <r>
          <rPr>
            <sz val="8"/>
            <color indexed="81"/>
            <rFont val="Tahoma"/>
            <family val="2"/>
          </rPr>
          <t xml:space="preserve">
</t>
        </r>
      </text>
    </comment>
    <comment ref="AN127" authorId="2" shapeId="0">
      <text>
        <r>
          <rPr>
            <b/>
            <sz val="8"/>
            <color indexed="81"/>
            <rFont val="Tahoma"/>
            <family val="2"/>
          </rPr>
          <t>ADOLESCENCIA (12 A 17 años)</t>
        </r>
      </text>
    </comment>
    <comment ref="AO127" authorId="2" shapeId="0">
      <text>
        <r>
          <rPr>
            <b/>
            <sz val="8"/>
            <color indexed="81"/>
            <rFont val="Tahoma"/>
            <family val="2"/>
          </rPr>
          <t>JUVENTUD (18 a 28 años)</t>
        </r>
        <r>
          <rPr>
            <sz val="8"/>
            <color indexed="81"/>
            <rFont val="Tahoma"/>
            <family val="2"/>
          </rPr>
          <t xml:space="preserve">
</t>
        </r>
      </text>
    </comment>
    <comment ref="AP127" authorId="2" shapeId="0">
      <text>
        <r>
          <rPr>
            <b/>
            <sz val="8"/>
            <color indexed="81"/>
            <rFont val="Tahoma"/>
            <family val="2"/>
          </rPr>
          <t xml:space="preserve"> ADULTO (29 a 60 años)</t>
        </r>
        <r>
          <rPr>
            <sz val="8"/>
            <color indexed="81"/>
            <rFont val="Tahoma"/>
            <family val="2"/>
          </rPr>
          <t xml:space="preserve">
</t>
        </r>
      </text>
    </comment>
    <comment ref="AQ127" authorId="2" shapeId="0">
      <text>
        <r>
          <rPr>
            <b/>
            <sz val="8"/>
            <color indexed="81"/>
            <rFont val="Tahoma"/>
            <family val="2"/>
          </rPr>
          <t>ADULTO MAYOR  (61 años en adelante)</t>
        </r>
        <r>
          <rPr>
            <sz val="8"/>
            <color indexed="81"/>
            <rFont val="Tahoma"/>
            <family val="2"/>
          </rPr>
          <t xml:space="preserve">
</t>
        </r>
      </text>
    </comment>
    <comment ref="AS127" authorId="2" shapeId="0">
      <text>
        <r>
          <rPr>
            <b/>
            <sz val="8"/>
            <color indexed="81"/>
            <rFont val="Tahoma"/>
            <family val="2"/>
          </rPr>
          <t>MUJERES</t>
        </r>
        <r>
          <rPr>
            <sz val="8"/>
            <color indexed="81"/>
            <rFont val="Tahoma"/>
            <family val="2"/>
          </rPr>
          <t xml:space="preserve">
</t>
        </r>
      </text>
    </comment>
    <comment ref="AT127" authorId="2" shapeId="0">
      <text>
        <r>
          <rPr>
            <b/>
            <sz val="8"/>
            <color indexed="81"/>
            <rFont val="Tahoma"/>
            <family val="2"/>
          </rPr>
          <t>HOMBRES</t>
        </r>
      </text>
    </comment>
    <comment ref="AV127" authorId="2" shapeId="0">
      <text>
        <r>
          <rPr>
            <b/>
            <sz val="8"/>
            <color indexed="81"/>
            <rFont val="Tahoma"/>
            <family val="2"/>
          </rPr>
          <t>VÍCTIMAS CONFLICTO ARMADO</t>
        </r>
        <r>
          <rPr>
            <sz val="8"/>
            <color indexed="81"/>
            <rFont val="Tahoma"/>
            <family val="2"/>
          </rPr>
          <t xml:space="preserve">
</t>
        </r>
      </text>
    </comment>
    <comment ref="AX127" authorId="2" shapeId="0">
      <text>
        <r>
          <rPr>
            <b/>
            <sz val="8"/>
            <color indexed="81"/>
            <rFont val="Tahoma"/>
            <family val="2"/>
          </rPr>
          <t>DISCAPACITADOS</t>
        </r>
        <r>
          <rPr>
            <sz val="8"/>
            <color indexed="81"/>
            <rFont val="Tahoma"/>
            <family val="2"/>
          </rPr>
          <t xml:space="preserve">
</t>
        </r>
      </text>
    </comment>
    <comment ref="AY127" authorId="2" shapeId="0">
      <text>
        <r>
          <rPr>
            <b/>
            <sz val="8"/>
            <color indexed="81"/>
            <rFont val="Tahoma"/>
            <family val="2"/>
          </rPr>
          <t>AFROCOLOMBIANO O RAIZAL</t>
        </r>
      </text>
    </comment>
    <comment ref="AZ127" authorId="2" shapeId="0">
      <text>
        <r>
          <rPr>
            <b/>
            <sz val="8"/>
            <color indexed="81"/>
            <rFont val="Tahoma"/>
            <family val="2"/>
          </rPr>
          <t>INDÍGENAS</t>
        </r>
        <r>
          <rPr>
            <sz val="8"/>
            <color indexed="81"/>
            <rFont val="Tahoma"/>
            <family val="2"/>
          </rPr>
          <t xml:space="preserve">
</t>
        </r>
      </text>
    </comment>
    <comment ref="BA127" authorId="1" shapeId="0">
      <text>
        <r>
          <rPr>
            <b/>
            <sz val="9"/>
            <color indexed="81"/>
            <rFont val="Tahoma"/>
            <family val="2"/>
          </rPr>
          <t>MEDIO DE EVIDENCIA. INFORME, RESGISTRO FOTOGRAFICO, PLANILLA, ETC</t>
        </r>
      </text>
    </comment>
    <comment ref="AL136" authorId="2" shapeId="0">
      <text>
        <r>
          <rPr>
            <b/>
            <sz val="8"/>
            <color indexed="81"/>
            <rFont val="Tahoma"/>
            <family val="2"/>
          </rPr>
          <t>PRIMERA INFANCIA (0 a 5 años)</t>
        </r>
        <r>
          <rPr>
            <sz val="8"/>
            <color indexed="81"/>
            <rFont val="Tahoma"/>
            <family val="2"/>
          </rPr>
          <t xml:space="preserve">
</t>
        </r>
      </text>
    </comment>
    <comment ref="AM136" authorId="2" shapeId="0">
      <text>
        <r>
          <rPr>
            <b/>
            <sz val="8"/>
            <color indexed="81"/>
            <rFont val="Tahoma"/>
            <family val="2"/>
          </rPr>
          <t>INFANCIA (6 a 11 años)</t>
        </r>
        <r>
          <rPr>
            <sz val="8"/>
            <color indexed="81"/>
            <rFont val="Tahoma"/>
            <family val="2"/>
          </rPr>
          <t xml:space="preserve">
</t>
        </r>
      </text>
    </comment>
    <comment ref="AN136" authorId="2" shapeId="0">
      <text>
        <r>
          <rPr>
            <b/>
            <sz val="8"/>
            <color indexed="81"/>
            <rFont val="Tahoma"/>
            <family val="2"/>
          </rPr>
          <t>ADOLESCENCIA (12 A 17 años)</t>
        </r>
      </text>
    </comment>
    <comment ref="AO136" authorId="2" shapeId="0">
      <text>
        <r>
          <rPr>
            <b/>
            <sz val="8"/>
            <color indexed="81"/>
            <rFont val="Tahoma"/>
            <family val="2"/>
          </rPr>
          <t>JUVENTUD (18 a 28 años)</t>
        </r>
        <r>
          <rPr>
            <sz val="8"/>
            <color indexed="81"/>
            <rFont val="Tahoma"/>
            <family val="2"/>
          </rPr>
          <t xml:space="preserve">
</t>
        </r>
      </text>
    </comment>
    <comment ref="AP136" authorId="2" shapeId="0">
      <text>
        <r>
          <rPr>
            <b/>
            <sz val="8"/>
            <color indexed="81"/>
            <rFont val="Tahoma"/>
            <family val="2"/>
          </rPr>
          <t xml:space="preserve"> ADULTO (29 a 60 años)</t>
        </r>
        <r>
          <rPr>
            <sz val="8"/>
            <color indexed="81"/>
            <rFont val="Tahoma"/>
            <family val="2"/>
          </rPr>
          <t xml:space="preserve">
</t>
        </r>
      </text>
    </comment>
    <comment ref="AQ136" authorId="2" shapeId="0">
      <text>
        <r>
          <rPr>
            <b/>
            <sz val="8"/>
            <color indexed="81"/>
            <rFont val="Tahoma"/>
            <family val="2"/>
          </rPr>
          <t>ADULTO MAYOR  (61 años en adelante)</t>
        </r>
        <r>
          <rPr>
            <sz val="8"/>
            <color indexed="81"/>
            <rFont val="Tahoma"/>
            <family val="2"/>
          </rPr>
          <t xml:space="preserve">
</t>
        </r>
      </text>
    </comment>
    <comment ref="AS136" authorId="2" shapeId="0">
      <text>
        <r>
          <rPr>
            <b/>
            <sz val="8"/>
            <color indexed="81"/>
            <rFont val="Tahoma"/>
            <family val="2"/>
          </rPr>
          <t>MUJERES</t>
        </r>
        <r>
          <rPr>
            <sz val="8"/>
            <color indexed="81"/>
            <rFont val="Tahoma"/>
            <family val="2"/>
          </rPr>
          <t xml:space="preserve">
</t>
        </r>
      </text>
    </comment>
    <comment ref="AT136" authorId="2" shapeId="0">
      <text>
        <r>
          <rPr>
            <b/>
            <sz val="8"/>
            <color indexed="81"/>
            <rFont val="Tahoma"/>
            <family val="2"/>
          </rPr>
          <t>HOMBRES</t>
        </r>
      </text>
    </comment>
    <comment ref="AV136" authorId="2" shapeId="0">
      <text>
        <r>
          <rPr>
            <b/>
            <sz val="8"/>
            <color indexed="81"/>
            <rFont val="Tahoma"/>
            <family val="2"/>
          </rPr>
          <t>VÍCTIMAS CONFLICTO ARMADO</t>
        </r>
        <r>
          <rPr>
            <sz val="8"/>
            <color indexed="81"/>
            <rFont val="Tahoma"/>
            <family val="2"/>
          </rPr>
          <t xml:space="preserve">
</t>
        </r>
      </text>
    </comment>
    <comment ref="AX136" authorId="2" shapeId="0">
      <text>
        <r>
          <rPr>
            <b/>
            <sz val="8"/>
            <color indexed="81"/>
            <rFont val="Tahoma"/>
            <family val="2"/>
          </rPr>
          <t>DISCAPACITADOS</t>
        </r>
        <r>
          <rPr>
            <sz val="8"/>
            <color indexed="81"/>
            <rFont val="Tahoma"/>
            <family val="2"/>
          </rPr>
          <t xml:space="preserve">
</t>
        </r>
      </text>
    </comment>
    <comment ref="AY136" authorId="2" shapeId="0">
      <text>
        <r>
          <rPr>
            <b/>
            <sz val="8"/>
            <color indexed="81"/>
            <rFont val="Tahoma"/>
            <family val="2"/>
          </rPr>
          <t>AFROCOLOMBIANO O RAIZAL</t>
        </r>
      </text>
    </comment>
    <comment ref="AZ136" authorId="2" shapeId="0">
      <text>
        <r>
          <rPr>
            <b/>
            <sz val="8"/>
            <color indexed="81"/>
            <rFont val="Tahoma"/>
            <family val="2"/>
          </rPr>
          <t>INDÍGENAS</t>
        </r>
        <r>
          <rPr>
            <sz val="8"/>
            <color indexed="81"/>
            <rFont val="Tahoma"/>
            <family val="2"/>
          </rPr>
          <t xml:space="preserve">
</t>
        </r>
      </text>
    </comment>
    <comment ref="BA136" authorId="1" shapeId="0">
      <text>
        <r>
          <rPr>
            <b/>
            <sz val="9"/>
            <color indexed="81"/>
            <rFont val="Tahoma"/>
            <family val="2"/>
          </rPr>
          <t>MEDIO DE EVIDENCIA. INFORME, RESGISTRO FOTOGRAFICO, PLANILLA, ETC</t>
        </r>
      </text>
    </comment>
    <comment ref="AL145" authorId="2" shapeId="0">
      <text>
        <r>
          <rPr>
            <b/>
            <sz val="8"/>
            <color indexed="81"/>
            <rFont val="Tahoma"/>
            <family val="2"/>
          </rPr>
          <t>PRIMERA INFANCIA (0 a 5 años)</t>
        </r>
        <r>
          <rPr>
            <sz val="8"/>
            <color indexed="81"/>
            <rFont val="Tahoma"/>
            <family val="2"/>
          </rPr>
          <t xml:space="preserve">
</t>
        </r>
      </text>
    </comment>
    <comment ref="AM145" authorId="2" shapeId="0">
      <text>
        <r>
          <rPr>
            <b/>
            <sz val="8"/>
            <color indexed="81"/>
            <rFont val="Tahoma"/>
            <family val="2"/>
          </rPr>
          <t>INFANCIA (6 a 11 años)</t>
        </r>
        <r>
          <rPr>
            <sz val="8"/>
            <color indexed="81"/>
            <rFont val="Tahoma"/>
            <family val="2"/>
          </rPr>
          <t xml:space="preserve">
</t>
        </r>
      </text>
    </comment>
    <comment ref="AN145" authorId="2" shapeId="0">
      <text>
        <r>
          <rPr>
            <b/>
            <sz val="8"/>
            <color indexed="81"/>
            <rFont val="Tahoma"/>
            <family val="2"/>
          </rPr>
          <t>ADOLESCENCIA (12 A 17 años)</t>
        </r>
      </text>
    </comment>
    <comment ref="AO145" authorId="2" shapeId="0">
      <text>
        <r>
          <rPr>
            <b/>
            <sz val="8"/>
            <color indexed="81"/>
            <rFont val="Tahoma"/>
            <family val="2"/>
          </rPr>
          <t>JUVENTUD (18 a 28 años)</t>
        </r>
        <r>
          <rPr>
            <sz val="8"/>
            <color indexed="81"/>
            <rFont val="Tahoma"/>
            <family val="2"/>
          </rPr>
          <t xml:space="preserve">
</t>
        </r>
      </text>
    </comment>
    <comment ref="AP145" authorId="2" shapeId="0">
      <text>
        <r>
          <rPr>
            <b/>
            <sz val="8"/>
            <color indexed="81"/>
            <rFont val="Tahoma"/>
            <family val="2"/>
          </rPr>
          <t xml:space="preserve"> ADULTO (29 a 60 años)</t>
        </r>
        <r>
          <rPr>
            <sz val="8"/>
            <color indexed="81"/>
            <rFont val="Tahoma"/>
            <family val="2"/>
          </rPr>
          <t xml:space="preserve">
</t>
        </r>
      </text>
    </comment>
    <comment ref="AQ145" authorId="2" shapeId="0">
      <text>
        <r>
          <rPr>
            <b/>
            <sz val="8"/>
            <color indexed="81"/>
            <rFont val="Tahoma"/>
            <family val="2"/>
          </rPr>
          <t>ADULTO MAYOR  (61 años en adelante)</t>
        </r>
        <r>
          <rPr>
            <sz val="8"/>
            <color indexed="81"/>
            <rFont val="Tahoma"/>
            <family val="2"/>
          </rPr>
          <t xml:space="preserve">
</t>
        </r>
      </text>
    </comment>
    <comment ref="AS145" authorId="2" shapeId="0">
      <text>
        <r>
          <rPr>
            <b/>
            <sz val="8"/>
            <color indexed="81"/>
            <rFont val="Tahoma"/>
            <family val="2"/>
          </rPr>
          <t>MUJERES</t>
        </r>
        <r>
          <rPr>
            <sz val="8"/>
            <color indexed="81"/>
            <rFont val="Tahoma"/>
            <family val="2"/>
          </rPr>
          <t xml:space="preserve">
</t>
        </r>
      </text>
    </comment>
    <comment ref="AT145" authorId="2" shapeId="0">
      <text>
        <r>
          <rPr>
            <b/>
            <sz val="8"/>
            <color indexed="81"/>
            <rFont val="Tahoma"/>
            <family val="2"/>
          </rPr>
          <t>HOMBRES</t>
        </r>
      </text>
    </comment>
    <comment ref="AV145" authorId="2" shapeId="0">
      <text>
        <r>
          <rPr>
            <b/>
            <sz val="8"/>
            <color indexed="81"/>
            <rFont val="Tahoma"/>
            <family val="2"/>
          </rPr>
          <t>VÍCTIMAS CONFLICTO ARMADO</t>
        </r>
        <r>
          <rPr>
            <sz val="8"/>
            <color indexed="81"/>
            <rFont val="Tahoma"/>
            <family val="2"/>
          </rPr>
          <t xml:space="preserve">
</t>
        </r>
      </text>
    </comment>
    <comment ref="AX145" authorId="2" shapeId="0">
      <text>
        <r>
          <rPr>
            <b/>
            <sz val="8"/>
            <color indexed="81"/>
            <rFont val="Tahoma"/>
            <family val="2"/>
          </rPr>
          <t>DISCAPACITADOS</t>
        </r>
        <r>
          <rPr>
            <sz val="8"/>
            <color indexed="81"/>
            <rFont val="Tahoma"/>
            <family val="2"/>
          </rPr>
          <t xml:space="preserve">
</t>
        </r>
      </text>
    </comment>
    <comment ref="AY145" authorId="2" shapeId="0">
      <text>
        <r>
          <rPr>
            <b/>
            <sz val="8"/>
            <color indexed="81"/>
            <rFont val="Tahoma"/>
            <family val="2"/>
          </rPr>
          <t>AFROCOLOMBIANO O RAIZAL</t>
        </r>
      </text>
    </comment>
    <comment ref="AZ145" authorId="2" shapeId="0">
      <text>
        <r>
          <rPr>
            <b/>
            <sz val="8"/>
            <color indexed="81"/>
            <rFont val="Tahoma"/>
            <family val="2"/>
          </rPr>
          <t>INDÍGENAS</t>
        </r>
        <r>
          <rPr>
            <sz val="8"/>
            <color indexed="81"/>
            <rFont val="Tahoma"/>
            <family val="2"/>
          </rPr>
          <t xml:space="preserve">
</t>
        </r>
      </text>
    </comment>
    <comment ref="BA145" authorId="1" shapeId="0">
      <text>
        <r>
          <rPr>
            <b/>
            <sz val="9"/>
            <color indexed="81"/>
            <rFont val="Tahoma"/>
            <family val="2"/>
          </rPr>
          <t>MEDIO DE EVIDENCIA. INFORME, RESGISTRO FOTOGRAFICO, PLANILLA, ETC</t>
        </r>
      </text>
    </comment>
    <comment ref="AL154" authorId="2" shapeId="0">
      <text>
        <r>
          <rPr>
            <b/>
            <sz val="8"/>
            <color indexed="81"/>
            <rFont val="Tahoma"/>
            <family val="2"/>
          </rPr>
          <t>PRIMERA INFANCIA (0 a 5 años)</t>
        </r>
        <r>
          <rPr>
            <sz val="8"/>
            <color indexed="81"/>
            <rFont val="Tahoma"/>
            <family val="2"/>
          </rPr>
          <t xml:space="preserve">
</t>
        </r>
      </text>
    </comment>
    <comment ref="AM154" authorId="2" shapeId="0">
      <text>
        <r>
          <rPr>
            <b/>
            <sz val="8"/>
            <color indexed="81"/>
            <rFont val="Tahoma"/>
            <family val="2"/>
          </rPr>
          <t>INFANCIA (6 a 11 años)</t>
        </r>
        <r>
          <rPr>
            <sz val="8"/>
            <color indexed="81"/>
            <rFont val="Tahoma"/>
            <family val="2"/>
          </rPr>
          <t xml:space="preserve">
</t>
        </r>
      </text>
    </comment>
    <comment ref="AN154" authorId="2" shapeId="0">
      <text>
        <r>
          <rPr>
            <b/>
            <sz val="8"/>
            <color indexed="81"/>
            <rFont val="Tahoma"/>
            <family val="2"/>
          </rPr>
          <t>ADOLESCENCIA (12 A 17 años)</t>
        </r>
      </text>
    </comment>
    <comment ref="AO154" authorId="2" shapeId="0">
      <text>
        <r>
          <rPr>
            <b/>
            <sz val="8"/>
            <color indexed="81"/>
            <rFont val="Tahoma"/>
            <family val="2"/>
          </rPr>
          <t>JUVENTUD (18 a 28 años)</t>
        </r>
        <r>
          <rPr>
            <sz val="8"/>
            <color indexed="81"/>
            <rFont val="Tahoma"/>
            <family val="2"/>
          </rPr>
          <t xml:space="preserve">
</t>
        </r>
      </text>
    </comment>
    <comment ref="AP154" authorId="2" shapeId="0">
      <text>
        <r>
          <rPr>
            <b/>
            <sz val="8"/>
            <color indexed="81"/>
            <rFont val="Tahoma"/>
            <family val="2"/>
          </rPr>
          <t xml:space="preserve"> ADULTO (29 a 60 años)</t>
        </r>
        <r>
          <rPr>
            <sz val="8"/>
            <color indexed="81"/>
            <rFont val="Tahoma"/>
            <family val="2"/>
          </rPr>
          <t xml:space="preserve">
</t>
        </r>
      </text>
    </comment>
    <comment ref="AQ154" authorId="2" shapeId="0">
      <text>
        <r>
          <rPr>
            <b/>
            <sz val="8"/>
            <color indexed="81"/>
            <rFont val="Tahoma"/>
            <family val="2"/>
          </rPr>
          <t>ADULTO MAYOR  (61 años en adelante)</t>
        </r>
        <r>
          <rPr>
            <sz val="8"/>
            <color indexed="81"/>
            <rFont val="Tahoma"/>
            <family val="2"/>
          </rPr>
          <t xml:space="preserve">
</t>
        </r>
      </text>
    </comment>
    <comment ref="AS154" authorId="2" shapeId="0">
      <text>
        <r>
          <rPr>
            <b/>
            <sz val="8"/>
            <color indexed="81"/>
            <rFont val="Tahoma"/>
            <family val="2"/>
          </rPr>
          <t>MUJERES</t>
        </r>
        <r>
          <rPr>
            <sz val="8"/>
            <color indexed="81"/>
            <rFont val="Tahoma"/>
            <family val="2"/>
          </rPr>
          <t xml:space="preserve">
</t>
        </r>
      </text>
    </comment>
    <comment ref="AT154" authorId="2" shapeId="0">
      <text>
        <r>
          <rPr>
            <b/>
            <sz val="8"/>
            <color indexed="81"/>
            <rFont val="Tahoma"/>
            <family val="2"/>
          </rPr>
          <t>HOMBRES</t>
        </r>
      </text>
    </comment>
    <comment ref="AV154" authorId="2" shapeId="0">
      <text>
        <r>
          <rPr>
            <b/>
            <sz val="8"/>
            <color indexed="81"/>
            <rFont val="Tahoma"/>
            <family val="2"/>
          </rPr>
          <t>VÍCTIMAS CONFLICTO ARMADO</t>
        </r>
        <r>
          <rPr>
            <sz val="8"/>
            <color indexed="81"/>
            <rFont val="Tahoma"/>
            <family val="2"/>
          </rPr>
          <t xml:space="preserve">
</t>
        </r>
      </text>
    </comment>
    <comment ref="AX154" authorId="2" shapeId="0">
      <text>
        <r>
          <rPr>
            <b/>
            <sz val="8"/>
            <color indexed="81"/>
            <rFont val="Tahoma"/>
            <family val="2"/>
          </rPr>
          <t>DISCAPACITADOS</t>
        </r>
        <r>
          <rPr>
            <sz val="8"/>
            <color indexed="81"/>
            <rFont val="Tahoma"/>
            <family val="2"/>
          </rPr>
          <t xml:space="preserve">
</t>
        </r>
      </text>
    </comment>
    <comment ref="AY154" authorId="2" shapeId="0">
      <text>
        <r>
          <rPr>
            <b/>
            <sz val="8"/>
            <color indexed="81"/>
            <rFont val="Tahoma"/>
            <family val="2"/>
          </rPr>
          <t>AFROCOLOMBIANO O RAIZAL</t>
        </r>
      </text>
    </comment>
    <comment ref="AZ154" authorId="2" shapeId="0">
      <text>
        <r>
          <rPr>
            <b/>
            <sz val="8"/>
            <color indexed="81"/>
            <rFont val="Tahoma"/>
            <family val="2"/>
          </rPr>
          <t>INDÍGENAS</t>
        </r>
        <r>
          <rPr>
            <sz val="8"/>
            <color indexed="81"/>
            <rFont val="Tahoma"/>
            <family val="2"/>
          </rPr>
          <t xml:space="preserve">
</t>
        </r>
      </text>
    </comment>
    <comment ref="BA154" authorId="1" shapeId="0">
      <text>
        <r>
          <rPr>
            <b/>
            <sz val="9"/>
            <color indexed="81"/>
            <rFont val="Tahoma"/>
            <family val="2"/>
          </rPr>
          <t>MEDIO DE EVIDENCIA. INFORME, RESGISTRO FOTOGRAFICO, PLANILLA, ETC</t>
        </r>
      </text>
    </comment>
    <comment ref="AL163" authorId="2" shapeId="0">
      <text>
        <r>
          <rPr>
            <b/>
            <sz val="8"/>
            <color indexed="81"/>
            <rFont val="Tahoma"/>
            <family val="2"/>
          </rPr>
          <t>PRIMERA INFANCIA (0 a 5 años)</t>
        </r>
        <r>
          <rPr>
            <sz val="8"/>
            <color indexed="81"/>
            <rFont val="Tahoma"/>
            <family val="2"/>
          </rPr>
          <t xml:space="preserve">
</t>
        </r>
      </text>
    </comment>
    <comment ref="AM163" authorId="2" shapeId="0">
      <text>
        <r>
          <rPr>
            <b/>
            <sz val="8"/>
            <color indexed="81"/>
            <rFont val="Tahoma"/>
            <family val="2"/>
          </rPr>
          <t>INFANCIA (6 a 11 años)</t>
        </r>
        <r>
          <rPr>
            <sz val="8"/>
            <color indexed="81"/>
            <rFont val="Tahoma"/>
            <family val="2"/>
          </rPr>
          <t xml:space="preserve">
</t>
        </r>
      </text>
    </comment>
    <comment ref="AN163" authorId="2" shapeId="0">
      <text>
        <r>
          <rPr>
            <b/>
            <sz val="8"/>
            <color indexed="81"/>
            <rFont val="Tahoma"/>
            <family val="2"/>
          </rPr>
          <t>ADOLESCENCIA (12 A 17 años)</t>
        </r>
      </text>
    </comment>
    <comment ref="AO163" authorId="2" shapeId="0">
      <text>
        <r>
          <rPr>
            <b/>
            <sz val="8"/>
            <color indexed="81"/>
            <rFont val="Tahoma"/>
            <family val="2"/>
          </rPr>
          <t>JUVENTUD (18 a 28 años)</t>
        </r>
        <r>
          <rPr>
            <sz val="8"/>
            <color indexed="81"/>
            <rFont val="Tahoma"/>
            <family val="2"/>
          </rPr>
          <t xml:space="preserve">
</t>
        </r>
      </text>
    </comment>
    <comment ref="AP163" authorId="2" shapeId="0">
      <text>
        <r>
          <rPr>
            <b/>
            <sz val="8"/>
            <color indexed="81"/>
            <rFont val="Tahoma"/>
            <family val="2"/>
          </rPr>
          <t xml:space="preserve"> ADULTO (29 a 60 años)</t>
        </r>
        <r>
          <rPr>
            <sz val="8"/>
            <color indexed="81"/>
            <rFont val="Tahoma"/>
            <family val="2"/>
          </rPr>
          <t xml:space="preserve">
</t>
        </r>
      </text>
    </comment>
    <comment ref="AQ163" authorId="2" shapeId="0">
      <text>
        <r>
          <rPr>
            <b/>
            <sz val="8"/>
            <color indexed="81"/>
            <rFont val="Tahoma"/>
            <family val="2"/>
          </rPr>
          <t>ADULTO MAYOR  (61 años en adelante)</t>
        </r>
        <r>
          <rPr>
            <sz val="8"/>
            <color indexed="81"/>
            <rFont val="Tahoma"/>
            <family val="2"/>
          </rPr>
          <t xml:space="preserve">
</t>
        </r>
      </text>
    </comment>
    <comment ref="AS163" authorId="2" shapeId="0">
      <text>
        <r>
          <rPr>
            <b/>
            <sz val="8"/>
            <color indexed="81"/>
            <rFont val="Tahoma"/>
            <family val="2"/>
          </rPr>
          <t>MUJERES</t>
        </r>
        <r>
          <rPr>
            <sz val="8"/>
            <color indexed="81"/>
            <rFont val="Tahoma"/>
            <family val="2"/>
          </rPr>
          <t xml:space="preserve">
</t>
        </r>
      </text>
    </comment>
    <comment ref="AT163" authorId="2" shapeId="0">
      <text>
        <r>
          <rPr>
            <b/>
            <sz val="8"/>
            <color indexed="81"/>
            <rFont val="Tahoma"/>
            <family val="2"/>
          </rPr>
          <t>HOMBRES</t>
        </r>
      </text>
    </comment>
    <comment ref="AV163" authorId="2" shapeId="0">
      <text>
        <r>
          <rPr>
            <b/>
            <sz val="8"/>
            <color indexed="81"/>
            <rFont val="Tahoma"/>
            <family val="2"/>
          </rPr>
          <t>VÍCTIMAS CONFLICTO ARMADO</t>
        </r>
        <r>
          <rPr>
            <sz val="8"/>
            <color indexed="81"/>
            <rFont val="Tahoma"/>
            <family val="2"/>
          </rPr>
          <t xml:space="preserve">
</t>
        </r>
      </text>
    </comment>
    <comment ref="AX163" authorId="2" shapeId="0">
      <text>
        <r>
          <rPr>
            <b/>
            <sz val="8"/>
            <color indexed="81"/>
            <rFont val="Tahoma"/>
            <family val="2"/>
          </rPr>
          <t>DISCAPACITADOS</t>
        </r>
        <r>
          <rPr>
            <sz val="8"/>
            <color indexed="81"/>
            <rFont val="Tahoma"/>
            <family val="2"/>
          </rPr>
          <t xml:space="preserve">
</t>
        </r>
      </text>
    </comment>
    <comment ref="AY163" authorId="2" shapeId="0">
      <text>
        <r>
          <rPr>
            <b/>
            <sz val="8"/>
            <color indexed="81"/>
            <rFont val="Tahoma"/>
            <family val="2"/>
          </rPr>
          <t>AFROCOLOMBIANO O RAIZAL</t>
        </r>
      </text>
    </comment>
    <comment ref="AZ163" authorId="2" shapeId="0">
      <text>
        <r>
          <rPr>
            <b/>
            <sz val="8"/>
            <color indexed="81"/>
            <rFont val="Tahoma"/>
            <family val="2"/>
          </rPr>
          <t>INDÍGENAS</t>
        </r>
        <r>
          <rPr>
            <sz val="8"/>
            <color indexed="81"/>
            <rFont val="Tahoma"/>
            <family val="2"/>
          </rPr>
          <t xml:space="preserve">
</t>
        </r>
      </text>
    </comment>
    <comment ref="BA163" authorId="1" shapeId="0">
      <text>
        <r>
          <rPr>
            <b/>
            <sz val="9"/>
            <color indexed="81"/>
            <rFont val="Tahoma"/>
            <family val="2"/>
          </rPr>
          <t>MEDIO DE EVIDENCIA. INFORME, RESGISTRO FOTOGRAFICO, PLANILLA, ETC</t>
        </r>
      </text>
    </comment>
    <comment ref="AL172" authorId="2" shapeId="0">
      <text>
        <r>
          <rPr>
            <b/>
            <sz val="8"/>
            <color indexed="81"/>
            <rFont val="Tahoma"/>
            <family val="2"/>
          </rPr>
          <t>PRIMERA INFANCIA (0 a 5 años)</t>
        </r>
        <r>
          <rPr>
            <sz val="8"/>
            <color indexed="81"/>
            <rFont val="Tahoma"/>
            <family val="2"/>
          </rPr>
          <t xml:space="preserve">
</t>
        </r>
      </text>
    </comment>
    <comment ref="AM172" authorId="2" shapeId="0">
      <text>
        <r>
          <rPr>
            <b/>
            <sz val="8"/>
            <color indexed="81"/>
            <rFont val="Tahoma"/>
            <family val="2"/>
          </rPr>
          <t>INFANCIA (6 a 11 años)</t>
        </r>
        <r>
          <rPr>
            <sz val="8"/>
            <color indexed="81"/>
            <rFont val="Tahoma"/>
            <family val="2"/>
          </rPr>
          <t xml:space="preserve">
</t>
        </r>
      </text>
    </comment>
    <comment ref="AN172" authorId="2" shapeId="0">
      <text>
        <r>
          <rPr>
            <b/>
            <sz val="8"/>
            <color indexed="81"/>
            <rFont val="Tahoma"/>
            <family val="2"/>
          </rPr>
          <t>ADOLESCENCIA (12 A 17 años)</t>
        </r>
      </text>
    </comment>
    <comment ref="AO172" authorId="2" shapeId="0">
      <text>
        <r>
          <rPr>
            <b/>
            <sz val="8"/>
            <color indexed="81"/>
            <rFont val="Tahoma"/>
            <family val="2"/>
          </rPr>
          <t>JUVENTUD (18 a 28 años)</t>
        </r>
        <r>
          <rPr>
            <sz val="8"/>
            <color indexed="81"/>
            <rFont val="Tahoma"/>
            <family val="2"/>
          </rPr>
          <t xml:space="preserve">
</t>
        </r>
      </text>
    </comment>
    <comment ref="AP172" authorId="2" shapeId="0">
      <text>
        <r>
          <rPr>
            <b/>
            <sz val="8"/>
            <color indexed="81"/>
            <rFont val="Tahoma"/>
            <family val="2"/>
          </rPr>
          <t xml:space="preserve"> ADULTO (29 a 60 años)</t>
        </r>
        <r>
          <rPr>
            <sz val="8"/>
            <color indexed="81"/>
            <rFont val="Tahoma"/>
            <family val="2"/>
          </rPr>
          <t xml:space="preserve">
</t>
        </r>
      </text>
    </comment>
    <comment ref="AQ172" authorId="2" shapeId="0">
      <text>
        <r>
          <rPr>
            <b/>
            <sz val="8"/>
            <color indexed="81"/>
            <rFont val="Tahoma"/>
            <family val="2"/>
          </rPr>
          <t>ADULTO MAYOR  (61 años en adelante)</t>
        </r>
        <r>
          <rPr>
            <sz val="8"/>
            <color indexed="81"/>
            <rFont val="Tahoma"/>
            <family val="2"/>
          </rPr>
          <t xml:space="preserve">
</t>
        </r>
      </text>
    </comment>
    <comment ref="AS172" authorId="2" shapeId="0">
      <text>
        <r>
          <rPr>
            <b/>
            <sz val="8"/>
            <color indexed="81"/>
            <rFont val="Tahoma"/>
            <family val="2"/>
          </rPr>
          <t>MUJERES</t>
        </r>
        <r>
          <rPr>
            <sz val="8"/>
            <color indexed="81"/>
            <rFont val="Tahoma"/>
            <family val="2"/>
          </rPr>
          <t xml:space="preserve">
</t>
        </r>
      </text>
    </comment>
    <comment ref="AT172" authorId="2" shapeId="0">
      <text>
        <r>
          <rPr>
            <b/>
            <sz val="8"/>
            <color indexed="81"/>
            <rFont val="Tahoma"/>
            <family val="2"/>
          </rPr>
          <t>HOMBRES</t>
        </r>
      </text>
    </comment>
    <comment ref="AV172" authorId="2" shapeId="0">
      <text>
        <r>
          <rPr>
            <b/>
            <sz val="8"/>
            <color indexed="81"/>
            <rFont val="Tahoma"/>
            <family val="2"/>
          </rPr>
          <t>VÍCTIMAS CONFLICTO ARMADO</t>
        </r>
        <r>
          <rPr>
            <sz val="8"/>
            <color indexed="81"/>
            <rFont val="Tahoma"/>
            <family val="2"/>
          </rPr>
          <t xml:space="preserve">
</t>
        </r>
      </text>
    </comment>
    <comment ref="AX172" authorId="2" shapeId="0">
      <text>
        <r>
          <rPr>
            <b/>
            <sz val="8"/>
            <color indexed="81"/>
            <rFont val="Tahoma"/>
            <family val="2"/>
          </rPr>
          <t>DISCAPACITADOS</t>
        </r>
        <r>
          <rPr>
            <sz val="8"/>
            <color indexed="81"/>
            <rFont val="Tahoma"/>
            <family val="2"/>
          </rPr>
          <t xml:space="preserve">
</t>
        </r>
      </text>
    </comment>
    <comment ref="AY172" authorId="2" shapeId="0">
      <text>
        <r>
          <rPr>
            <b/>
            <sz val="8"/>
            <color indexed="81"/>
            <rFont val="Tahoma"/>
            <family val="2"/>
          </rPr>
          <t>AFROCOLOMBIANO O RAIZAL</t>
        </r>
      </text>
    </comment>
    <comment ref="AZ172" authorId="2" shapeId="0">
      <text>
        <r>
          <rPr>
            <b/>
            <sz val="8"/>
            <color indexed="81"/>
            <rFont val="Tahoma"/>
            <family val="2"/>
          </rPr>
          <t>INDÍGENAS</t>
        </r>
        <r>
          <rPr>
            <sz val="8"/>
            <color indexed="81"/>
            <rFont val="Tahoma"/>
            <family val="2"/>
          </rPr>
          <t xml:space="preserve">
</t>
        </r>
      </text>
    </comment>
    <comment ref="BA172" authorId="1" shapeId="0">
      <text>
        <r>
          <rPr>
            <b/>
            <sz val="9"/>
            <color indexed="81"/>
            <rFont val="Tahoma"/>
            <family val="2"/>
          </rPr>
          <t>MEDIO DE EVIDENCIA. INFORME, RESGISTRO FOTOGRAFICO, PLANILLA, ETC</t>
        </r>
      </text>
    </comment>
    <comment ref="AL181" authorId="2" shapeId="0">
      <text>
        <r>
          <rPr>
            <b/>
            <sz val="8"/>
            <color indexed="81"/>
            <rFont val="Tahoma"/>
            <family val="2"/>
          </rPr>
          <t>PRIMERA INFANCIA (0 a 5 años)</t>
        </r>
        <r>
          <rPr>
            <sz val="8"/>
            <color indexed="81"/>
            <rFont val="Tahoma"/>
            <family val="2"/>
          </rPr>
          <t xml:space="preserve">
</t>
        </r>
      </text>
    </comment>
    <comment ref="AM181" authorId="2" shapeId="0">
      <text>
        <r>
          <rPr>
            <b/>
            <sz val="8"/>
            <color indexed="81"/>
            <rFont val="Tahoma"/>
            <family val="2"/>
          </rPr>
          <t>INFANCIA (6 a 11 años)</t>
        </r>
        <r>
          <rPr>
            <sz val="8"/>
            <color indexed="81"/>
            <rFont val="Tahoma"/>
            <family val="2"/>
          </rPr>
          <t xml:space="preserve">
</t>
        </r>
      </text>
    </comment>
    <comment ref="AN181" authorId="2" shapeId="0">
      <text>
        <r>
          <rPr>
            <b/>
            <sz val="8"/>
            <color indexed="81"/>
            <rFont val="Tahoma"/>
            <family val="2"/>
          </rPr>
          <t>ADOLESCENCIA (12 A 17 años)</t>
        </r>
      </text>
    </comment>
    <comment ref="AO181" authorId="2" shapeId="0">
      <text>
        <r>
          <rPr>
            <b/>
            <sz val="8"/>
            <color indexed="81"/>
            <rFont val="Tahoma"/>
            <family val="2"/>
          </rPr>
          <t>JUVENTUD (18 a 28 años)</t>
        </r>
        <r>
          <rPr>
            <sz val="8"/>
            <color indexed="81"/>
            <rFont val="Tahoma"/>
            <family val="2"/>
          </rPr>
          <t xml:space="preserve">
</t>
        </r>
      </text>
    </comment>
    <comment ref="AP181" authorId="2" shapeId="0">
      <text>
        <r>
          <rPr>
            <b/>
            <sz val="8"/>
            <color indexed="81"/>
            <rFont val="Tahoma"/>
            <family val="2"/>
          </rPr>
          <t xml:space="preserve"> ADULTO (29 a 60 años)</t>
        </r>
        <r>
          <rPr>
            <sz val="8"/>
            <color indexed="81"/>
            <rFont val="Tahoma"/>
            <family val="2"/>
          </rPr>
          <t xml:space="preserve">
</t>
        </r>
      </text>
    </comment>
    <comment ref="AQ181" authorId="2" shapeId="0">
      <text>
        <r>
          <rPr>
            <b/>
            <sz val="8"/>
            <color indexed="81"/>
            <rFont val="Tahoma"/>
            <family val="2"/>
          </rPr>
          <t>ADULTO MAYOR  (61 años en adelante)</t>
        </r>
        <r>
          <rPr>
            <sz val="8"/>
            <color indexed="81"/>
            <rFont val="Tahoma"/>
            <family val="2"/>
          </rPr>
          <t xml:space="preserve">
</t>
        </r>
      </text>
    </comment>
    <comment ref="AS181" authorId="2" shapeId="0">
      <text>
        <r>
          <rPr>
            <b/>
            <sz val="8"/>
            <color indexed="81"/>
            <rFont val="Tahoma"/>
            <family val="2"/>
          </rPr>
          <t>MUJERES</t>
        </r>
        <r>
          <rPr>
            <sz val="8"/>
            <color indexed="81"/>
            <rFont val="Tahoma"/>
            <family val="2"/>
          </rPr>
          <t xml:space="preserve">
</t>
        </r>
      </text>
    </comment>
    <comment ref="AT181" authorId="2" shapeId="0">
      <text>
        <r>
          <rPr>
            <b/>
            <sz val="8"/>
            <color indexed="81"/>
            <rFont val="Tahoma"/>
            <family val="2"/>
          </rPr>
          <t>HOMBRES</t>
        </r>
      </text>
    </comment>
    <comment ref="AV181" authorId="2" shapeId="0">
      <text>
        <r>
          <rPr>
            <b/>
            <sz val="8"/>
            <color indexed="81"/>
            <rFont val="Tahoma"/>
            <family val="2"/>
          </rPr>
          <t>VÍCTIMAS CONFLICTO ARMADO</t>
        </r>
        <r>
          <rPr>
            <sz val="8"/>
            <color indexed="81"/>
            <rFont val="Tahoma"/>
            <family val="2"/>
          </rPr>
          <t xml:space="preserve">
</t>
        </r>
      </text>
    </comment>
    <comment ref="AX181" authorId="2" shapeId="0">
      <text>
        <r>
          <rPr>
            <b/>
            <sz val="8"/>
            <color indexed="81"/>
            <rFont val="Tahoma"/>
            <family val="2"/>
          </rPr>
          <t>DISCAPACITADOS</t>
        </r>
        <r>
          <rPr>
            <sz val="8"/>
            <color indexed="81"/>
            <rFont val="Tahoma"/>
            <family val="2"/>
          </rPr>
          <t xml:space="preserve">
</t>
        </r>
      </text>
    </comment>
    <comment ref="AY181" authorId="2" shapeId="0">
      <text>
        <r>
          <rPr>
            <b/>
            <sz val="8"/>
            <color indexed="81"/>
            <rFont val="Tahoma"/>
            <family val="2"/>
          </rPr>
          <t>AFROCOLOMBIANO O RAIZAL</t>
        </r>
      </text>
    </comment>
    <comment ref="AZ181" authorId="2" shapeId="0">
      <text>
        <r>
          <rPr>
            <b/>
            <sz val="8"/>
            <color indexed="81"/>
            <rFont val="Tahoma"/>
            <family val="2"/>
          </rPr>
          <t>INDÍGENAS</t>
        </r>
        <r>
          <rPr>
            <sz val="8"/>
            <color indexed="81"/>
            <rFont val="Tahoma"/>
            <family val="2"/>
          </rPr>
          <t xml:space="preserve">
</t>
        </r>
      </text>
    </comment>
    <comment ref="BA181" authorId="1" shapeId="0">
      <text>
        <r>
          <rPr>
            <b/>
            <sz val="9"/>
            <color indexed="81"/>
            <rFont val="Tahoma"/>
            <family val="2"/>
          </rPr>
          <t>MEDIO DE EVIDENCIA. INFORME, RESGISTRO FOTOGRAFICO, PLANILLA, ETC</t>
        </r>
      </text>
    </comment>
    <comment ref="AL190" authorId="2" shapeId="0">
      <text>
        <r>
          <rPr>
            <b/>
            <sz val="8"/>
            <color indexed="81"/>
            <rFont val="Tahoma"/>
            <family val="2"/>
          </rPr>
          <t>PRIMERA INFANCIA (0 a 5 años)</t>
        </r>
        <r>
          <rPr>
            <sz val="8"/>
            <color indexed="81"/>
            <rFont val="Tahoma"/>
            <family val="2"/>
          </rPr>
          <t xml:space="preserve">
</t>
        </r>
      </text>
    </comment>
    <comment ref="AM190" authorId="2" shapeId="0">
      <text>
        <r>
          <rPr>
            <b/>
            <sz val="8"/>
            <color indexed="81"/>
            <rFont val="Tahoma"/>
            <family val="2"/>
          </rPr>
          <t>INFANCIA (6 a 11 años)</t>
        </r>
        <r>
          <rPr>
            <sz val="8"/>
            <color indexed="81"/>
            <rFont val="Tahoma"/>
            <family val="2"/>
          </rPr>
          <t xml:space="preserve">
</t>
        </r>
      </text>
    </comment>
    <comment ref="AN190" authorId="2" shapeId="0">
      <text>
        <r>
          <rPr>
            <b/>
            <sz val="8"/>
            <color indexed="81"/>
            <rFont val="Tahoma"/>
            <family val="2"/>
          </rPr>
          <t>ADOLESCENCIA (12 A 17 años)</t>
        </r>
      </text>
    </comment>
    <comment ref="AO190" authorId="2" shapeId="0">
      <text>
        <r>
          <rPr>
            <b/>
            <sz val="8"/>
            <color indexed="81"/>
            <rFont val="Tahoma"/>
            <family val="2"/>
          </rPr>
          <t>JUVENTUD (18 a 28 años)</t>
        </r>
        <r>
          <rPr>
            <sz val="8"/>
            <color indexed="81"/>
            <rFont val="Tahoma"/>
            <family val="2"/>
          </rPr>
          <t xml:space="preserve">
</t>
        </r>
      </text>
    </comment>
    <comment ref="AP190" authorId="2" shapeId="0">
      <text>
        <r>
          <rPr>
            <b/>
            <sz val="8"/>
            <color indexed="81"/>
            <rFont val="Tahoma"/>
            <family val="2"/>
          </rPr>
          <t xml:space="preserve"> ADULTO (29 a 60 años)</t>
        </r>
        <r>
          <rPr>
            <sz val="8"/>
            <color indexed="81"/>
            <rFont val="Tahoma"/>
            <family val="2"/>
          </rPr>
          <t xml:space="preserve">
</t>
        </r>
      </text>
    </comment>
    <comment ref="AQ190" authorId="2" shapeId="0">
      <text>
        <r>
          <rPr>
            <b/>
            <sz val="8"/>
            <color indexed="81"/>
            <rFont val="Tahoma"/>
            <family val="2"/>
          </rPr>
          <t>ADULTO MAYOR  (61 años en adelante)</t>
        </r>
        <r>
          <rPr>
            <sz val="8"/>
            <color indexed="81"/>
            <rFont val="Tahoma"/>
            <family val="2"/>
          </rPr>
          <t xml:space="preserve">
</t>
        </r>
      </text>
    </comment>
    <comment ref="AS190" authorId="2" shapeId="0">
      <text>
        <r>
          <rPr>
            <b/>
            <sz val="8"/>
            <color indexed="81"/>
            <rFont val="Tahoma"/>
            <family val="2"/>
          </rPr>
          <t>MUJERES</t>
        </r>
        <r>
          <rPr>
            <sz val="8"/>
            <color indexed="81"/>
            <rFont val="Tahoma"/>
            <family val="2"/>
          </rPr>
          <t xml:space="preserve">
</t>
        </r>
      </text>
    </comment>
    <comment ref="AT190" authorId="2" shapeId="0">
      <text>
        <r>
          <rPr>
            <b/>
            <sz val="8"/>
            <color indexed="81"/>
            <rFont val="Tahoma"/>
            <family val="2"/>
          </rPr>
          <t>HOMBRES</t>
        </r>
      </text>
    </comment>
    <comment ref="AV190" authorId="2" shapeId="0">
      <text>
        <r>
          <rPr>
            <b/>
            <sz val="8"/>
            <color indexed="81"/>
            <rFont val="Tahoma"/>
            <family val="2"/>
          </rPr>
          <t>VÍCTIMAS CONFLICTO ARMADO</t>
        </r>
        <r>
          <rPr>
            <sz val="8"/>
            <color indexed="81"/>
            <rFont val="Tahoma"/>
            <family val="2"/>
          </rPr>
          <t xml:space="preserve">
</t>
        </r>
      </text>
    </comment>
    <comment ref="AX190" authorId="2" shapeId="0">
      <text>
        <r>
          <rPr>
            <b/>
            <sz val="8"/>
            <color indexed="81"/>
            <rFont val="Tahoma"/>
            <family val="2"/>
          </rPr>
          <t>DISCAPACITADOS</t>
        </r>
        <r>
          <rPr>
            <sz val="8"/>
            <color indexed="81"/>
            <rFont val="Tahoma"/>
            <family val="2"/>
          </rPr>
          <t xml:space="preserve">
</t>
        </r>
      </text>
    </comment>
    <comment ref="AY190" authorId="2" shapeId="0">
      <text>
        <r>
          <rPr>
            <b/>
            <sz val="8"/>
            <color indexed="81"/>
            <rFont val="Tahoma"/>
            <family val="2"/>
          </rPr>
          <t>AFROCOLOMBIANO O RAIZAL</t>
        </r>
      </text>
    </comment>
    <comment ref="AZ190" authorId="2" shapeId="0">
      <text>
        <r>
          <rPr>
            <b/>
            <sz val="8"/>
            <color indexed="81"/>
            <rFont val="Tahoma"/>
            <family val="2"/>
          </rPr>
          <t>INDÍGENAS</t>
        </r>
        <r>
          <rPr>
            <sz val="8"/>
            <color indexed="81"/>
            <rFont val="Tahoma"/>
            <family val="2"/>
          </rPr>
          <t xml:space="preserve">
</t>
        </r>
      </text>
    </comment>
    <comment ref="BA190" authorId="1" shapeId="0">
      <text>
        <r>
          <rPr>
            <b/>
            <sz val="9"/>
            <color indexed="81"/>
            <rFont val="Tahoma"/>
            <family val="2"/>
          </rPr>
          <t>MEDIO DE EVIDENCIA. INFORME, RESGISTRO FOTOGRAFICO, PLANILLA, ETC</t>
        </r>
      </text>
    </comment>
    <comment ref="AL199" authorId="2" shapeId="0">
      <text>
        <r>
          <rPr>
            <b/>
            <sz val="8"/>
            <color indexed="81"/>
            <rFont val="Tahoma"/>
            <family val="2"/>
          </rPr>
          <t>PRIMERA INFANCIA (0 a 5 años)</t>
        </r>
        <r>
          <rPr>
            <sz val="8"/>
            <color indexed="81"/>
            <rFont val="Tahoma"/>
            <family val="2"/>
          </rPr>
          <t xml:space="preserve">
</t>
        </r>
      </text>
    </comment>
    <comment ref="AM199" authorId="2" shapeId="0">
      <text>
        <r>
          <rPr>
            <b/>
            <sz val="8"/>
            <color indexed="81"/>
            <rFont val="Tahoma"/>
            <family val="2"/>
          </rPr>
          <t>INFANCIA (6 a 11 años)</t>
        </r>
        <r>
          <rPr>
            <sz val="8"/>
            <color indexed="81"/>
            <rFont val="Tahoma"/>
            <family val="2"/>
          </rPr>
          <t xml:space="preserve">
</t>
        </r>
      </text>
    </comment>
    <comment ref="AN199" authorId="2" shapeId="0">
      <text>
        <r>
          <rPr>
            <b/>
            <sz val="8"/>
            <color indexed="81"/>
            <rFont val="Tahoma"/>
            <family val="2"/>
          </rPr>
          <t>ADOLESCENCIA (12 A 17 años)</t>
        </r>
      </text>
    </comment>
    <comment ref="AO199" authorId="2" shapeId="0">
      <text>
        <r>
          <rPr>
            <b/>
            <sz val="8"/>
            <color indexed="81"/>
            <rFont val="Tahoma"/>
            <family val="2"/>
          </rPr>
          <t>JUVENTUD (18 a 28 años)</t>
        </r>
        <r>
          <rPr>
            <sz val="8"/>
            <color indexed="81"/>
            <rFont val="Tahoma"/>
            <family val="2"/>
          </rPr>
          <t xml:space="preserve">
</t>
        </r>
      </text>
    </comment>
    <comment ref="AP199" authorId="2" shapeId="0">
      <text>
        <r>
          <rPr>
            <b/>
            <sz val="8"/>
            <color indexed="81"/>
            <rFont val="Tahoma"/>
            <family val="2"/>
          </rPr>
          <t xml:space="preserve"> ADULTO (29 a 60 años)</t>
        </r>
        <r>
          <rPr>
            <sz val="8"/>
            <color indexed="81"/>
            <rFont val="Tahoma"/>
            <family val="2"/>
          </rPr>
          <t xml:space="preserve">
</t>
        </r>
      </text>
    </comment>
    <comment ref="AQ199" authorId="2" shapeId="0">
      <text>
        <r>
          <rPr>
            <b/>
            <sz val="8"/>
            <color indexed="81"/>
            <rFont val="Tahoma"/>
            <family val="2"/>
          </rPr>
          <t>ADULTO MAYOR  (61 años en adelante)</t>
        </r>
        <r>
          <rPr>
            <sz val="8"/>
            <color indexed="81"/>
            <rFont val="Tahoma"/>
            <family val="2"/>
          </rPr>
          <t xml:space="preserve">
</t>
        </r>
      </text>
    </comment>
    <comment ref="AS199" authorId="2" shapeId="0">
      <text>
        <r>
          <rPr>
            <b/>
            <sz val="8"/>
            <color indexed="81"/>
            <rFont val="Tahoma"/>
            <family val="2"/>
          </rPr>
          <t>MUJERES</t>
        </r>
        <r>
          <rPr>
            <sz val="8"/>
            <color indexed="81"/>
            <rFont val="Tahoma"/>
            <family val="2"/>
          </rPr>
          <t xml:space="preserve">
</t>
        </r>
      </text>
    </comment>
    <comment ref="AT199" authorId="2" shapeId="0">
      <text>
        <r>
          <rPr>
            <b/>
            <sz val="8"/>
            <color indexed="81"/>
            <rFont val="Tahoma"/>
            <family val="2"/>
          </rPr>
          <t>HOMBRES</t>
        </r>
      </text>
    </comment>
    <comment ref="AV199" authorId="2" shapeId="0">
      <text>
        <r>
          <rPr>
            <b/>
            <sz val="8"/>
            <color indexed="81"/>
            <rFont val="Tahoma"/>
            <family val="2"/>
          </rPr>
          <t>VÍCTIMAS CONFLICTO ARMADO</t>
        </r>
        <r>
          <rPr>
            <sz val="8"/>
            <color indexed="81"/>
            <rFont val="Tahoma"/>
            <family val="2"/>
          </rPr>
          <t xml:space="preserve">
</t>
        </r>
      </text>
    </comment>
    <comment ref="AX199" authorId="2" shapeId="0">
      <text>
        <r>
          <rPr>
            <b/>
            <sz val="8"/>
            <color indexed="81"/>
            <rFont val="Tahoma"/>
            <family val="2"/>
          </rPr>
          <t>DISCAPACITADOS</t>
        </r>
        <r>
          <rPr>
            <sz val="8"/>
            <color indexed="81"/>
            <rFont val="Tahoma"/>
            <family val="2"/>
          </rPr>
          <t xml:space="preserve">
</t>
        </r>
      </text>
    </comment>
    <comment ref="AY199" authorId="2" shapeId="0">
      <text>
        <r>
          <rPr>
            <b/>
            <sz val="8"/>
            <color indexed="81"/>
            <rFont val="Tahoma"/>
            <family val="2"/>
          </rPr>
          <t>AFROCOLOMBIANO O RAIZAL</t>
        </r>
      </text>
    </comment>
    <comment ref="AZ199" authorId="2" shapeId="0">
      <text>
        <r>
          <rPr>
            <b/>
            <sz val="8"/>
            <color indexed="81"/>
            <rFont val="Tahoma"/>
            <family val="2"/>
          </rPr>
          <t>INDÍGENAS</t>
        </r>
        <r>
          <rPr>
            <sz val="8"/>
            <color indexed="81"/>
            <rFont val="Tahoma"/>
            <family val="2"/>
          </rPr>
          <t xml:space="preserve">
</t>
        </r>
      </text>
    </comment>
    <comment ref="BA199"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<sst xmlns="http://schemas.openxmlformats.org/spreadsheetml/2006/main" count="10595" uniqueCount="1984">
  <si>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</si>
  <si>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</si>
  <si>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</si>
  <si>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</si>
  <si>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</si>
  <si>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</si>
  <si>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</si>
  <si>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</si>
  <si>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</si>
  <si>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</si>
  <si>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</si>
  <si>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</si>
  <si>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</si>
  <si>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</si>
  <si>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</si>
  <si>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</si>
  <si>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</si>
  <si>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</si>
  <si>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</si>
  <si>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</si>
  <si>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</si>
  <si>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</si>
  <si>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</si>
  <si>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</si>
  <si>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</si>
  <si>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</si>
  <si>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</si>
  <si>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</si>
  <si>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</si>
  <si>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</si>
  <si>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</si>
  <si>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</si>
  <si>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</si>
  <si>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</si>
  <si>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</si>
  <si>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</si>
  <si>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</si>
  <si>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</si>
  <si>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</si>
  <si>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</si>
  <si>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</si>
  <si>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</si>
  <si>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</si>
  <si>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</si>
  <si>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</si>
  <si>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</si>
  <si>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</si>
  <si>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</si>
  <si>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</si>
  <si>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</si>
  <si>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</si>
  <si>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</si>
  <si>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</si>
  <si>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</si>
  <si>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</si>
  <si>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</si>
  <si>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</si>
  <si>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</si>
  <si>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</si>
  <si>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</si>
  <si>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</si>
  <si>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</si>
  <si>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</si>
  <si>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</si>
  <si>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</si>
  <si>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</si>
  <si>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</si>
  <si>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</si>
  <si>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</si>
  <si>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</si>
  <si>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</si>
  <si>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</si>
  <si>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</si>
  <si>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</si>
  <si>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</si>
  <si>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</si>
  <si>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</si>
  <si>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</si>
  <si>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</si>
  <si>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</si>
  <si>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</si>
  <si>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</si>
  <si>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</si>
  <si>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</si>
  <si>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</si>
  <si>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</si>
  <si>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</si>
  <si>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</si>
  <si>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</si>
  <si>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</si>
  <si>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</si>
  <si>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</si>
  <si>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</si>
  <si>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</si>
  <si>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</si>
  <si>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</si>
  <si>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</si>
  <si>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</si>
  <si>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</si>
  <si>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</si>
  <si>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</si>
  <si>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</si>
  <si>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</si>
  <si>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</si>
  <si>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</si>
  <si>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</si>
  <si>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</si>
  <si>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</si>
  <si>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</si>
  <si>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</si>
  <si>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</si>
  <si>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</si>
  <si>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</si>
  <si>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</si>
  <si>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</si>
  <si>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</si>
  <si>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</si>
  <si>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</si>
  <si>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</si>
  <si>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</si>
  <si>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</si>
  <si>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</si>
  <si>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</si>
  <si>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</si>
  <si>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</si>
  <si>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</si>
  <si>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</si>
  <si>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</si>
  <si>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</si>
  <si>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</si>
  <si>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</si>
  <si>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</si>
  <si>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</si>
  <si>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</si>
  <si>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</si>
  <si>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</si>
  <si>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</si>
  <si>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</si>
  <si>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</si>
  <si>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</si>
  <si>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</si>
  <si>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</si>
  <si>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</si>
  <si>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</si>
  <si>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</si>
  <si>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</si>
  <si>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</si>
  <si>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</si>
  <si>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</si>
  <si>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</si>
  <si>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</si>
  <si>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</si>
  <si>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</si>
  <si>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</si>
  <si>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</si>
  <si>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</si>
  <si>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</si>
  <si>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</si>
  <si>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</si>
  <si>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</si>
  <si>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</si>
  <si>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</si>
  <si>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</si>
  <si>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</si>
  <si>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</si>
  <si>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</si>
  <si>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</si>
  <si>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</si>
  <si>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</si>
  <si>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</si>
  <si>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</si>
  <si>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</si>
  <si>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</si>
  <si>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</si>
  <si>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</si>
  <si>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</si>
  <si>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</si>
  <si>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</si>
  <si>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</si>
  <si>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</si>
  <si>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</si>
  <si>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</si>
  <si>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</si>
  <si>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</si>
  <si>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</si>
  <si>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</si>
  <si>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</si>
  <si>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</si>
  <si>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</si>
  <si>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</si>
  <si>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</si>
  <si>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</si>
  <si>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</si>
  <si>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</si>
  <si>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</si>
  <si>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</si>
  <si>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</si>
  <si>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</si>
  <si>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</si>
  <si>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</si>
  <si>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</si>
  <si>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</si>
  <si>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</si>
  <si>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</si>
  <si>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</si>
  <si>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</si>
  <si>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</si>
  <si>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</si>
  <si>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</si>
  <si>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</si>
  <si>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</si>
  <si>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</si>
  <si>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</si>
  <si>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</si>
  <si>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</si>
  <si>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</si>
  <si>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</si>
  <si>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</si>
  <si>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</si>
  <si>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</si>
  <si>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</si>
  <si>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</si>
  <si>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</si>
  <si>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</si>
  <si>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</si>
  <si>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</si>
  <si>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</si>
  <si>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</si>
  <si>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</si>
  <si>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</si>
  <si>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</si>
  <si>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</si>
  <si>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</si>
  <si>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</si>
  <si>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</si>
  <si>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</si>
  <si>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</si>
  <si>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</si>
  <si>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</si>
  <si>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</si>
  <si>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</si>
  <si>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</si>
  <si>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</si>
  <si>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</si>
  <si>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</si>
  <si>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</si>
  <si>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</si>
  <si>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</si>
  <si>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</si>
  <si>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</si>
  <si>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</si>
  <si>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</si>
  <si>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</si>
  <si>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</si>
  <si>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</si>
  <si>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</si>
  <si>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</si>
  <si>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</si>
  <si>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</si>
  <si>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</si>
  <si>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</si>
  <si>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</si>
  <si>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</si>
  <si>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</si>
  <si>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</si>
  <si>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</si>
  <si>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</si>
  <si>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</si>
  <si>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</si>
  <si>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</si>
  <si>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</si>
  <si>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</si>
  <si>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</si>
  <si>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</si>
  <si>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</si>
  <si>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</si>
  <si>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</si>
  <si>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</si>
  <si>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</si>
  <si>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</si>
  <si>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</si>
  <si>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</si>
  <si>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</si>
  <si>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</si>
  <si>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</si>
  <si>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</si>
  <si>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</si>
  <si>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</si>
  <si>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</si>
  <si>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</si>
  <si>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</si>
  <si>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</si>
  <si>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</si>
  <si>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</si>
  <si>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</si>
  <si>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</si>
  <si>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</si>
  <si>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</si>
  <si>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</si>
  <si>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</si>
  <si>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</si>
  <si>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</si>
  <si>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</si>
  <si>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</si>
  <si>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</si>
  <si>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</si>
  <si>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</si>
  <si>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</si>
  <si>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</si>
  <si>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</si>
  <si>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</si>
  <si>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</si>
  <si>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</si>
  <si>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</si>
  <si>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</si>
  <si>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</si>
  <si>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</si>
  <si>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</si>
  <si>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</si>
  <si>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</si>
  <si>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</si>
  <si>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</si>
  <si>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</si>
  <si>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</si>
  <si>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</si>
  <si>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</si>
  <si>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</si>
  <si>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</si>
  <si>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</si>
  <si>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</si>
  <si>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</si>
  <si>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</si>
  <si>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</si>
  <si>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</si>
  <si>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</si>
  <si>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</si>
  <si>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</si>
  <si>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</si>
  <si>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</si>
  <si>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</si>
  <si>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</si>
  <si>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</si>
  <si>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</si>
  <si>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</si>
  <si>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</si>
  <si>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</si>
  <si>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</si>
  <si>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</si>
  <si>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</si>
  <si>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</si>
  <si>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</si>
  <si>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</si>
  <si>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</si>
  <si>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</si>
  <si>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</si>
  <si>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</si>
  <si>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</si>
  <si>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</si>
  <si>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</si>
  <si>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</si>
  <si>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</si>
  <si>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</si>
  <si>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</si>
  <si>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</si>
  <si>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</si>
  <si>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</si>
  <si>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</si>
  <si>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</si>
  <si>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</si>
  <si>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</si>
  <si>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</si>
  <si>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</si>
  <si>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</si>
  <si>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</si>
  <si>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</si>
  <si>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</si>
  <si>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</si>
  <si>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</si>
  <si>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</si>
  <si>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</si>
  <si>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</si>
  <si>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</si>
  <si>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</si>
  <si>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</si>
  <si>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</si>
  <si>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</si>
  <si>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</si>
  <si>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</si>
  <si>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</si>
  <si>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</si>
  <si>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</si>
  <si>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</si>
  <si>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</si>
  <si>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</si>
  <si>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</si>
  <si>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</si>
  <si>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</si>
  <si>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</si>
  <si>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</si>
  <si>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</si>
  <si>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</si>
  <si>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</si>
  <si>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</si>
  <si>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</si>
  <si>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</si>
  <si>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</si>
  <si>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</si>
  <si>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</si>
  <si>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</si>
  <si>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</si>
  <si>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</si>
  <si>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</si>
  <si>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</si>
  <si>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</si>
  <si>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</si>
  <si>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</si>
  <si>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</si>
  <si>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</si>
  <si>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</si>
  <si>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</si>
  <si>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</si>
  <si>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</si>
  <si>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</si>
  <si>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</si>
  <si>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</si>
  <si>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</si>
  <si>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</si>
  <si>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</si>
  <si>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</si>
  <si>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</si>
  <si>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</si>
  <si>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</si>
  <si>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</si>
  <si>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</si>
  <si>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</si>
  <si>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</si>
  <si>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</si>
  <si>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</si>
  <si>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</si>
  <si>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</si>
  <si>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</si>
  <si>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</si>
  <si>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</si>
  <si>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</si>
  <si>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</si>
  <si>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</si>
  <si>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</si>
  <si>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</si>
  <si>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</si>
  <si>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</si>
  <si>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</si>
  <si>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</si>
  <si>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</si>
  <si>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</si>
  <si>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</si>
  <si>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</si>
  <si>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</si>
  <si>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</si>
  <si>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</si>
  <si>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</si>
  <si>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</si>
  <si>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</si>
  <si>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</si>
  <si>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</si>
  <si>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</si>
  <si>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</si>
  <si>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</si>
  <si>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</si>
  <si>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</si>
  <si>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</si>
  <si>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</si>
  <si>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</si>
  <si>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</si>
  <si>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</si>
  <si>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</si>
  <si>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</si>
  <si>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</si>
  <si>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</si>
  <si>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</si>
  <si>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</si>
  <si>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</si>
  <si>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</si>
  <si>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</si>
  <si>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</si>
  <si>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</si>
  <si>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</si>
  <si>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</si>
  <si>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</si>
  <si>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</si>
  <si>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</si>
  <si>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</si>
  <si>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</si>
  <si>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</si>
  <si>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</si>
  <si>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</si>
  <si>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</si>
  <si>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</si>
  <si>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</si>
  <si>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</si>
  <si>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</si>
  <si>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</si>
  <si>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</si>
  <si>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</si>
  <si>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</si>
  <si>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</si>
  <si>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</si>
  <si>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</si>
  <si>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</si>
  <si>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</si>
  <si>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</si>
  <si>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</si>
  <si>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</si>
  <si>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</si>
  <si>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</si>
  <si>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</si>
  <si>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</si>
  <si>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</si>
  <si>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</si>
  <si>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</si>
  <si>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</si>
  <si>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</si>
  <si>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</si>
  <si>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</si>
  <si>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</si>
  <si>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</si>
  <si>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</si>
  <si>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</si>
  <si>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</si>
  <si>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</si>
  <si>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</si>
  <si>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</si>
  <si>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</si>
  <si>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</si>
  <si>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</si>
  <si>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</si>
  <si>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</si>
  <si>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</si>
  <si>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</si>
  <si>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</si>
  <si>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</si>
  <si>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</si>
  <si>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</si>
  <si>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</si>
  <si>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</si>
  <si>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</si>
  <si>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</si>
  <si>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</si>
  <si>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</si>
  <si>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</si>
  <si>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</si>
  <si>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</si>
  <si>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</si>
  <si>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</si>
  <si>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</si>
  <si>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</si>
  <si>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</si>
  <si>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</si>
  <si>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</si>
  <si>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</si>
  <si>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</si>
  <si>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</si>
  <si>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</si>
  <si>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</si>
  <si>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</si>
  <si>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</si>
  <si>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</si>
  <si>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</si>
  <si>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</si>
  <si>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</si>
  <si>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</si>
  <si>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</si>
  <si>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</si>
  <si>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</si>
  <si>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</si>
  <si>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</si>
  <si>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</si>
  <si>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</si>
  <si>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</si>
  <si>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</si>
  <si>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</si>
  <si>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</si>
  <si>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</si>
  <si>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</si>
  <si>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</si>
  <si>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</si>
  <si>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</si>
  <si>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</si>
  <si>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</si>
  <si>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</si>
  <si>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</si>
  <si>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</si>
  <si>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</si>
  <si>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</si>
  <si>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</si>
  <si>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</si>
  <si>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</si>
  <si>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</si>
  <si>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</si>
  <si>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</si>
  <si>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</si>
  <si>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</si>
  <si>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</si>
  <si>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</si>
  <si>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</si>
  <si>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</si>
  <si>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</si>
  <si>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</si>
  <si>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</si>
  <si>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</si>
  <si>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</si>
  <si>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</si>
  <si>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</si>
  <si>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</si>
  <si>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</si>
  <si>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</si>
  <si>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</si>
  <si>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</si>
  <si>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</si>
  <si>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</si>
  <si>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</si>
  <si>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</si>
  <si>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</si>
  <si>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</si>
  <si>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</si>
  <si>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</si>
  <si>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</si>
  <si>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</si>
  <si>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</si>
  <si>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</si>
  <si>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</si>
  <si>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</si>
  <si>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</si>
  <si>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</si>
  <si>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</si>
  <si>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</si>
  <si>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</si>
  <si>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</si>
  <si>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</si>
  <si>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</si>
  <si>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</si>
  <si>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</si>
  <si>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</si>
  <si>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</si>
  <si>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</si>
  <si>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</si>
  <si>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</si>
  <si>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</si>
  <si>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</si>
  <si>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</si>
  <si>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</si>
  <si>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</si>
  <si>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</si>
  <si>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</si>
  <si>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</si>
  <si>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</si>
  <si>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</si>
  <si>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</si>
  <si>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</si>
  <si>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</si>
  <si>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</si>
  <si>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</si>
  <si>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</si>
  <si>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</si>
  <si>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</si>
  <si>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</si>
  <si>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</si>
  <si>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</si>
  <si>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</si>
  <si>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</si>
  <si>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</si>
  <si>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</si>
  <si>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</si>
  <si>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</si>
  <si>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</si>
  <si>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</si>
  <si>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</si>
  <si>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</si>
  <si>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</si>
  <si>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</si>
  <si>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</si>
  <si>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</si>
  <si>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</si>
  <si>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</si>
  <si>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</si>
  <si>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</si>
  <si>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</si>
  <si>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</si>
  <si>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</si>
  <si>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</si>
  <si>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</si>
  <si>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</si>
  <si>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</si>
  <si>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</si>
  <si>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</si>
  <si>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</si>
  <si>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</si>
  <si>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</si>
  <si>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</si>
  <si>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</si>
  <si>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</si>
  <si>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</si>
  <si>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</si>
  <si>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</si>
  <si>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</si>
  <si>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</si>
  <si>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</si>
  <si>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</si>
  <si>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</si>
  <si>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</si>
  <si>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</si>
  <si>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</si>
  <si>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</si>
  <si>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</si>
  <si>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</si>
  <si>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</si>
  <si>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</si>
  <si>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</si>
  <si>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</si>
  <si>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</si>
  <si>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</si>
  <si>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</si>
  <si>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</si>
  <si>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</si>
  <si>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</si>
  <si>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</si>
  <si>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</si>
  <si>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</si>
  <si>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</si>
  <si>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</si>
  <si>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</si>
  <si>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</si>
  <si>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</si>
  <si>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</si>
  <si>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</si>
  <si>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</si>
  <si>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</si>
  <si>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</si>
  <si>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</si>
  <si>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</si>
  <si>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</si>
  <si>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</si>
  <si>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</si>
  <si>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</si>
  <si>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</si>
  <si>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</si>
  <si>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</si>
  <si>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</si>
  <si>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</si>
  <si>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</si>
  <si>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</si>
  <si>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</si>
  <si>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</si>
  <si>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</si>
  <si>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</si>
  <si>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</si>
  <si>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</si>
  <si>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</si>
  <si>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</si>
  <si>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</si>
  <si>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</si>
  <si>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</si>
  <si>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</si>
  <si>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</si>
  <si>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</si>
  <si>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</si>
  <si>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</si>
  <si>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</si>
  <si>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</si>
  <si>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</si>
  <si>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</si>
  <si>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</si>
  <si>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</si>
  <si>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</si>
  <si>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</si>
  <si>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</si>
  <si>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</si>
  <si>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</si>
  <si>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</si>
  <si>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</si>
  <si>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</si>
  <si>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</si>
  <si>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</si>
  <si>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</si>
  <si>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</si>
  <si>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</si>
  <si>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</si>
  <si>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</si>
  <si>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</si>
  <si>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</si>
  <si>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</si>
  <si>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</si>
  <si>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</si>
  <si>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</si>
  <si>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</si>
  <si>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</si>
  <si>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</si>
  <si>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</si>
  <si>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</si>
  <si>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</si>
  <si>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</si>
  <si>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</si>
  <si>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</si>
  <si>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</si>
  <si>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</si>
  <si>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</si>
  <si>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</si>
  <si>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</si>
  <si>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</si>
  <si>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</si>
  <si>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</si>
  <si>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</si>
  <si>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</si>
  <si>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</si>
  <si>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</si>
  <si>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</si>
  <si>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</si>
  <si>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</si>
  <si>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</si>
  <si>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</si>
  <si>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</si>
  <si>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</si>
  <si>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</si>
  <si>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</si>
  <si>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</si>
  <si>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</si>
  <si>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</si>
  <si>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</si>
  <si>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</si>
  <si>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</si>
  <si>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</si>
  <si>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</si>
  <si>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</si>
  <si>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</si>
  <si>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</si>
  <si>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</si>
  <si>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</si>
  <si>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</si>
  <si>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</si>
  <si>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</si>
  <si>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</si>
  <si>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</si>
  <si>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</si>
  <si>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</si>
  <si>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</si>
  <si>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</si>
  <si>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</si>
  <si>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</si>
  <si>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</si>
  <si>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</si>
  <si>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</si>
  <si>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</si>
  <si>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</si>
  <si>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</si>
  <si>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</si>
  <si>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</si>
  <si>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</si>
  <si>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</si>
  <si>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</si>
  <si>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</si>
  <si>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</si>
  <si>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</si>
  <si>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</si>
  <si>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</si>
  <si>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</si>
  <si>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</si>
  <si>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</si>
  <si>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</si>
  <si>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</si>
  <si>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</si>
  <si>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</si>
  <si>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</si>
  <si>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</si>
  <si>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</si>
  <si>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</si>
  <si>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</si>
  <si>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</si>
  <si>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</si>
  <si>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</si>
  <si>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</si>
  <si>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</si>
  <si>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</si>
  <si>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</si>
  <si>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</si>
  <si>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</si>
  <si>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</si>
  <si>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</si>
  <si>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</si>
  <si>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</si>
  <si>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</si>
  <si>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</si>
  <si>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</si>
  <si>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</si>
  <si>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</si>
  <si>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</si>
  <si>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</si>
  <si>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</si>
  <si>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</si>
  <si>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</si>
  <si>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</si>
  <si>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</si>
  <si>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</si>
  <si>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</si>
  <si>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</si>
  <si>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</si>
  <si>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</si>
  <si>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</si>
  <si>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</si>
  <si>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</si>
  <si>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</si>
  <si>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</si>
  <si>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</si>
  <si>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</si>
  <si>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</si>
  <si>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</si>
  <si>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</si>
  <si>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</si>
  <si>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</si>
  <si>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</si>
  <si>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</si>
  <si>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</si>
  <si>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</si>
  <si>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</si>
  <si>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</si>
  <si>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</si>
  <si>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</si>
  <si>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</si>
  <si>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</si>
  <si>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</si>
  <si>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</si>
  <si>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</si>
  <si>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</si>
  <si>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</si>
  <si>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</si>
  <si>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</si>
  <si>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</si>
  <si>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</si>
  <si>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</si>
  <si>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</si>
  <si>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</si>
  <si>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</si>
  <si>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</si>
  <si>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</si>
  <si>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</si>
  <si>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</si>
  <si>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</si>
  <si>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</si>
  <si>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</si>
  <si>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</si>
  <si>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</si>
  <si>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</si>
  <si>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</si>
  <si>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</si>
  <si>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</si>
  <si>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</si>
  <si>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</si>
  <si>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</si>
  <si>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</si>
  <si>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</si>
  <si>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</si>
  <si>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</si>
  <si>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</si>
  <si>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</si>
  <si>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</si>
  <si>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</si>
  <si>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</si>
  <si>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</si>
  <si>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</si>
  <si>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</si>
  <si>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</si>
  <si>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</si>
  <si>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</si>
  <si>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</si>
  <si>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</si>
  <si>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</si>
  <si>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</si>
  <si>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</si>
  <si>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</si>
  <si>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</si>
  <si>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</si>
  <si>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</si>
  <si>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</si>
  <si>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</si>
  <si>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</si>
  <si>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</si>
  <si>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</si>
  <si>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</si>
  <si>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</si>
  <si>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</si>
  <si>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</si>
  <si>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</si>
  <si>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</si>
  <si>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</si>
  <si>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</si>
  <si>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</si>
  <si>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</si>
  <si>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</si>
  <si>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</si>
  <si>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</si>
  <si>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</si>
  <si>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</si>
  <si>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</si>
  <si>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</si>
  <si>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</si>
  <si>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</si>
  <si>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</si>
  <si>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</si>
  <si>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</si>
  <si>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</si>
  <si>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</si>
  <si>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</si>
  <si>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</si>
  <si>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</si>
  <si>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</si>
  <si>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</si>
  <si>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</si>
  <si>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</si>
  <si>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</si>
  <si>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</si>
  <si>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</si>
  <si>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</si>
  <si>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</si>
  <si>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</si>
  <si>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</si>
  <si>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</si>
  <si>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</si>
  <si>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</si>
  <si>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</si>
  <si>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</si>
  <si>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</si>
  <si>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</si>
  <si>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</si>
  <si>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</si>
  <si>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</si>
  <si>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</si>
  <si>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</si>
  <si>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</si>
  <si>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</si>
  <si>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</si>
  <si>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</si>
  <si>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</si>
  <si>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</si>
  <si>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</si>
  <si>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</si>
  <si>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</si>
  <si>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</si>
  <si>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</si>
  <si>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</si>
  <si>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</si>
  <si>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</si>
  <si>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</si>
  <si>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</si>
  <si>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</si>
  <si>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</si>
  <si>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</si>
  <si>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</si>
  <si>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</si>
  <si>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</si>
  <si>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</si>
  <si>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</si>
  <si>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</si>
  <si>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</si>
  <si>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</si>
  <si>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</si>
  <si>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</si>
  <si>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</si>
  <si>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</si>
  <si>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</si>
  <si>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</si>
  <si>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</si>
  <si>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</si>
  <si>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</si>
  <si>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</si>
  <si>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</si>
  <si>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</si>
  <si>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</si>
  <si>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</si>
  <si>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</si>
  <si>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</si>
  <si>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</si>
  <si>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</si>
  <si>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</si>
  <si>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</si>
  <si>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</si>
  <si>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</si>
  <si>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</si>
  <si>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</si>
  <si>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</si>
  <si>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</si>
  <si>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</si>
  <si>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</si>
  <si>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</si>
  <si>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</si>
  <si>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</si>
  <si>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</si>
  <si>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</si>
  <si>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</si>
  <si>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</si>
  <si>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</si>
  <si>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</si>
  <si>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</si>
  <si>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</si>
  <si>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</si>
  <si>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</si>
  <si>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</si>
  <si>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</si>
  <si>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</si>
  <si>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</si>
  <si>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</si>
  <si>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</si>
  <si>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</si>
  <si>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</si>
  <si>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</si>
  <si>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</si>
  <si>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</si>
  <si>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</si>
  <si>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</si>
  <si>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</si>
  <si>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</si>
  <si>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</si>
  <si>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</si>
  <si>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</si>
  <si>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</si>
  <si>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</si>
  <si>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</si>
  <si>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</si>
  <si>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</si>
  <si>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</si>
  <si>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</si>
  <si>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</si>
  <si>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</si>
  <si>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</si>
  <si>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</si>
  <si>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</si>
  <si>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</si>
  <si>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</si>
  <si>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</si>
  <si>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</si>
  <si>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</si>
  <si>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</si>
  <si>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</si>
  <si>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</si>
  <si>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</si>
  <si>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</si>
  <si>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</si>
  <si>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</si>
  <si>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</si>
  <si>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</si>
  <si>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</si>
  <si>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</si>
  <si>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</si>
  <si>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</si>
  <si>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</si>
  <si>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</si>
  <si>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</si>
  <si>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</si>
  <si>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</si>
  <si>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</si>
  <si>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</si>
  <si>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</si>
  <si>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</si>
  <si>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</si>
  <si>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</si>
  <si>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</si>
  <si>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</si>
  <si>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</si>
  <si>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</si>
  <si>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</si>
  <si>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</si>
  <si>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</si>
  <si>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</si>
  <si>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</si>
  <si>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</si>
  <si>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</si>
  <si>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</si>
  <si>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</si>
  <si>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</si>
  <si>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</si>
  <si>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</si>
  <si>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</si>
  <si>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</si>
  <si>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</si>
  <si>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</si>
  <si>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</si>
  <si>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</si>
  <si>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</si>
  <si>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</si>
  <si>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</si>
  <si>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</si>
  <si>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</si>
  <si>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</si>
  <si>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</si>
  <si>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</si>
  <si>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</si>
  <si>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</si>
  <si>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</si>
  <si>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</si>
  <si>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</si>
  <si>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</si>
  <si>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</si>
  <si>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</si>
  <si>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</si>
  <si>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</si>
  <si>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</si>
  <si>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</si>
  <si>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</si>
  <si>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</si>
  <si>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</si>
  <si>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</si>
  <si>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</si>
  <si>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</si>
  <si>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</si>
  <si>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</si>
  <si>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</si>
  <si>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</si>
  <si>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</si>
  <si>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</si>
  <si>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</si>
  <si>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</si>
  <si>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</si>
  <si>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</si>
  <si>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</si>
  <si>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</si>
  <si>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</si>
  <si>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</si>
  <si>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</si>
  <si>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</si>
  <si>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</si>
  <si>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</si>
  <si>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</si>
  <si>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</si>
  <si>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</si>
  <si>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</si>
  <si>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</si>
  <si>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</si>
  <si>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</si>
  <si>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</si>
  <si>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</si>
  <si>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</si>
  <si>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</si>
  <si>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</si>
  <si>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</si>
  <si>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</si>
  <si>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</si>
  <si>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</si>
  <si>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</si>
  <si>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</si>
  <si>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</si>
  <si>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</si>
  <si>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</si>
  <si>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</si>
  <si>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</si>
  <si>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</si>
  <si>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</si>
  <si>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</si>
  <si>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</si>
  <si>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</si>
  <si>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</si>
  <si>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</si>
  <si>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</si>
  <si>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</si>
  <si>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</si>
  <si>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</si>
  <si>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</si>
  <si>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</si>
  <si>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</si>
  <si>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</si>
  <si>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</si>
  <si>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</si>
  <si>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</si>
  <si>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</si>
  <si>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</si>
  <si>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</si>
  <si>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</si>
  <si>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</si>
  <si>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</si>
  <si>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</si>
  <si>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</si>
  <si>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</si>
  <si>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</si>
  <si>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</si>
  <si>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</si>
  <si>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</si>
  <si>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</si>
  <si>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</si>
  <si>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</si>
  <si>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</si>
  <si>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</si>
  <si>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</si>
  <si>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</si>
  <si>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</si>
  <si>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</si>
  <si>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</si>
  <si>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</si>
  <si>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</si>
  <si>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</si>
  <si>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</si>
  <si>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</si>
  <si>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</si>
  <si>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</si>
  <si>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</si>
  <si>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</si>
  <si>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</si>
  <si>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</si>
  <si>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</si>
  <si>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</si>
  <si>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</si>
  <si>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</si>
  <si>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</si>
  <si>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</si>
  <si>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</si>
  <si>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</si>
  <si>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</si>
  <si>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</si>
  <si>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</si>
  <si>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</si>
  <si>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</si>
  <si>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</si>
  <si>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</si>
  <si>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</si>
  <si>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</si>
  <si>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</si>
  <si>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</si>
  <si>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</si>
  <si>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</si>
  <si>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</si>
  <si>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</si>
  <si>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</si>
  <si>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</si>
  <si>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</si>
  <si>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</si>
  <si>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</si>
  <si>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</si>
  <si>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</si>
  <si>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</si>
  <si>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</si>
  <si>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</si>
  <si>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</si>
  <si>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</si>
  <si>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</si>
  <si>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</si>
  <si>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</si>
  <si>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</si>
  <si>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</si>
  <si>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</si>
  <si>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</si>
  <si>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</si>
  <si>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</si>
  <si>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</si>
  <si>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</si>
  <si>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</si>
  <si>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</si>
  <si>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</si>
  <si>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</si>
  <si>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</si>
  <si>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</si>
  <si>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</si>
  <si>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</si>
  <si>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</si>
  <si>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</si>
  <si>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</si>
  <si>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</si>
  <si>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</si>
  <si>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</si>
  <si>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</si>
  <si>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</si>
  <si>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</si>
  <si>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</si>
  <si>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</si>
  <si>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</si>
  <si>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</si>
  <si>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</si>
  <si>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</si>
  <si>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</si>
  <si>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</si>
  <si>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</si>
  <si>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</si>
  <si>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</si>
  <si>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</si>
  <si>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</si>
  <si>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</si>
  <si>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</si>
  <si>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</si>
  <si>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</si>
  <si>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</si>
  <si>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</si>
  <si>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</si>
  <si>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</si>
  <si>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</si>
  <si>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</si>
  <si>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</si>
  <si>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</si>
  <si>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</si>
  <si>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</si>
  <si>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</si>
  <si>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</si>
  <si>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</si>
  <si>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</si>
  <si>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</si>
  <si>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</si>
  <si>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</si>
  <si>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</si>
  <si>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</si>
  <si>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</si>
  <si>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</si>
  <si>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</si>
  <si>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</si>
  <si>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</si>
  <si>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</si>
  <si>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</si>
  <si>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</si>
  <si>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</si>
  <si>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</si>
  <si>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</si>
  <si>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</si>
  <si>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</si>
  <si>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</si>
  <si>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</si>
  <si>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</si>
  <si>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</si>
  <si>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</si>
  <si>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</si>
  <si>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</si>
  <si>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</si>
  <si>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</si>
  <si>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</si>
  <si>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</si>
  <si>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</si>
  <si>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</si>
  <si>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</si>
  <si>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</si>
  <si>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</si>
  <si>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</si>
  <si>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</si>
  <si>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</si>
  <si>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</si>
  <si>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</si>
  <si>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</si>
  <si>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</si>
  <si>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</si>
  <si>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</si>
  <si>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</si>
  <si>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</si>
  <si>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</si>
  <si>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</si>
  <si>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</si>
  <si>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</si>
  <si>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</si>
  <si>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</si>
  <si>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</si>
  <si>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</si>
  <si>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</si>
  <si>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</si>
  <si>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</si>
  <si>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</si>
  <si>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</si>
  <si>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</si>
  <si>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</si>
  <si>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</si>
  <si>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</si>
  <si>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</si>
  <si>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</si>
  <si>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</si>
  <si>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</si>
  <si>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</si>
  <si>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</si>
  <si>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</si>
  <si>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</si>
  <si>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</si>
  <si>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</si>
  <si>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</si>
  <si>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</si>
  <si>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</si>
  <si>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</si>
  <si>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</si>
  <si>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</si>
  <si>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</si>
  <si>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</si>
  <si>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</si>
  <si>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</si>
  <si>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</si>
  <si>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</si>
  <si>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</si>
  <si>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</si>
  <si>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</si>
  <si>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</si>
  <si>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</si>
  <si>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</si>
  <si>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</si>
  <si>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</si>
  <si>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</si>
  <si>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</si>
  <si>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</si>
  <si>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</si>
  <si>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</si>
  <si>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</si>
  <si>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</si>
  <si>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</si>
  <si>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</si>
  <si>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</si>
  <si>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</si>
  <si>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</si>
  <si>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</si>
  <si>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</si>
  <si>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</si>
  <si>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</si>
  <si>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</si>
  <si>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</si>
  <si>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</si>
  <si>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</si>
  <si>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</si>
  <si>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</si>
  <si>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</si>
  <si>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</si>
  <si>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</si>
  <si>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</si>
  <si>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</si>
  <si>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</si>
  <si>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</si>
  <si>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</si>
  <si>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</si>
  <si>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</si>
  <si>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</si>
  <si>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</si>
  <si>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</si>
  <si>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</si>
  <si>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</si>
  <si>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</si>
  <si>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</si>
  <si>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</si>
  <si>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</si>
  <si>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</si>
  <si>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</si>
  <si>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</si>
  <si>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</si>
  <si>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</si>
  <si>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</si>
  <si>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</si>
  <si>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</si>
  <si>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</si>
  <si>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</si>
  <si>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</si>
  <si>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</si>
  <si>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</si>
  <si>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</si>
  <si>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</si>
  <si>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</si>
  <si>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</si>
  <si>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</si>
  <si>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</si>
  <si>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</si>
  <si>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</si>
  <si>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</si>
  <si>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</si>
  <si>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</si>
  <si>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</si>
  <si>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</si>
  <si>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</si>
  <si>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</si>
  <si>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</si>
  <si>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</si>
  <si>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</si>
  <si>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</si>
  <si>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</si>
  <si>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</si>
  <si>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</si>
  <si>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</si>
  <si>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</si>
  <si>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</si>
  <si>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</si>
  <si>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</si>
  <si>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</si>
  <si>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</si>
  <si>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</si>
  <si>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</si>
  <si>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</si>
  <si>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</si>
  <si>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</si>
  <si>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</si>
  <si>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</si>
  <si>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</si>
  <si>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</si>
  <si>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</si>
  <si>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</si>
  <si>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</si>
  <si>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</si>
  <si>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</si>
  <si>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</si>
  <si>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</si>
  <si>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</si>
  <si>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</si>
  <si>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</si>
  <si>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</si>
  <si>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</si>
  <si>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</si>
  <si>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</si>
  <si>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</si>
  <si>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</si>
  <si>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</si>
  <si>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</si>
  <si>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</si>
  <si>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</si>
  <si>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</si>
  <si>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</si>
  <si>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</si>
  <si>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</si>
  <si>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</si>
  <si>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</si>
  <si>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</si>
  <si>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</si>
  <si>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</si>
  <si>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</si>
  <si>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</si>
  <si>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</si>
  <si>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</si>
  <si>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</si>
  <si>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</si>
  <si>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</si>
  <si>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</si>
  <si>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</si>
  <si>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</si>
  <si>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</si>
  <si>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</si>
  <si>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</si>
  <si>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</si>
  <si>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</si>
  <si>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</si>
  <si>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</si>
  <si>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</si>
  <si>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</si>
  <si>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</si>
  <si>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</si>
  <si>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</si>
  <si>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</si>
  <si>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</si>
  <si>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</si>
  <si>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</si>
  <si>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</si>
  <si>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</si>
  <si>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</si>
  <si>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</si>
  <si>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</si>
  <si>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</si>
  <si>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</si>
  <si>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</si>
  <si>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</si>
  <si>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</si>
  <si>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</si>
  <si>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</si>
  <si>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</si>
  <si>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</si>
  <si>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</si>
  <si>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</si>
  <si>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</si>
  <si>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</si>
  <si>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</si>
  <si>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</si>
  <si>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</si>
  <si>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</si>
  <si>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</si>
  <si>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</si>
  <si>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</si>
  <si>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</si>
  <si>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</si>
  <si>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</si>
  <si>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</si>
  <si>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</si>
  <si>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</si>
  <si>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</si>
  <si>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</si>
  <si>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</si>
  <si>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</si>
  <si>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</si>
  <si>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</si>
  <si>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</si>
  <si>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</si>
  <si>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</si>
  <si>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</si>
  <si>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</si>
  <si>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</si>
  <si>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</si>
  <si>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</si>
  <si>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</si>
  <si>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</si>
  <si>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</si>
  <si>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</si>
  <si>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</si>
  <si>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</si>
  <si>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</si>
  <si>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</si>
  <si>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</si>
  <si>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</si>
  <si>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</si>
  <si>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</si>
  <si>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</si>
  <si>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</si>
  <si>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</si>
  <si>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</si>
  <si>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</si>
  <si>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</si>
  <si>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</si>
  <si>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</si>
  <si>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</si>
  <si>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</si>
  <si>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</si>
  <si>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</si>
  <si>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</si>
  <si>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</si>
  <si>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</si>
  <si>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</si>
  <si>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</si>
  <si>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</si>
  <si>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</si>
  <si>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</si>
  <si>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</si>
  <si>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</si>
  <si>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</si>
  <si>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</si>
  <si>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</si>
  <si>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</si>
  <si>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</si>
  <si>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</si>
  <si>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</si>
  <si>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</si>
  <si>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</si>
  <si>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</si>
  <si>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</si>
  <si>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</si>
  <si>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</si>
  <si>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</si>
  <si>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</si>
  <si>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</si>
  <si>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</si>
  <si>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</si>
  <si>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</si>
  <si>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</si>
  <si>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</si>
  <si>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</si>
  <si>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</si>
  <si>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</si>
  <si>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</si>
  <si>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</si>
  <si>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</si>
  <si>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</si>
  <si>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</si>
  <si>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</si>
  <si>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</si>
  <si>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</si>
  <si>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</si>
  <si>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</si>
  <si>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</si>
  <si>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</si>
  <si>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</si>
  <si>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</si>
  <si>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</si>
  <si>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</si>
  <si>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</si>
  <si>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</si>
  <si>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</si>
  <si>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</si>
  <si>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</si>
  <si>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</si>
  <si>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</si>
  <si>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</si>
  <si>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</si>
  <si>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</si>
  <si>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</si>
  <si>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</si>
  <si>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</si>
  <si>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</si>
  <si>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</si>
  <si>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</si>
  <si>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</si>
  <si>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</si>
  <si>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</si>
  <si>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</si>
  <si>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</si>
  <si>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</si>
  <si>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</si>
  <si>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</si>
  <si>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</si>
  <si>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</si>
  <si>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</si>
  <si>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</si>
  <si>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</si>
  <si>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</si>
  <si>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</si>
  <si>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</si>
  <si>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</si>
  <si>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</si>
  <si>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</si>
  <si>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</si>
  <si>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</si>
  <si>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</si>
  <si>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</si>
  <si>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</si>
  <si>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</si>
  <si>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</si>
  <si>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</si>
  <si>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</si>
  <si>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</si>
  <si>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</si>
  <si>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</si>
  <si>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</si>
  <si>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</si>
  <si>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</si>
  <si>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</si>
  <si>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</si>
  <si>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</si>
  <si>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</si>
  <si>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</si>
  <si>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</si>
  <si>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</si>
  <si>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</si>
  <si>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</si>
  <si>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</si>
  <si>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</si>
  <si>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</si>
  <si>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</si>
  <si>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</si>
  <si>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</si>
  <si>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</si>
  <si>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</si>
  <si>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</si>
  <si>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</si>
  <si>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</si>
  <si>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</si>
  <si>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</si>
  <si>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</si>
  <si>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</si>
  <si>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</si>
  <si>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</si>
  <si>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</si>
  <si>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</si>
  <si>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</si>
  <si>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</si>
  <si>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</si>
  <si>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</si>
  <si>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</si>
  <si>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</si>
  <si>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</si>
  <si>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</si>
  <si>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</si>
  <si>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</si>
  <si>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</si>
  <si>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</si>
  <si>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</si>
  <si>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</si>
  <si>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</si>
  <si>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</si>
  <si>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</si>
  <si>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</si>
  <si>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</si>
  <si>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</si>
  <si>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</si>
  <si>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</si>
  <si>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</si>
  <si>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</si>
  <si>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</si>
  <si>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</si>
  <si>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</si>
  <si>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</si>
  <si>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</si>
  <si>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</si>
  <si>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</si>
  <si>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</si>
  <si>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</si>
  <si>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</si>
  <si>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</si>
  <si>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</si>
  <si>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</si>
  <si>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</si>
  <si>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</si>
  <si>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</si>
  <si>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</si>
  <si>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</si>
  <si>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</si>
  <si>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</si>
  <si>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</si>
  <si>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</si>
  <si>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</si>
  <si>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</si>
  <si>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</si>
  <si>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</si>
  <si>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</si>
  <si>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</si>
  <si>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</si>
  <si>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</si>
  <si>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</si>
  <si>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</si>
  <si>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</si>
  <si>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</si>
  <si>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</si>
  <si>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</si>
  <si>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</si>
  <si>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</si>
  <si>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</si>
  <si>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</si>
  <si>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</si>
  <si>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</si>
  <si>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</si>
  <si>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</si>
  <si>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</si>
  <si>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</si>
  <si>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</si>
  <si>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</si>
  <si>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</si>
  <si>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</si>
  <si>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</si>
  <si>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</si>
  <si>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</si>
  <si>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</si>
  <si>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</si>
  <si>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</si>
  <si>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</si>
  <si>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</si>
  <si>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</si>
  <si>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</si>
  <si>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</si>
  <si>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</si>
  <si>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</si>
  <si>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</si>
  <si>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</si>
  <si>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</si>
  <si>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</si>
  <si>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</si>
  <si>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</si>
  <si>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</si>
  <si>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</si>
  <si>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</si>
  <si>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</si>
  <si>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logística del  festival de la colombianidad</t>
  </si>
  <si>
    <t>Número</t>
  </si>
  <si>
    <t xml:space="preserve">Realización de convenios </t>
  </si>
  <si>
    <t xml:space="preserve">Presentación proyectos de Acuerdo </t>
  </si>
  <si>
    <t>Alumbrado Navideño</t>
  </si>
  <si>
    <t>Contratación y logística de grupos artísticos y culturales para diferentes eventos</t>
  </si>
  <si>
    <t>Contratación de formadores y personal de apoyo para  los programas de formación artística y cultural</t>
  </si>
  <si>
    <t xml:space="preserve">Compra de instrumentos de música para los diferentes programas de formación </t>
  </si>
  <si>
    <t>Compra y dotación de materiales para las diferentes áreas artísticas</t>
  </si>
  <si>
    <t>Mantenimiento y reparación de equipos e instrumentos musicales</t>
  </si>
  <si>
    <t xml:space="preserve">Realización de capacitaciones  </t>
  </si>
  <si>
    <t>Pago Seguridad Social Gestor Cultural</t>
  </si>
  <si>
    <t>Dotación Auditorio Casa de la Cultura</t>
  </si>
  <si>
    <t>Producción musical</t>
  </si>
  <si>
    <t>Apoyar las iniciativas para la circulación de los productos artísticos de las artes escénicas</t>
  </si>
  <si>
    <t>Contratación diseño y construcción de infraestructura cultural</t>
  </si>
  <si>
    <t>Alumbrado navideño</t>
  </si>
  <si>
    <t>Gestión para  el transporte, hospedaje, alimentación de las agrupaciones y artistas de las diferentes áreas de formación</t>
  </si>
  <si>
    <t>Contratación y logistica para participar en eventos artísticos y culturales</t>
  </si>
  <si>
    <t>Logística para la certificación de estudiantes</t>
  </si>
  <si>
    <t>Promoción y divulgación de los programas artísticos y culturales</t>
  </si>
  <si>
    <t>Inscripción y matrícula a los programas de formación</t>
  </si>
  <si>
    <t>Gestión convenios con instituciones educativas</t>
  </si>
  <si>
    <t xml:space="preserve">Gestión de incentivos artistas </t>
  </si>
  <si>
    <t>Acompañamiento implementación del proyecto</t>
  </si>
  <si>
    <t>Gestión con las instituciones educativas</t>
  </si>
  <si>
    <t>Dotación material didáctico y mobiliario</t>
  </si>
  <si>
    <t>Operatividad, funcionamiento y mantenimiento Red de Bibliotecas</t>
  </si>
  <si>
    <t>Realización del inventario del patrimonio cultural</t>
  </si>
  <si>
    <t>Declaración de los bienes de interés cultural del municpio</t>
  </si>
  <si>
    <t>Operatividad, adecuación y dotación de funcionamiento del museo</t>
  </si>
  <si>
    <t>Gestión y realización de convenios para el funcionamiento del museo</t>
  </si>
  <si>
    <t>número</t>
  </si>
  <si>
    <t>GERMAN HERNANDEZ CASTRO</t>
  </si>
  <si>
    <t>GERMAN HERNANDEZ CASTRO - SECRETARIO DE CULTURA Y PATRIMONIO</t>
  </si>
  <si>
    <t>FUENTE: BASE DATOS CERTIFICADA POR EL DNP JUNIO 2017</t>
  </si>
  <si>
    <t>Transporte y hospedaje para los integrantes de la Escuela de Formación Artistica</t>
  </si>
  <si>
    <t>Estímulos, premiación y jurados en desarrollo de la Festival de la Colombianidad</t>
  </si>
  <si>
    <r>
      <t>Adquisición</t>
    </r>
    <r>
      <rPr>
        <sz val="8"/>
        <color rgb="FFFF0000"/>
        <rFont val="Arial"/>
        <family val="2"/>
      </rPr>
      <t xml:space="preserve"> e instlación</t>
    </r>
    <r>
      <rPr>
        <sz val="8"/>
        <rFont val="Arial"/>
        <family val="2"/>
      </rPr>
      <t xml:space="preserve"> de equipos tecnológicos</t>
    </r>
    <r>
      <rPr>
        <sz val="8"/>
        <color rgb="FFFF0000"/>
        <rFont val="Arial"/>
        <family val="2"/>
      </rPr>
      <t xml:space="preserve"> para la automatización  </t>
    </r>
    <r>
      <rPr>
        <sz val="8"/>
        <rFont val="Arial"/>
        <family val="2"/>
      </rPr>
      <t>(sonido, iluminación,  video)</t>
    </r>
    <r>
      <rPr>
        <sz val="8"/>
        <color rgb="FFFF0000"/>
        <rFont val="Arial"/>
        <family val="2"/>
      </rPr>
      <t xml:space="preserve"> para el auditorio </t>
    </r>
  </si>
  <si>
    <t>Promoción y divulgación del Festival de la Colombianidad, la música, la cultura y la actividad lúdica</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</si>
  <si>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</si>
  <si>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</si>
  <si>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</si>
  <si>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</si>
  <si>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</si>
  <si>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</si>
  <si>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</si>
  <si>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</si>
  <si>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t>Logistica, organización y entrega de incentivos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</si>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</sst>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33" borderId="53" xfId="0"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21"/>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90" t="s">
        <v>2</v>
      </c>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1"/>
      <c r="AE2" s="991"/>
      <c r="AF2" s="991"/>
      <c r="AG2" s="991"/>
      <c r="AH2" s="991"/>
      <c r="AI2" s="991"/>
      <c r="AJ2" s="991"/>
      <c r="AK2" s="991"/>
      <c r="AL2" s="991"/>
      <c r="AM2" s="991"/>
      <c r="AN2" s="991"/>
      <c r="AO2" s="991"/>
      <c r="AP2" s="991"/>
      <c r="AQ2" s="991"/>
      <c r="AR2" s="991"/>
      <c r="AS2" s="991"/>
      <c r="AT2" s="991"/>
      <c r="AU2" s="991"/>
      <c r="AV2" s="991"/>
      <c r="AW2" s="991"/>
      <c r="AX2" s="991"/>
      <c r="AY2" s="991"/>
      <c r="AZ2" s="991"/>
      <c r="BA2" s="991"/>
      <c r="BB2" s="991"/>
      <c r="BC2" s="992"/>
      <c r="BE2" s="931"/>
      <c r="BF2" s="933" t="s">
        <v>1669</v>
      </c>
      <c r="BG2" s="934"/>
      <c r="BH2" s="934"/>
      <c r="BI2" s="934"/>
      <c r="BJ2" s="934"/>
      <c r="BK2" s="934"/>
      <c r="BL2" s="934"/>
    </row>
    <row r="3" spans="1:64" ht="15.75" x14ac:dyDescent="0.2">
      <c r="B3" s="993" t="s">
        <v>1670</v>
      </c>
      <c r="C3" s="994"/>
      <c r="D3" s="994"/>
      <c r="E3" s="994"/>
      <c r="F3" s="994"/>
      <c r="G3" s="994"/>
      <c r="H3" s="994"/>
      <c r="I3" s="994"/>
      <c r="J3" s="994"/>
      <c r="K3" s="994"/>
      <c r="L3" s="994"/>
      <c r="M3" s="994"/>
      <c r="N3" s="995">
        <v>2018</v>
      </c>
      <c r="O3" s="995"/>
      <c r="P3" s="995"/>
      <c r="Q3" s="126" t="e">
        <f>VLOOKUP(N3,#REF!,2,0)</f>
        <v>#REF!</v>
      </c>
      <c r="R3" s="126">
        <f>VLOOKUP(N3,$N$317:$O$321,2,0)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2"/>
      <c r="BF3" s="933"/>
      <c r="BG3" s="934"/>
      <c r="BH3" s="934"/>
      <c r="BI3" s="934"/>
      <c r="BJ3" s="934"/>
      <c r="BK3" s="934"/>
      <c r="BL3" s="934"/>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6" t="str">
        <f>VLOOKUP($D$9,'CONSOLIDADO PLAN DESARROLLO'!$DT$9:$DZ$62,3,0)</f>
        <v xml:space="preserve">E1. - SOCIAL:  Desarrollo Social con alta competitividad y proyección </v>
      </c>
      <c r="D5" s="996"/>
      <c r="E5" s="996"/>
      <c r="F5" s="996"/>
      <c r="G5" s="996"/>
      <c r="H5" s="996"/>
      <c r="I5" s="997"/>
      <c r="J5" s="998" t="s">
        <v>1672</v>
      </c>
      <c r="K5" s="999"/>
      <c r="L5" s="1000" t="str">
        <f>VLOOKUP($D$9,'CONSOLIDADO PLAN DESARROLLO'!$DT$9:$DZ$62,5,0)</f>
        <v>Cultura</v>
      </c>
      <c r="M5" s="1000"/>
      <c r="N5" s="1000"/>
      <c r="O5" s="1000"/>
      <c r="P5" s="1000"/>
      <c r="Q5" s="1000"/>
      <c r="R5" s="1000"/>
      <c r="S5" s="1000"/>
      <c r="T5" s="1000"/>
      <c r="U5" s="1001"/>
      <c r="V5" s="1002" t="s">
        <v>1784</v>
      </c>
      <c r="W5" s="1003"/>
      <c r="X5" s="1003"/>
      <c r="Y5" s="97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75"/>
      <c r="AA5" s="975"/>
      <c r="AB5" s="975"/>
      <c r="AC5" s="975"/>
      <c r="AD5" s="975"/>
      <c r="AE5" s="975"/>
      <c r="AF5" s="975"/>
      <c r="AG5" s="975"/>
      <c r="AH5" s="975"/>
      <c r="AI5" s="975"/>
      <c r="AJ5" s="975"/>
      <c r="AK5" s="975"/>
      <c r="AL5" s="975"/>
      <c r="AM5" s="975"/>
      <c r="AN5" s="975"/>
      <c r="AO5" s="975"/>
      <c r="AP5" s="975"/>
      <c r="AQ5" s="975"/>
      <c r="AR5" s="975"/>
      <c r="AS5" s="975"/>
      <c r="AT5" s="975"/>
      <c r="AU5" s="975"/>
      <c r="AV5" s="975"/>
      <c r="AW5" s="975"/>
      <c r="AX5" s="975"/>
      <c r="AY5" s="975"/>
      <c r="AZ5" s="975"/>
      <c r="BA5" s="975"/>
      <c r="BB5" s="975"/>
      <c r="BC5" s="1004"/>
    </row>
    <row r="6" spans="1:64" ht="15" customHeight="1" thickBot="1" x14ac:dyDescent="0.25">
      <c r="B6" s="133" t="s">
        <v>1673</v>
      </c>
      <c r="C6" s="975" t="str">
        <f>VLOOKUP($D$9,'CONSOLIDADO PLAN DESARROLLO'!$DT$9:$DZ$62,6,0)</f>
        <v>E1.P_C - CULTURA DE TODOS Y PARA TODOS</v>
      </c>
      <c r="D6" s="975"/>
      <c r="E6" s="975"/>
      <c r="F6" s="976"/>
      <c r="G6" s="935" t="s">
        <v>1786</v>
      </c>
      <c r="H6" s="936"/>
      <c r="I6" s="936"/>
      <c r="J6" s="936"/>
      <c r="K6" s="937" t="str">
        <f>VLOOKUP($D$9,'CONSOLIDADO PLAN DESARROLLO'!$DT$9:$DZ$62,7,0)</f>
        <v>Hacer de la cultura un eje integrador del desarrollo humano, la inclusión social y el aprovechamiento del tiempo libre en el municipio</v>
      </c>
      <c r="L6" s="937"/>
      <c r="M6" s="937"/>
      <c r="N6" s="937"/>
      <c r="O6" s="937"/>
      <c r="P6" s="937"/>
      <c r="Q6" s="938"/>
      <c r="R6" s="977" t="s">
        <v>1983</v>
      </c>
      <c r="S6" s="978"/>
      <c r="T6" s="978"/>
      <c r="U6" s="978"/>
      <c r="V6" s="979"/>
      <c r="W6" s="979"/>
      <c r="X6" s="979"/>
      <c r="Y6" s="979"/>
      <c r="Z6" s="979"/>
      <c r="AA6" s="979"/>
      <c r="AB6" s="979"/>
      <c r="AC6" s="979"/>
      <c r="AD6" s="979"/>
      <c r="AE6" s="979"/>
      <c r="AF6" s="979"/>
      <c r="AG6" s="979"/>
      <c r="AH6" s="979"/>
      <c r="AI6" s="979"/>
      <c r="AJ6" s="979"/>
      <c r="AK6" s="980"/>
      <c r="AL6" s="981" t="s">
        <v>1674</v>
      </c>
      <c r="AM6" s="982"/>
      <c r="AN6" s="982"/>
      <c r="AO6" s="982"/>
      <c r="AP6" s="982"/>
      <c r="AQ6" s="982"/>
      <c r="AR6" s="982"/>
      <c r="AS6" s="982"/>
      <c r="AT6" s="982"/>
      <c r="AU6" s="982"/>
      <c r="AV6" s="982"/>
      <c r="AW6" s="982"/>
      <c r="AX6" s="982"/>
      <c r="AY6" s="982"/>
      <c r="AZ6" s="982"/>
      <c r="BA6" s="982"/>
      <c r="BB6" s="982"/>
      <c r="BC6" s="983"/>
    </row>
    <row r="7" spans="1:64" ht="36" customHeight="1" x14ac:dyDescent="0.2">
      <c r="B7" s="939" t="s">
        <v>1675</v>
      </c>
      <c r="C7" s="940"/>
      <c r="D7" s="984" t="s">
        <v>1676</v>
      </c>
      <c r="E7" s="943" t="s">
        <v>1677</v>
      </c>
      <c r="F7" s="986" t="s">
        <v>1678</v>
      </c>
      <c r="G7" s="988" t="s">
        <v>1679</v>
      </c>
      <c r="H7" s="963" t="s">
        <v>1787</v>
      </c>
      <c r="I7" s="965" t="s">
        <v>1909</v>
      </c>
      <c r="J7" s="967">
        <f>+$N$3</f>
        <v>2018</v>
      </c>
      <c r="K7" s="969" t="s">
        <v>1681</v>
      </c>
      <c r="L7" s="971" t="s">
        <v>1970</v>
      </c>
      <c r="M7" s="134"/>
      <c r="N7" s="134"/>
      <c r="O7" s="134"/>
      <c r="P7" s="134"/>
      <c r="Q7" s="134"/>
      <c r="R7" s="973" t="s">
        <v>1911</v>
      </c>
      <c r="S7" s="974"/>
      <c r="T7" s="957" t="s">
        <v>1928</v>
      </c>
      <c r="U7" s="957"/>
      <c r="V7" s="957" t="s">
        <v>1912</v>
      </c>
      <c r="W7" s="957"/>
      <c r="X7" s="957" t="s">
        <v>1913</v>
      </c>
      <c r="Y7" s="957"/>
      <c r="Z7" s="962" t="s">
        <v>1910</v>
      </c>
      <c r="AA7" s="962"/>
      <c r="AB7" s="957" t="s">
        <v>36</v>
      </c>
      <c r="AC7" s="957"/>
      <c r="AD7" s="957" t="s">
        <v>1929</v>
      </c>
      <c r="AE7" s="957"/>
      <c r="AF7" s="957" t="s">
        <v>1914</v>
      </c>
      <c r="AG7" s="957"/>
      <c r="AH7" s="957" t="s">
        <v>1972</v>
      </c>
      <c r="AI7" s="957"/>
      <c r="AJ7" s="958" t="s">
        <v>1924</v>
      </c>
      <c r="AK7" s="959"/>
      <c r="AL7" s="960" t="s">
        <v>1682</v>
      </c>
      <c r="AM7" s="961"/>
      <c r="AN7" s="961"/>
      <c r="AO7" s="961"/>
      <c r="AP7" s="961"/>
      <c r="AQ7" s="961"/>
      <c r="AR7" s="961"/>
      <c r="AS7" s="961" t="s">
        <v>1683</v>
      </c>
      <c r="AT7" s="961"/>
      <c r="AU7" s="961"/>
      <c r="AV7" s="961" t="s">
        <v>1684</v>
      </c>
      <c r="AW7" s="961"/>
      <c r="AX7" s="961"/>
      <c r="AY7" s="961"/>
      <c r="AZ7" s="961"/>
      <c r="BA7" s="1007" t="s">
        <v>1685</v>
      </c>
      <c r="BB7" s="1005" t="s">
        <v>1973</v>
      </c>
      <c r="BC7" s="1006" t="s">
        <v>1687</v>
      </c>
    </row>
    <row r="8" spans="1:64" ht="57" customHeight="1" x14ac:dyDescent="0.2">
      <c r="B8" s="941"/>
      <c r="C8" s="942"/>
      <c r="D8" s="985"/>
      <c r="E8" s="944"/>
      <c r="F8" s="987"/>
      <c r="G8" s="989"/>
      <c r="H8" s="964"/>
      <c r="I8" s="966"/>
      <c r="J8" s="968"/>
      <c r="K8" s="970"/>
      <c r="L8" s="972"/>
      <c r="M8" s="134"/>
      <c r="N8" s="134"/>
      <c r="O8" s="134"/>
      <c r="P8" s="134"/>
      <c r="Q8" s="134"/>
      <c r="R8" s="27" t="s">
        <v>1979</v>
      </c>
      <c r="S8" s="28" t="s">
        <v>1980</v>
      </c>
      <c r="T8" s="29" t="s">
        <v>1979</v>
      </c>
      <c r="U8" s="28" t="s">
        <v>1980</v>
      </c>
      <c r="V8" s="29" t="s">
        <v>1979</v>
      </c>
      <c r="W8" s="28" t="s">
        <v>1980</v>
      </c>
      <c r="X8" s="29" t="s">
        <v>1979</v>
      </c>
      <c r="Y8" s="28" t="s">
        <v>1980</v>
      </c>
      <c r="Z8" s="29" t="s">
        <v>1979</v>
      </c>
      <c r="AA8" s="28" t="s">
        <v>1980</v>
      </c>
      <c r="AB8" s="29" t="s">
        <v>1979</v>
      </c>
      <c r="AC8" s="28" t="s">
        <v>1980</v>
      </c>
      <c r="AD8" s="29" t="s">
        <v>1979</v>
      </c>
      <c r="AE8" s="28" t="s">
        <v>1980</v>
      </c>
      <c r="AF8" s="29" t="s">
        <v>1979</v>
      </c>
      <c r="AG8" s="28" t="s">
        <v>1980</v>
      </c>
      <c r="AH8" s="29" t="s">
        <v>1979</v>
      </c>
      <c r="AI8" s="28" t="s">
        <v>1980</v>
      </c>
      <c r="AJ8" s="30" t="s">
        <v>1981</v>
      </c>
      <c r="AK8" s="31" t="s">
        <v>1982</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07"/>
      <c r="BB8" s="1005"/>
      <c r="BC8" s="1006"/>
    </row>
    <row r="9" spans="1:64" ht="78" customHeight="1" x14ac:dyDescent="0.2">
      <c r="B9" s="945" t="s">
        <v>1964</v>
      </c>
      <c r="C9" s="946"/>
      <c r="D9" s="103" t="s">
        <v>161</v>
      </c>
      <c r="E9" s="102" t="str">
        <f>VLOOKUP($D$9,'CONSOLIDADO PLAN DESARROLLO'!$EB$9:$EF$62,2,0)</f>
        <v>Ampliar a 3700 el número de personas que accede anualmente a los programas de formación artística y cultural (L.B. 3630)</v>
      </c>
      <c r="F9" s="37" t="str">
        <f>VLOOKUP($D$9,'CONSOLIDADO PLAN DESARROLLO'!$EB$9:$EF$62,3,0)</f>
        <v>Cobertura ampliada</v>
      </c>
      <c r="G9" s="98">
        <f>VLOOKUP($D$9,'CONSOLIDADO PLAN DESARROLLO'!$EB$9:$EF$62,4,0)</f>
        <v>3630</v>
      </c>
      <c r="H9" s="98">
        <f>VLOOKUP($D$9,'CONSOLIDADO PLAN DESARROLLO'!$EB$9:$EF$62,5,0)</f>
        <v>3700</v>
      </c>
      <c r="I9" s="949"/>
      <c r="J9" s="950"/>
      <c r="K9" s="879"/>
      <c r="L9" s="837"/>
      <c r="M9" s="134"/>
      <c r="N9" s="134"/>
      <c r="O9" s="134"/>
      <c r="P9" s="134"/>
      <c r="Q9" s="134"/>
      <c r="R9" s="135">
        <f>+R12+R21+R30+R39+R55+R64+R73+R82+R91+R100+R109+R118+R127+R136+R145+R154+R163+R172+R181+R190+R199</f>
        <v>0</v>
      </c>
      <c r="S9" s="136">
        <f t="shared" ref="S9:AZ9" si="0">+S12+S21+S30+S39+S55+S64+S73+S82+S91+S100+S109+S118+S127+S136+S145+S154+S163+S172+S181+S190+S199</f>
        <v>0</v>
      </c>
      <c r="T9" s="137">
        <f t="shared" si="0"/>
        <v>0</v>
      </c>
      <c r="U9" s="136">
        <f t="shared" si="0"/>
        <v>0</v>
      </c>
      <c r="V9" s="137">
        <f t="shared" si="0"/>
        <v>0</v>
      </c>
      <c r="W9" s="136">
        <f t="shared" si="0"/>
        <v>0</v>
      </c>
      <c r="X9" s="137">
        <f t="shared" si="0"/>
        <v>0</v>
      </c>
      <c r="Y9" s="136">
        <f t="shared" si="0"/>
        <v>0</v>
      </c>
      <c r="Z9" s="137">
        <f t="shared" si="0"/>
        <v>5638000000</v>
      </c>
      <c r="AA9" s="136">
        <f t="shared" si="0"/>
        <v>0</v>
      </c>
      <c r="AB9" s="137">
        <f t="shared" si="0"/>
        <v>125191402</v>
      </c>
      <c r="AC9" s="136">
        <f t="shared" si="0"/>
        <v>0</v>
      </c>
      <c r="AD9" s="137">
        <f t="shared" si="0"/>
        <v>0</v>
      </c>
      <c r="AE9" s="136">
        <f t="shared" si="0"/>
        <v>0</v>
      </c>
      <c r="AF9" s="137">
        <f t="shared" si="0"/>
        <v>0</v>
      </c>
      <c r="AG9" s="136">
        <f t="shared" si="0"/>
        <v>0</v>
      </c>
      <c r="AH9" s="137">
        <f t="shared" ref="AH9:AI9" si="1">+AH12+AH21+AH30+AH39+AH55+AH64+AH73+AH82+AH91+AH100+AH109+AH118+AH127+AH136+AH145+AH154+AH163+AH172+AH181+AH190+AH199</f>
        <v>0</v>
      </c>
      <c r="AI9" s="136">
        <f t="shared" si="1"/>
        <v>0</v>
      </c>
      <c r="AJ9" s="138">
        <f t="shared" si="0"/>
        <v>5763191402</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51" t="e">
        <f>VLOOKUP($D$9,#REF!,2,0)</f>
        <v>#REF!</v>
      </c>
      <c r="E10" s="952"/>
      <c r="F10" s="952"/>
      <c r="G10" s="952"/>
      <c r="H10" s="952"/>
      <c r="I10" s="952"/>
      <c r="J10" s="953"/>
      <c r="K10" s="38" t="e">
        <f>VLOOKUP($D$9,#REF!,3,0)</f>
        <v>#REF!</v>
      </c>
      <c r="L10" s="39" t="e">
        <f>VLOOKUP($D$9,#REF!,4,0)</f>
        <v>#REF!</v>
      </c>
      <c r="M10" s="40" t="e">
        <f>VLOOKUP($D$9,#REF!,5,0)</f>
        <v>#REF!</v>
      </c>
      <c r="N10" s="954" t="e">
        <f>VLOOKUP($D$9,#REF!,Q3,0)</f>
        <v>#REF!</v>
      </c>
      <c r="O10" s="955"/>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6"/>
      <c r="O11" s="956"/>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2">
        <v>1</v>
      </c>
      <c r="B12" s="162" t="s">
        <v>1705</v>
      </c>
      <c r="C12" s="163" t="s">
        <v>1706</v>
      </c>
      <c r="D12" s="164" t="s">
        <v>21</v>
      </c>
      <c r="E12" s="164" t="s">
        <v>1893</v>
      </c>
      <c r="F12" s="163" t="s">
        <v>1707</v>
      </c>
      <c r="G12" s="165" t="s">
        <v>1679</v>
      </c>
      <c r="H12" s="165" t="s">
        <v>1680</v>
      </c>
      <c r="I12" s="166" t="s">
        <v>1909</v>
      </c>
      <c r="J12" s="167">
        <f>+$N$3</f>
        <v>2018</v>
      </c>
      <c r="K12" s="165" t="s">
        <v>1926</v>
      </c>
      <c r="L12" s="166" t="s">
        <v>1970</v>
      </c>
      <c r="M12" s="163" t="s">
        <v>1708</v>
      </c>
      <c r="N12" s="163" t="s">
        <v>1709</v>
      </c>
      <c r="O12" s="163" t="s">
        <v>1710</v>
      </c>
      <c r="P12" s="163" t="s">
        <v>1711</v>
      </c>
      <c r="Q12" s="163" t="s">
        <v>1971</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1345191402</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1345191402</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1973</v>
      </c>
      <c r="BC12" s="45" t="s">
        <v>1687</v>
      </c>
    </row>
    <row r="13" spans="1:64" ht="22.5" x14ac:dyDescent="0.2">
      <c r="A13" s="883"/>
      <c r="B13" s="885" t="str">
        <f>VLOOKUP($D$9,'PROYECTOS REGISTRADOS'!$A$2:$D$82,4,0)</f>
        <v>Ampliación de los programas artìscticos y culturales Tocancipá, Cundinamarca, Centro Oriente</v>
      </c>
      <c r="C13" s="888" t="str">
        <f>VLOOKUP($D$9,'PROYECTOS REGISTRADOS'!$A$2:$D$82,3,0)</f>
        <v>2016-25817-00017</v>
      </c>
      <c r="D13" s="891" t="s">
        <v>538</v>
      </c>
      <c r="E13" s="894" t="str">
        <f>IF(D13=0,"0-0",(VLOOKUP(D13,'CONSOLIDADO PLAN DESARROLLO'!$EL$9:$ET$304,2,0)))</f>
        <v xml:space="preserve">Ampliar la participación intermunicipal en el Festival de la Colombianidad, como parte de la tradición e identidad pluricultural </v>
      </c>
      <c r="F13" s="897" t="str">
        <f>IF(D13=0,"0-0",(VLOOKUP(D13,'CONSOLIDADO PLAN DESARROLLO'!$EL$9:$ET$304,3,0)))</f>
        <v>No. de municipios diferentes a Tocancipá participantes en el festival de la Colombianidad</v>
      </c>
      <c r="G13" s="900">
        <f>IF(D13=0,"0-0",(VLOOKUP(D13,'CONSOLIDADO PLAN DESARROLLO'!$EL$9:$ET$304,4,0)))</f>
        <v>24</v>
      </c>
      <c r="H13" s="903">
        <f>IF(D13=0,"0-0",(VLOOKUP(D13,'CONSOLIDADO PLAN DESARROLLO'!$EL$9:$ET$304,5,0)))</f>
        <v>34</v>
      </c>
      <c r="I13" s="906">
        <f>IF(D13=0,"0-0",(VLOOKUP(D13,'CONSOLIDADO PLAN DESARROLLO'!$EL$9:$ET$304,$R$3,0)))</f>
        <v>34</v>
      </c>
      <c r="J13" s="907"/>
      <c r="K13" s="927"/>
      <c r="L13" s="921"/>
      <c r="M13" s="822" t="s">
        <v>1930</v>
      </c>
      <c r="N13" s="818" t="s">
        <v>1931</v>
      </c>
      <c r="O13" s="820">
        <v>4</v>
      </c>
      <c r="P13" s="880"/>
      <c r="Q13" s="47"/>
      <c r="R13" s="924">
        <f>VLOOKUP($D13,'[5]Tablero Logro Metas 2018'!$N$7:$AJ$302,15,0)</f>
        <v>0</v>
      </c>
      <c r="S13" s="48"/>
      <c r="T13" s="912">
        <f>VLOOKUP($D13,'[5]Tablero Logro Metas 2018'!$N$7:$AJ$302,16,0)</f>
        <v>0</v>
      </c>
      <c r="U13" s="49"/>
      <c r="V13" s="912">
        <f>VLOOKUP($D13,'[5]Tablero Logro Metas 2018'!$N$7:$AJ$302,17,0)</f>
        <v>0</v>
      </c>
      <c r="W13" s="49"/>
      <c r="X13" s="912">
        <f>VLOOKUP($D13,'[5]Tablero Logro Metas 2018'!$N$7:$AJ$302,18,0)</f>
        <v>0</v>
      </c>
      <c r="Y13" s="49"/>
      <c r="Z13" s="912">
        <f>VLOOKUP($D13,'[5]Tablero Logro Metas 2018'!$N$7:$AJ$302,19,0)</f>
        <v>1345191402</v>
      </c>
      <c r="AA13" s="49"/>
      <c r="AB13" s="912">
        <f>VLOOKUP($D13,'[5]Tablero Logro Metas 2018'!$N$7:$AJ$302,20,0)</f>
        <v>0</v>
      </c>
      <c r="AC13" s="49"/>
      <c r="AD13" s="912">
        <f>VLOOKUP($D13,'[5]Tablero Logro Metas 2018'!$N$7:$AJ$302,21,0)</f>
        <v>0</v>
      </c>
      <c r="AE13" s="49"/>
      <c r="AF13" s="912">
        <f>VLOOKUP($D13,'[5]Tablero Logro Metas 2018'!$N$7:$AJ$302,22,0)</f>
        <v>0</v>
      </c>
      <c r="AG13" s="50"/>
      <c r="AH13" s="912">
        <f>VLOOKUP($D13,'[5]Tablero Logro Metas 2018'!$N$7:$AJ$302,23,0)</f>
        <v>0</v>
      </c>
      <c r="AI13" s="49"/>
      <c r="AJ13" s="915">
        <f>+R13+T13+V13+X13+Z13+AB13+AD13+AF13+AH13</f>
        <v>1345191402</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883"/>
      <c r="B14" s="885"/>
      <c r="C14" s="888"/>
      <c r="D14" s="891"/>
      <c r="E14" s="895"/>
      <c r="F14" s="897"/>
      <c r="G14" s="900"/>
      <c r="H14" s="903"/>
      <c r="I14" s="908"/>
      <c r="J14" s="909"/>
      <c r="K14" s="927"/>
      <c r="L14" s="922"/>
      <c r="M14" s="817" t="s">
        <v>1932</v>
      </c>
      <c r="N14" s="818" t="s">
        <v>1931</v>
      </c>
      <c r="O14" s="820">
        <v>4</v>
      </c>
      <c r="P14" s="880"/>
      <c r="Q14" s="47"/>
      <c r="R14" s="925"/>
      <c r="S14" s="48"/>
      <c r="T14" s="913"/>
      <c r="U14" s="49"/>
      <c r="V14" s="913"/>
      <c r="W14" s="49"/>
      <c r="X14" s="913"/>
      <c r="Y14" s="49"/>
      <c r="Z14" s="913"/>
      <c r="AA14" s="49"/>
      <c r="AB14" s="913"/>
      <c r="AC14" s="49"/>
      <c r="AD14" s="913"/>
      <c r="AE14" s="49"/>
      <c r="AF14" s="913"/>
      <c r="AG14" s="50"/>
      <c r="AH14" s="913"/>
      <c r="AI14" s="49"/>
      <c r="AJ14" s="916"/>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37.5" customHeight="1" x14ac:dyDescent="0.2">
      <c r="A15" s="883"/>
      <c r="B15" s="885"/>
      <c r="C15" s="888"/>
      <c r="D15" s="891"/>
      <c r="E15" s="895"/>
      <c r="F15" s="897"/>
      <c r="G15" s="900"/>
      <c r="H15" s="903"/>
      <c r="I15" s="908"/>
      <c r="J15" s="909"/>
      <c r="K15" s="927"/>
      <c r="L15" s="922"/>
      <c r="M15" s="823" t="s">
        <v>1967</v>
      </c>
      <c r="N15" s="176" t="s">
        <v>1931</v>
      </c>
      <c r="O15" s="177"/>
      <c r="P15" s="880"/>
      <c r="Q15" s="47"/>
      <c r="R15" s="925"/>
      <c r="S15" s="48"/>
      <c r="T15" s="913"/>
      <c r="U15" s="49"/>
      <c r="V15" s="913"/>
      <c r="W15" s="49"/>
      <c r="X15" s="913"/>
      <c r="Y15" s="49"/>
      <c r="Z15" s="913"/>
      <c r="AA15" s="49"/>
      <c r="AB15" s="913"/>
      <c r="AC15" s="49"/>
      <c r="AD15" s="913"/>
      <c r="AE15" s="49"/>
      <c r="AF15" s="913"/>
      <c r="AG15" s="50"/>
      <c r="AH15" s="913"/>
      <c r="AI15" s="49"/>
      <c r="AJ15" s="916"/>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36" customHeight="1" x14ac:dyDescent="0.2">
      <c r="A16" s="883"/>
      <c r="B16" s="885"/>
      <c r="C16" s="888"/>
      <c r="D16" s="891"/>
      <c r="E16" s="895"/>
      <c r="F16" s="897"/>
      <c r="G16" s="900"/>
      <c r="H16" s="903"/>
      <c r="I16" s="908"/>
      <c r="J16" s="909"/>
      <c r="K16" s="927"/>
      <c r="L16" s="922"/>
      <c r="M16" s="175" t="s">
        <v>1969</v>
      </c>
      <c r="N16" s="176" t="s">
        <v>1931</v>
      </c>
      <c r="O16" s="177"/>
      <c r="P16" s="880"/>
      <c r="Q16" s="47"/>
      <c r="R16" s="925"/>
      <c r="S16" s="48"/>
      <c r="T16" s="913"/>
      <c r="U16" s="49"/>
      <c r="V16" s="913"/>
      <c r="W16" s="49"/>
      <c r="X16" s="913"/>
      <c r="Y16" s="49"/>
      <c r="Z16" s="913"/>
      <c r="AA16" s="49"/>
      <c r="AB16" s="913"/>
      <c r="AC16" s="49"/>
      <c r="AD16" s="913"/>
      <c r="AE16" s="49"/>
      <c r="AF16" s="913"/>
      <c r="AG16" s="50"/>
      <c r="AH16" s="913"/>
      <c r="AI16" s="49"/>
      <c r="AJ16" s="916"/>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3"/>
      <c r="B17" s="885"/>
      <c r="C17" s="888"/>
      <c r="D17" s="891"/>
      <c r="E17" s="895"/>
      <c r="F17" s="897"/>
      <c r="G17" s="900"/>
      <c r="H17" s="903"/>
      <c r="I17" s="908"/>
      <c r="J17" s="909"/>
      <c r="K17" s="927"/>
      <c r="L17" s="922"/>
      <c r="M17" s="175"/>
      <c r="N17" s="176"/>
      <c r="O17" s="177"/>
      <c r="P17" s="880"/>
      <c r="Q17" s="47"/>
      <c r="R17" s="925"/>
      <c r="S17" s="48"/>
      <c r="T17" s="913"/>
      <c r="U17" s="49"/>
      <c r="V17" s="913"/>
      <c r="W17" s="49"/>
      <c r="X17" s="913"/>
      <c r="Y17" s="49"/>
      <c r="Z17" s="913"/>
      <c r="AA17" s="49"/>
      <c r="AB17" s="913"/>
      <c r="AC17" s="49"/>
      <c r="AD17" s="913"/>
      <c r="AE17" s="49"/>
      <c r="AF17" s="913"/>
      <c r="AG17" s="50"/>
      <c r="AH17" s="913"/>
      <c r="AI17" s="49"/>
      <c r="AJ17" s="916"/>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3"/>
      <c r="B18" s="886"/>
      <c r="C18" s="889"/>
      <c r="D18" s="892"/>
      <c r="E18" s="895"/>
      <c r="F18" s="898"/>
      <c r="G18" s="901"/>
      <c r="H18" s="904"/>
      <c r="I18" s="908"/>
      <c r="J18" s="909"/>
      <c r="K18" s="928"/>
      <c r="L18" s="922"/>
      <c r="M18" s="178"/>
      <c r="N18" s="179"/>
      <c r="O18" s="180"/>
      <c r="P18" s="881"/>
      <c r="Q18" s="108"/>
      <c r="R18" s="925"/>
      <c r="S18" s="109"/>
      <c r="T18" s="913"/>
      <c r="U18" s="110"/>
      <c r="V18" s="913"/>
      <c r="W18" s="110"/>
      <c r="X18" s="913"/>
      <c r="Y18" s="110"/>
      <c r="Z18" s="913"/>
      <c r="AA18" s="110"/>
      <c r="AB18" s="913"/>
      <c r="AC18" s="110"/>
      <c r="AD18" s="913"/>
      <c r="AE18" s="110"/>
      <c r="AF18" s="913"/>
      <c r="AG18" s="111"/>
      <c r="AH18" s="913"/>
      <c r="AI18" s="110"/>
      <c r="AJ18" s="917"/>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84"/>
      <c r="B19" s="887"/>
      <c r="C19" s="890"/>
      <c r="D19" s="893"/>
      <c r="E19" s="896"/>
      <c r="F19" s="899"/>
      <c r="G19" s="902"/>
      <c r="H19" s="905"/>
      <c r="I19" s="910"/>
      <c r="J19" s="911"/>
      <c r="K19" s="929"/>
      <c r="L19" s="923"/>
      <c r="M19" s="181"/>
      <c r="N19" s="182"/>
      <c r="O19" s="183"/>
      <c r="P19" s="118"/>
      <c r="Q19" s="118"/>
      <c r="R19" s="926"/>
      <c r="S19" s="184"/>
      <c r="T19" s="914"/>
      <c r="U19" s="185"/>
      <c r="V19" s="914"/>
      <c r="W19" s="185"/>
      <c r="X19" s="914"/>
      <c r="Y19" s="185"/>
      <c r="Z19" s="914"/>
      <c r="AA19" s="185"/>
      <c r="AB19" s="914"/>
      <c r="AC19" s="185"/>
      <c r="AD19" s="914"/>
      <c r="AE19" s="185"/>
      <c r="AF19" s="914"/>
      <c r="AG19" s="186"/>
      <c r="AH19" s="914"/>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30"/>
      <c r="J20" s="93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2">
        <v>2</v>
      </c>
      <c r="B21" s="162" t="s">
        <v>1705</v>
      </c>
      <c r="C21" s="163" t="s">
        <v>1706</v>
      </c>
      <c r="D21" s="164" t="s">
        <v>21</v>
      </c>
      <c r="E21" s="164" t="s">
        <v>1893</v>
      </c>
      <c r="F21" s="163" t="s">
        <v>1707</v>
      </c>
      <c r="G21" s="165" t="s">
        <v>1679</v>
      </c>
      <c r="H21" s="165" t="s">
        <v>1680</v>
      </c>
      <c r="I21" s="166" t="s">
        <v>1909</v>
      </c>
      <c r="J21" s="167">
        <f>+$N$3</f>
        <v>2018</v>
      </c>
      <c r="K21" s="165" t="s">
        <v>1926</v>
      </c>
      <c r="L21" s="166" t="s">
        <v>1970</v>
      </c>
      <c r="M21" s="163" t="s">
        <v>1708</v>
      </c>
      <c r="N21" s="163" t="s">
        <v>1709</v>
      </c>
      <c r="O21" s="163" t="s">
        <v>1710</v>
      </c>
      <c r="P21" s="163" t="s">
        <v>1711</v>
      </c>
      <c r="Q21" s="163" t="s">
        <v>1971</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1973</v>
      </c>
      <c r="BC21" s="45" t="s">
        <v>1687</v>
      </c>
    </row>
    <row r="22" spans="1:55" ht="17.25" customHeight="1" x14ac:dyDescent="0.2">
      <c r="A22" s="883"/>
      <c r="B22" s="885" t="str">
        <f>VLOOKUP($D$9,'PROYECTOS REGISTRADOS'!$A$2:$D$82,4,0)</f>
        <v>Ampliación de los programas artìscticos y culturales Tocancipá, Cundinamarca, Centro Oriente</v>
      </c>
      <c r="C22" s="888" t="str">
        <f>VLOOKUP($D$9,'PROYECTOS REGISTRADOS'!$A$2:$D$82,3,0)</f>
        <v>2016-25817-00017</v>
      </c>
      <c r="D22" s="891" t="s">
        <v>548</v>
      </c>
      <c r="E22" s="894" t="str">
        <f>IF(D22=0,"0-0",(VLOOKUP(D22,'CONSOLIDADO PLAN DESARROLLO'!$EL$9:$ET$304,2,0)))</f>
        <v xml:space="preserve">Ampliar la institucionalización de los eventos Culturales y Artísticos </v>
      </c>
      <c r="F22" s="897" t="str">
        <f>IF(D22=0,"0-0",(VLOOKUP(D22,'CONSOLIDADO PLAN DESARROLLO'!$EL$9:$ET$304,3,0)))</f>
        <v xml:space="preserve">Eventos Institucionalizados </v>
      </c>
      <c r="G22" s="900">
        <f>IF(D22=0,"0-0",(VLOOKUP(D22,'CONSOLIDADO PLAN DESARROLLO'!$EL$9:$ET$304,4,0)))</f>
        <v>3</v>
      </c>
      <c r="H22" s="903">
        <f>IF(D22=0,"0-0",(VLOOKUP(D22,'CONSOLIDADO PLAN DESARROLLO'!$EL$9:$ET$304,5,0)))</f>
        <v>5</v>
      </c>
      <c r="I22" s="906">
        <f>IF(D22=0,"0-0",(VLOOKUP(D22,'CONSOLIDADO PLAN DESARROLLO'!$EL$9:$ET$304,$R$3,0)))</f>
        <v>1</v>
      </c>
      <c r="J22" s="907"/>
      <c r="K22" s="927"/>
      <c r="L22" s="921"/>
      <c r="M22" s="817" t="s">
        <v>1933</v>
      </c>
      <c r="N22" s="818" t="s">
        <v>1931</v>
      </c>
      <c r="O22" s="820">
        <v>2</v>
      </c>
      <c r="P22" s="880"/>
      <c r="Q22" s="47"/>
      <c r="R22" s="924">
        <f>VLOOKUP($D22,'[5]Tablero Logro Metas 2018'!$N$7:$AJ$302,15,0)</f>
        <v>0</v>
      </c>
      <c r="S22" s="48"/>
      <c r="T22" s="912">
        <f>VLOOKUP($D22,'[5]Tablero Logro Metas 2018'!$N$7:$AJ$302,16,0)</f>
        <v>0</v>
      </c>
      <c r="U22" s="49"/>
      <c r="V22" s="912">
        <f>VLOOKUP($D22,'[5]Tablero Logro Metas 2018'!$N$7:$AJ$302,17,0)</f>
        <v>0</v>
      </c>
      <c r="W22" s="49"/>
      <c r="X22" s="912">
        <f>VLOOKUP($D22,'[5]Tablero Logro Metas 2018'!$N$7:$AJ$302,18,0)</f>
        <v>0</v>
      </c>
      <c r="Y22" s="49"/>
      <c r="Z22" s="912">
        <f>VLOOKUP($D22,'[5]Tablero Logro Metas 2018'!$N$7:$AJ$302,19,0)</f>
        <v>0</v>
      </c>
      <c r="AA22" s="49"/>
      <c r="AB22" s="912">
        <f>VLOOKUP($D22,'[5]Tablero Logro Metas 2018'!$N$7:$AJ$302,20,0)</f>
        <v>0</v>
      </c>
      <c r="AC22" s="49"/>
      <c r="AD22" s="912">
        <f>VLOOKUP($D22,'[5]Tablero Logro Metas 2018'!$N$7:$AJ$302,21,0)</f>
        <v>0</v>
      </c>
      <c r="AE22" s="49"/>
      <c r="AF22" s="912">
        <f>VLOOKUP($D22,'[5]Tablero Logro Metas 2018'!$N$7:$AJ$302,22,0)</f>
        <v>0</v>
      </c>
      <c r="AG22" s="50"/>
      <c r="AH22" s="912">
        <f>VLOOKUP($D22,'[5]Tablero Logro Metas 2018'!$N$7:$AJ$302,23,0)</f>
        <v>0</v>
      </c>
      <c r="AI22" s="49"/>
      <c r="AJ22" s="915">
        <f>+R22+T22+V22+X22+Z22+AB22+AD22+AF22+AH22</f>
        <v>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customHeight="1" x14ac:dyDescent="0.2">
      <c r="A23" s="883"/>
      <c r="B23" s="885"/>
      <c r="C23" s="888"/>
      <c r="D23" s="891"/>
      <c r="E23" s="895"/>
      <c r="F23" s="897"/>
      <c r="G23" s="900"/>
      <c r="H23" s="903"/>
      <c r="I23" s="908"/>
      <c r="J23" s="909"/>
      <c r="K23" s="927"/>
      <c r="L23" s="922"/>
      <c r="M23" s="175"/>
      <c r="N23" s="176"/>
      <c r="O23" s="177"/>
      <c r="P23" s="880"/>
      <c r="Q23" s="47"/>
      <c r="R23" s="925"/>
      <c r="S23" s="48"/>
      <c r="T23" s="913"/>
      <c r="U23" s="49"/>
      <c r="V23" s="913"/>
      <c r="W23" s="49"/>
      <c r="X23" s="913"/>
      <c r="Y23" s="49"/>
      <c r="Z23" s="913"/>
      <c r="AA23" s="49"/>
      <c r="AB23" s="913"/>
      <c r="AC23" s="49"/>
      <c r="AD23" s="913"/>
      <c r="AE23" s="49"/>
      <c r="AF23" s="913"/>
      <c r="AG23" s="50"/>
      <c r="AH23" s="913"/>
      <c r="AI23" s="49"/>
      <c r="AJ23" s="916"/>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83"/>
      <c r="B24" s="885"/>
      <c r="C24" s="888"/>
      <c r="D24" s="891"/>
      <c r="E24" s="895"/>
      <c r="F24" s="897"/>
      <c r="G24" s="900"/>
      <c r="H24" s="903"/>
      <c r="I24" s="908"/>
      <c r="J24" s="909"/>
      <c r="K24" s="927"/>
      <c r="L24" s="922"/>
      <c r="M24" s="175"/>
      <c r="N24" s="176"/>
      <c r="O24" s="177"/>
      <c r="P24" s="880"/>
      <c r="Q24" s="47"/>
      <c r="R24" s="925"/>
      <c r="S24" s="48"/>
      <c r="T24" s="913"/>
      <c r="U24" s="49"/>
      <c r="V24" s="913"/>
      <c r="W24" s="49"/>
      <c r="X24" s="913"/>
      <c r="Y24" s="49"/>
      <c r="Z24" s="913"/>
      <c r="AA24" s="49"/>
      <c r="AB24" s="913"/>
      <c r="AC24" s="49"/>
      <c r="AD24" s="913"/>
      <c r="AE24" s="49"/>
      <c r="AF24" s="913"/>
      <c r="AG24" s="50"/>
      <c r="AH24" s="913"/>
      <c r="AI24" s="49"/>
      <c r="AJ24" s="916"/>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83"/>
      <c r="B25" s="885"/>
      <c r="C25" s="888"/>
      <c r="D25" s="891"/>
      <c r="E25" s="895"/>
      <c r="F25" s="897"/>
      <c r="G25" s="900"/>
      <c r="H25" s="903"/>
      <c r="I25" s="908"/>
      <c r="J25" s="909"/>
      <c r="K25" s="927"/>
      <c r="L25" s="922"/>
      <c r="M25" s="175"/>
      <c r="N25" s="176"/>
      <c r="O25" s="177"/>
      <c r="P25" s="880"/>
      <c r="Q25" s="47"/>
      <c r="R25" s="925"/>
      <c r="S25" s="48"/>
      <c r="T25" s="913"/>
      <c r="U25" s="49"/>
      <c r="V25" s="913"/>
      <c r="W25" s="49"/>
      <c r="X25" s="913"/>
      <c r="Y25" s="49"/>
      <c r="Z25" s="913"/>
      <c r="AA25" s="49"/>
      <c r="AB25" s="913"/>
      <c r="AC25" s="49"/>
      <c r="AD25" s="913"/>
      <c r="AE25" s="49"/>
      <c r="AF25" s="913"/>
      <c r="AG25" s="50"/>
      <c r="AH25" s="913"/>
      <c r="AI25" s="49"/>
      <c r="AJ25" s="916"/>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83"/>
      <c r="B26" s="885"/>
      <c r="C26" s="888"/>
      <c r="D26" s="891"/>
      <c r="E26" s="895"/>
      <c r="F26" s="897"/>
      <c r="G26" s="900"/>
      <c r="H26" s="903"/>
      <c r="I26" s="908"/>
      <c r="J26" s="909"/>
      <c r="K26" s="927"/>
      <c r="L26" s="922"/>
      <c r="M26" s="175"/>
      <c r="N26" s="176"/>
      <c r="O26" s="177"/>
      <c r="P26" s="880"/>
      <c r="Q26" s="47"/>
      <c r="R26" s="925"/>
      <c r="S26" s="48"/>
      <c r="T26" s="913"/>
      <c r="U26" s="49"/>
      <c r="V26" s="913"/>
      <c r="W26" s="49"/>
      <c r="X26" s="913"/>
      <c r="Y26" s="49"/>
      <c r="Z26" s="913"/>
      <c r="AA26" s="49"/>
      <c r="AB26" s="913"/>
      <c r="AC26" s="49"/>
      <c r="AD26" s="913"/>
      <c r="AE26" s="49"/>
      <c r="AF26" s="913"/>
      <c r="AG26" s="50"/>
      <c r="AH26" s="913"/>
      <c r="AI26" s="49"/>
      <c r="AJ26" s="916"/>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83"/>
      <c r="B27" s="886"/>
      <c r="C27" s="889"/>
      <c r="D27" s="892"/>
      <c r="E27" s="895"/>
      <c r="F27" s="898"/>
      <c r="G27" s="901"/>
      <c r="H27" s="904"/>
      <c r="I27" s="908"/>
      <c r="J27" s="909"/>
      <c r="K27" s="928"/>
      <c r="L27" s="922"/>
      <c r="M27" s="178"/>
      <c r="N27" s="179"/>
      <c r="O27" s="180"/>
      <c r="P27" s="881"/>
      <c r="Q27" s="108"/>
      <c r="R27" s="925"/>
      <c r="S27" s="109"/>
      <c r="T27" s="913"/>
      <c r="U27" s="110"/>
      <c r="V27" s="913"/>
      <c r="W27" s="110"/>
      <c r="X27" s="913"/>
      <c r="Y27" s="110"/>
      <c r="Z27" s="913"/>
      <c r="AA27" s="110"/>
      <c r="AB27" s="913"/>
      <c r="AC27" s="110"/>
      <c r="AD27" s="913"/>
      <c r="AE27" s="110"/>
      <c r="AF27" s="913"/>
      <c r="AG27" s="111"/>
      <c r="AH27" s="913"/>
      <c r="AI27" s="110"/>
      <c r="AJ27" s="917"/>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84"/>
      <c r="B28" s="887"/>
      <c r="C28" s="890"/>
      <c r="D28" s="893"/>
      <c r="E28" s="896"/>
      <c r="F28" s="899"/>
      <c r="G28" s="902"/>
      <c r="H28" s="905"/>
      <c r="I28" s="910"/>
      <c r="J28" s="911"/>
      <c r="K28" s="929"/>
      <c r="L28" s="923"/>
      <c r="M28" s="181"/>
      <c r="N28" s="182"/>
      <c r="O28" s="183"/>
      <c r="P28" s="118"/>
      <c r="Q28" s="118"/>
      <c r="R28" s="926"/>
      <c r="S28" s="184"/>
      <c r="T28" s="914"/>
      <c r="U28" s="185"/>
      <c r="V28" s="914"/>
      <c r="W28" s="185"/>
      <c r="X28" s="914"/>
      <c r="Y28" s="185"/>
      <c r="Z28" s="914"/>
      <c r="AA28" s="185"/>
      <c r="AB28" s="914"/>
      <c r="AC28" s="185"/>
      <c r="AD28" s="914"/>
      <c r="AE28" s="185"/>
      <c r="AF28" s="914"/>
      <c r="AG28" s="186"/>
      <c r="AH28" s="914"/>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30"/>
      <c r="J29" s="93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2">
        <v>3</v>
      </c>
      <c r="B30" s="162" t="s">
        <v>1705</v>
      </c>
      <c r="C30" s="163" t="s">
        <v>1706</v>
      </c>
      <c r="D30" s="164" t="s">
        <v>21</v>
      </c>
      <c r="E30" s="164" t="s">
        <v>1893</v>
      </c>
      <c r="F30" s="163" t="s">
        <v>1707</v>
      </c>
      <c r="G30" s="165" t="s">
        <v>1679</v>
      </c>
      <c r="H30" s="165" t="s">
        <v>1680</v>
      </c>
      <c r="I30" s="166" t="s">
        <v>1909</v>
      </c>
      <c r="J30" s="167">
        <f>+$N$3</f>
        <v>2018</v>
      </c>
      <c r="K30" s="165" t="s">
        <v>1926</v>
      </c>
      <c r="L30" s="166" t="s">
        <v>1970</v>
      </c>
      <c r="M30" s="163" t="s">
        <v>1708</v>
      </c>
      <c r="N30" s="163" t="s">
        <v>1709</v>
      </c>
      <c r="O30" s="163" t="s">
        <v>1710</v>
      </c>
      <c r="P30" s="163" t="s">
        <v>1711</v>
      </c>
      <c r="Q30" s="163" t="s">
        <v>1971</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370000000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370000000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1973</v>
      </c>
      <c r="BC30" s="45" t="s">
        <v>1687</v>
      </c>
    </row>
    <row r="31" spans="1:55" ht="17.25" customHeight="1" x14ac:dyDescent="0.2">
      <c r="A31" s="883"/>
      <c r="B31" s="885" t="str">
        <f>VLOOKUP($D$9,'PROYECTOS REGISTRADOS'!$A$2:$D$82,4,0)</f>
        <v>Ampliación de los programas artìscticos y culturales Tocancipá, Cundinamarca, Centro Oriente</v>
      </c>
      <c r="C31" s="888" t="str">
        <f>VLOOKUP($D$9,'PROYECTOS REGISTRADOS'!$A$2:$D$82,3,0)</f>
        <v>2016-25817-00017</v>
      </c>
      <c r="D31" s="891" t="s">
        <v>555</v>
      </c>
      <c r="E31" s="894" t="str">
        <f>IF(D31=0,"0-0",(VLOOKUP(D31,'CONSOLIDADO PLAN DESARROLLO'!$EL$9:$ET$304,2,0)))</f>
        <v xml:space="preserve">Ampliar los Eventos Culturales y Artísticos.  </v>
      </c>
      <c r="F31" s="897" t="str">
        <f>IF(D31=0,"0-0",(VLOOKUP(D31,'CONSOLIDADO PLAN DESARROLLO'!$EL$9:$ET$304,3,0)))</f>
        <v>No. de personas que participan en los festivales realizados</v>
      </c>
      <c r="G31" s="900">
        <f>IF(D31=0,"0-0",(VLOOKUP(D31,'CONSOLIDADO PLAN DESARROLLO'!$EL$9:$ET$304,4,0)))</f>
        <v>62</v>
      </c>
      <c r="H31" s="903">
        <f>IF(D31=0,"0-0",(VLOOKUP(D31,'CONSOLIDADO PLAN DESARROLLO'!$EL$9:$ET$304,5,0)))</f>
        <v>120</v>
      </c>
      <c r="I31" s="906">
        <f>IF(D31=0,"0-0",(VLOOKUP(D31,'CONSOLIDADO PLAN DESARROLLO'!$EL$9:$ET$304,$R$3,0)))</f>
        <v>30</v>
      </c>
      <c r="J31" s="907"/>
      <c r="K31" s="927"/>
      <c r="L31" s="921"/>
      <c r="M31" s="817" t="s">
        <v>1934</v>
      </c>
      <c r="N31" s="818" t="s">
        <v>1931</v>
      </c>
      <c r="O31" s="820">
        <v>4</v>
      </c>
      <c r="P31" s="880"/>
      <c r="Q31" s="47"/>
      <c r="R31" s="924">
        <f>VLOOKUP($D31,'[5]Tablero Logro Metas 2018'!$N$7:$AJ$302,15,0)</f>
        <v>0</v>
      </c>
      <c r="S31" s="48"/>
      <c r="T31" s="912">
        <f>VLOOKUP($D31,'[5]Tablero Logro Metas 2018'!$N$7:$AJ$302,16,0)</f>
        <v>0</v>
      </c>
      <c r="U31" s="49"/>
      <c r="V31" s="912">
        <f>VLOOKUP($D31,'[5]Tablero Logro Metas 2018'!$N$7:$AJ$302,17,0)</f>
        <v>0</v>
      </c>
      <c r="W31" s="49"/>
      <c r="X31" s="912">
        <f>VLOOKUP($D31,'[5]Tablero Logro Metas 2018'!$N$7:$AJ$302,18,0)</f>
        <v>0</v>
      </c>
      <c r="Y31" s="49"/>
      <c r="Z31" s="912">
        <f>VLOOKUP($D31,'[5]Tablero Logro Metas 2018'!$N$7:$AJ$302,19,0)</f>
        <v>370000000</v>
      </c>
      <c r="AA31" s="49"/>
      <c r="AB31" s="912">
        <f>VLOOKUP($D31,'[5]Tablero Logro Metas 2018'!$N$7:$AJ$302,20,0)</f>
        <v>0</v>
      </c>
      <c r="AC31" s="49"/>
      <c r="AD31" s="912">
        <f>VLOOKUP($D31,'[5]Tablero Logro Metas 2018'!$N$7:$AJ$302,21,0)</f>
        <v>0</v>
      </c>
      <c r="AE31" s="49"/>
      <c r="AF31" s="912">
        <f>VLOOKUP($D31,'[5]Tablero Logro Metas 2018'!$N$7:$AJ$302,22,0)</f>
        <v>0</v>
      </c>
      <c r="AG31" s="50"/>
      <c r="AH31" s="912">
        <f>VLOOKUP($D31,'[5]Tablero Logro Metas 2018'!$N$7:$AJ$302,23,0)</f>
        <v>0</v>
      </c>
      <c r="AI31" s="49"/>
      <c r="AJ31" s="915">
        <f>+R31+T31+V31+X31+Z31+AB31+AD31+AF31+AH31</f>
        <v>370000000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33.75" x14ac:dyDescent="0.2">
      <c r="A32" s="883"/>
      <c r="B32" s="885"/>
      <c r="C32" s="888"/>
      <c r="D32" s="891"/>
      <c r="E32" s="895"/>
      <c r="F32" s="897"/>
      <c r="G32" s="900"/>
      <c r="H32" s="903"/>
      <c r="I32" s="908"/>
      <c r="J32" s="909"/>
      <c r="K32" s="927"/>
      <c r="L32" s="922"/>
      <c r="M32" s="822" t="s">
        <v>1935</v>
      </c>
      <c r="N32" s="818" t="s">
        <v>1931</v>
      </c>
      <c r="O32" s="820">
        <v>4</v>
      </c>
      <c r="P32" s="880"/>
      <c r="Q32" s="47"/>
      <c r="R32" s="925"/>
      <c r="S32" s="48"/>
      <c r="T32" s="913"/>
      <c r="U32" s="49"/>
      <c r="V32" s="913"/>
      <c r="W32" s="49"/>
      <c r="X32" s="913"/>
      <c r="Y32" s="49"/>
      <c r="Z32" s="913"/>
      <c r="AA32" s="49"/>
      <c r="AB32" s="913"/>
      <c r="AC32" s="49"/>
      <c r="AD32" s="913"/>
      <c r="AE32" s="49"/>
      <c r="AF32" s="913"/>
      <c r="AG32" s="50"/>
      <c r="AH32" s="913"/>
      <c r="AI32" s="49"/>
      <c r="AJ32" s="916"/>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33" customHeight="1" x14ac:dyDescent="0.2">
      <c r="A33" s="883"/>
      <c r="B33" s="885"/>
      <c r="C33" s="888"/>
      <c r="D33" s="891"/>
      <c r="E33" s="895"/>
      <c r="F33" s="897"/>
      <c r="G33" s="900"/>
      <c r="H33" s="903"/>
      <c r="I33" s="908"/>
      <c r="J33" s="909"/>
      <c r="K33" s="927"/>
      <c r="L33" s="922"/>
      <c r="M33" s="175" t="s">
        <v>1930</v>
      </c>
      <c r="N33" s="176" t="s">
        <v>1931</v>
      </c>
      <c r="O33" s="820"/>
      <c r="P33" s="880"/>
      <c r="Q33" s="47"/>
      <c r="R33" s="925"/>
      <c r="S33" s="48"/>
      <c r="T33" s="913"/>
      <c r="U33" s="49"/>
      <c r="V33" s="913"/>
      <c r="W33" s="49"/>
      <c r="X33" s="913"/>
      <c r="Y33" s="49"/>
      <c r="Z33" s="913"/>
      <c r="AA33" s="49"/>
      <c r="AB33" s="913"/>
      <c r="AC33" s="49"/>
      <c r="AD33" s="913"/>
      <c r="AE33" s="49"/>
      <c r="AF33" s="913"/>
      <c r="AG33" s="50"/>
      <c r="AH33" s="913"/>
      <c r="AI33" s="49"/>
      <c r="AJ33" s="916"/>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83"/>
      <c r="B34" s="885"/>
      <c r="C34" s="888"/>
      <c r="D34" s="891"/>
      <c r="E34" s="895"/>
      <c r="F34" s="897"/>
      <c r="G34" s="900"/>
      <c r="H34" s="903"/>
      <c r="I34" s="908"/>
      <c r="J34" s="909"/>
      <c r="K34" s="927"/>
      <c r="L34" s="922"/>
      <c r="M34" s="175"/>
      <c r="N34" s="176"/>
      <c r="O34" s="177"/>
      <c r="P34" s="880"/>
      <c r="Q34" s="47"/>
      <c r="R34" s="925"/>
      <c r="S34" s="48"/>
      <c r="T34" s="913"/>
      <c r="U34" s="49"/>
      <c r="V34" s="913"/>
      <c r="W34" s="49"/>
      <c r="X34" s="913"/>
      <c r="Y34" s="49"/>
      <c r="Z34" s="913"/>
      <c r="AA34" s="49"/>
      <c r="AB34" s="913"/>
      <c r="AC34" s="49"/>
      <c r="AD34" s="913"/>
      <c r="AE34" s="49"/>
      <c r="AF34" s="913"/>
      <c r="AG34" s="50"/>
      <c r="AH34" s="913"/>
      <c r="AI34" s="49"/>
      <c r="AJ34" s="916"/>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83"/>
      <c r="B35" s="885"/>
      <c r="C35" s="888"/>
      <c r="D35" s="891"/>
      <c r="E35" s="895"/>
      <c r="F35" s="897"/>
      <c r="G35" s="900"/>
      <c r="H35" s="903"/>
      <c r="I35" s="908"/>
      <c r="J35" s="909"/>
      <c r="K35" s="927"/>
      <c r="L35" s="922"/>
      <c r="M35" s="175"/>
      <c r="N35" s="176"/>
      <c r="O35" s="177"/>
      <c r="P35" s="880"/>
      <c r="Q35" s="47"/>
      <c r="R35" s="925"/>
      <c r="S35" s="48"/>
      <c r="T35" s="913"/>
      <c r="U35" s="49"/>
      <c r="V35" s="913"/>
      <c r="W35" s="49"/>
      <c r="X35" s="913"/>
      <c r="Y35" s="49"/>
      <c r="Z35" s="913"/>
      <c r="AA35" s="49"/>
      <c r="AB35" s="913"/>
      <c r="AC35" s="49"/>
      <c r="AD35" s="913"/>
      <c r="AE35" s="49"/>
      <c r="AF35" s="913"/>
      <c r="AG35" s="50"/>
      <c r="AH35" s="913"/>
      <c r="AI35" s="49"/>
      <c r="AJ35" s="916"/>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83"/>
      <c r="B36" s="886"/>
      <c r="C36" s="889"/>
      <c r="D36" s="892"/>
      <c r="E36" s="895"/>
      <c r="F36" s="898"/>
      <c r="G36" s="901"/>
      <c r="H36" s="904"/>
      <c r="I36" s="908"/>
      <c r="J36" s="909"/>
      <c r="K36" s="928"/>
      <c r="L36" s="922"/>
      <c r="M36" s="178"/>
      <c r="N36" s="179"/>
      <c r="O36" s="180"/>
      <c r="P36" s="881"/>
      <c r="Q36" s="108"/>
      <c r="R36" s="925"/>
      <c r="S36" s="109"/>
      <c r="T36" s="913"/>
      <c r="U36" s="110"/>
      <c r="V36" s="913"/>
      <c r="W36" s="110"/>
      <c r="X36" s="913"/>
      <c r="Y36" s="110"/>
      <c r="Z36" s="913"/>
      <c r="AA36" s="110"/>
      <c r="AB36" s="913"/>
      <c r="AC36" s="110"/>
      <c r="AD36" s="913"/>
      <c r="AE36" s="110"/>
      <c r="AF36" s="913"/>
      <c r="AG36" s="111"/>
      <c r="AH36" s="913"/>
      <c r="AI36" s="110"/>
      <c r="AJ36" s="917"/>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84"/>
      <c r="B37" s="887"/>
      <c r="C37" s="890"/>
      <c r="D37" s="893"/>
      <c r="E37" s="896"/>
      <c r="F37" s="899"/>
      <c r="G37" s="902"/>
      <c r="H37" s="905"/>
      <c r="I37" s="910"/>
      <c r="J37" s="911"/>
      <c r="K37" s="929"/>
      <c r="L37" s="923"/>
      <c r="M37" s="181"/>
      <c r="N37" s="182"/>
      <c r="O37" s="183"/>
      <c r="P37" s="118"/>
      <c r="Q37" s="118"/>
      <c r="R37" s="926"/>
      <c r="S37" s="184"/>
      <c r="T37" s="914"/>
      <c r="U37" s="185"/>
      <c r="V37" s="914"/>
      <c r="W37" s="185"/>
      <c r="X37" s="914"/>
      <c r="Y37" s="185"/>
      <c r="Z37" s="914"/>
      <c r="AA37" s="185"/>
      <c r="AB37" s="914"/>
      <c r="AC37" s="185"/>
      <c r="AD37" s="914"/>
      <c r="AE37" s="185"/>
      <c r="AF37" s="914"/>
      <c r="AG37" s="186"/>
      <c r="AH37" s="914"/>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30"/>
      <c r="J38" s="93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2">
        <v>4</v>
      </c>
      <c r="B39" s="162" t="s">
        <v>1705</v>
      </c>
      <c r="C39" s="163" t="s">
        <v>1706</v>
      </c>
      <c r="D39" s="164" t="s">
        <v>21</v>
      </c>
      <c r="E39" s="164" t="s">
        <v>1893</v>
      </c>
      <c r="F39" s="163" t="s">
        <v>1707</v>
      </c>
      <c r="G39" s="165" t="s">
        <v>1679</v>
      </c>
      <c r="H39" s="165" t="s">
        <v>1680</v>
      </c>
      <c r="I39" s="166" t="s">
        <v>1909</v>
      </c>
      <c r="J39" s="167">
        <f>+$N$3</f>
        <v>2018</v>
      </c>
      <c r="K39" s="165" t="s">
        <v>1926</v>
      </c>
      <c r="L39" s="166" t="s">
        <v>1970</v>
      </c>
      <c r="M39" s="163" t="s">
        <v>1708</v>
      </c>
      <c r="N39" s="163" t="s">
        <v>1709</v>
      </c>
      <c r="O39" s="163" t="s">
        <v>1710</v>
      </c>
      <c r="P39" s="163" t="s">
        <v>1711</v>
      </c>
      <c r="Q39" s="163" t="s">
        <v>1971</v>
      </c>
      <c r="R39" s="168">
        <f t="shared" ref="R39" si="79">SUM(R40:R53)</f>
        <v>0</v>
      </c>
      <c r="S39" s="169">
        <f t="shared" ref="S39" si="80">SUM(S40:S53)</f>
        <v>0</v>
      </c>
      <c r="T39" s="170">
        <f t="shared" ref="T39" si="81">SUM(T40:T53)</f>
        <v>0</v>
      </c>
      <c r="U39" s="171">
        <f t="shared" ref="U39" si="82">SUM(U40:U53)</f>
        <v>0</v>
      </c>
      <c r="V39" s="170">
        <f t="shared" ref="V39" si="83">SUM(V40:V53)</f>
        <v>0</v>
      </c>
      <c r="W39" s="171">
        <f t="shared" ref="W39" si="84">SUM(W40:W53)</f>
        <v>0</v>
      </c>
      <c r="X39" s="170">
        <f t="shared" ref="X39" si="85">SUM(X40:X53)</f>
        <v>0</v>
      </c>
      <c r="Y39" s="171">
        <f t="shared" ref="Y39" si="86">SUM(Y40:Y53)</f>
        <v>0</v>
      </c>
      <c r="Z39" s="170">
        <f t="shared" ref="Z39" si="87">SUM(Z40:Z53)</f>
        <v>2752808598</v>
      </c>
      <c r="AA39" s="171">
        <f t="shared" ref="AA39" si="88">SUM(AA40:AA53)</f>
        <v>0</v>
      </c>
      <c r="AB39" s="170">
        <f t="shared" ref="AB39" si="89">SUM(AB40:AB53)</f>
        <v>125191402</v>
      </c>
      <c r="AC39" s="171">
        <f t="shared" ref="AC39" si="90">SUM(AC40:AC53)</f>
        <v>0</v>
      </c>
      <c r="AD39" s="170">
        <f t="shared" ref="AD39" si="91">SUM(AD40:AD53)</f>
        <v>0</v>
      </c>
      <c r="AE39" s="171">
        <f t="shared" ref="AE39" si="92">SUM(AE40:AE53)</f>
        <v>0</v>
      </c>
      <c r="AF39" s="170">
        <f t="shared" ref="AF39" si="93">SUM(AF40:AF53)</f>
        <v>0</v>
      </c>
      <c r="AG39" s="172">
        <f t="shared" ref="AG39:AI39" si="94">SUM(AG40:AG53)</f>
        <v>0</v>
      </c>
      <c r="AH39" s="170">
        <f t="shared" si="94"/>
        <v>0</v>
      </c>
      <c r="AI39" s="171">
        <f t="shared" si="94"/>
        <v>0</v>
      </c>
      <c r="AJ39" s="173">
        <f t="shared" ref="AJ39" si="95">SUM(AJ40:AJ53)</f>
        <v>2878000000</v>
      </c>
      <c r="AK39" s="174">
        <f t="shared" ref="AK39" si="96">SUM(AK40:AK53)</f>
        <v>0</v>
      </c>
      <c r="AL39" s="41">
        <f t="shared" ref="AL39" si="97">SUM(AL40:AL53)</f>
        <v>0</v>
      </c>
      <c r="AM39" s="42">
        <f t="shared" ref="AM39" si="98">SUM(AM40:AM53)</f>
        <v>0</v>
      </c>
      <c r="AN39" s="42">
        <f t="shared" ref="AN39" si="99">SUM(AN40:AN53)</f>
        <v>0</v>
      </c>
      <c r="AO39" s="42">
        <f t="shared" ref="AO39" si="100">SUM(AO40:AO53)</f>
        <v>0</v>
      </c>
      <c r="AP39" s="42">
        <f t="shared" ref="AP39" si="101">SUM(AP40:AP53)</f>
        <v>0</v>
      </c>
      <c r="AQ39" s="42">
        <f t="shared" ref="AQ39" si="102">SUM(AQ40:AQ53)</f>
        <v>0</v>
      </c>
      <c r="AR39" s="43">
        <f t="shared" ref="AR39" si="103">SUM(AR40:AR53)</f>
        <v>0</v>
      </c>
      <c r="AS39" s="105">
        <f t="shared" ref="AS39" si="104">SUM(AS40:AS53)</f>
        <v>0</v>
      </c>
      <c r="AT39" s="42">
        <f t="shared" ref="AT39" si="105">SUM(AT40:AT53)</f>
        <v>0</v>
      </c>
      <c r="AU39" s="43">
        <f t="shared" ref="AU39" si="106">SUM(AU40:AU53)</f>
        <v>0</v>
      </c>
      <c r="AV39" s="105">
        <f t="shared" ref="AV39" si="107">SUM(AV40:AV53)</f>
        <v>0</v>
      </c>
      <c r="AW39" s="42">
        <f t="shared" ref="AW39" si="108">SUM(AW40:AW53)</f>
        <v>0</v>
      </c>
      <c r="AX39" s="42">
        <f t="shared" ref="AX39" si="109">SUM(AX40:AX53)</f>
        <v>0</v>
      </c>
      <c r="AY39" s="42">
        <f t="shared" ref="AY39" si="110">SUM(AY40:AY53)</f>
        <v>0</v>
      </c>
      <c r="AZ39" s="106">
        <f t="shared" ref="AZ39" si="111">SUM(AZ40:AZ53)</f>
        <v>0</v>
      </c>
      <c r="BA39" s="44" t="s">
        <v>1685</v>
      </c>
      <c r="BB39" s="44" t="s">
        <v>1973</v>
      </c>
      <c r="BC39" s="45" t="s">
        <v>1687</v>
      </c>
    </row>
    <row r="40" spans="1:55" ht="45" customHeight="1" x14ac:dyDescent="0.2">
      <c r="A40" s="883"/>
      <c r="B40" s="885" t="str">
        <f>VLOOKUP($D$9,'PROYECTOS REGISTRADOS'!$A$2:$D$82,4,0)</f>
        <v>Ampliación de los programas artìscticos y culturales Tocancipá, Cundinamarca, Centro Oriente</v>
      </c>
      <c r="C40" s="888" t="str">
        <f>VLOOKUP($D$9,'PROYECTOS REGISTRADOS'!$A$2:$D$82,3,0)</f>
        <v>2016-25817-00017</v>
      </c>
      <c r="D40" s="891" t="s">
        <v>562</v>
      </c>
      <c r="E40" s="894" t="str">
        <f>IF(D40=0,"0-0",(VLOOKUP(D40,'CONSOLIDADO PLAN DESARROLLO'!$EL$9:$ET$304,2,0)))</f>
        <v>Fortalecer los y programas  culturales y artísticos</v>
      </c>
      <c r="F40" s="897" t="str">
        <f>IF(D40=0,"0-0",(VLOOKUP(D40,'CONSOLIDADO PLAN DESARROLLO'!$EL$9:$ET$304,3,0)))</f>
        <v>Procesos fortalecidos</v>
      </c>
      <c r="G40" s="900">
        <f>IF(D40=0,"0-0",(VLOOKUP(D40,'CONSOLIDADO PLAN DESARROLLO'!$EL$9:$ET$304,4,0)))</f>
        <v>5</v>
      </c>
      <c r="H40" s="903">
        <f>IF(D40=0,"0-0",(VLOOKUP(D40,'CONSOLIDADO PLAN DESARROLLO'!$EL$9:$ET$304,5,0)))</f>
        <v>5</v>
      </c>
      <c r="I40" s="906">
        <f>IF(D40=0,"0-0",(VLOOKUP(D40,'CONSOLIDADO PLAN DESARROLLO'!$EL$9:$ET$304,$R$3,0)))</f>
        <v>5</v>
      </c>
      <c r="J40" s="907"/>
      <c r="K40" s="928"/>
      <c r="L40" s="921"/>
      <c r="M40" s="822" t="s">
        <v>1936</v>
      </c>
      <c r="N40" s="818" t="s">
        <v>1931</v>
      </c>
      <c r="O40" s="825">
        <v>4</v>
      </c>
      <c r="P40" s="880"/>
      <c r="Q40" s="47"/>
      <c r="R40" s="924">
        <f>VLOOKUP($D40,'[5]Tablero Logro Metas 2018'!$N$7:$AJ$302,15,0)</f>
        <v>0</v>
      </c>
      <c r="S40" s="48"/>
      <c r="T40" s="912">
        <f>VLOOKUP($D40,'[5]Tablero Logro Metas 2018'!$N$7:$AJ$302,16,0)</f>
        <v>0</v>
      </c>
      <c r="U40" s="49"/>
      <c r="V40" s="912">
        <f>VLOOKUP($D40,'[5]Tablero Logro Metas 2018'!$N$7:$AJ$302,17,0)</f>
        <v>0</v>
      </c>
      <c r="W40" s="49"/>
      <c r="X40" s="912">
        <f>VLOOKUP($D40,'[5]Tablero Logro Metas 2018'!$N$7:$AJ$302,18,0)</f>
        <v>0</v>
      </c>
      <c r="Y40" s="49"/>
      <c r="Z40" s="912">
        <f>VLOOKUP($D40,'[5]Tablero Logro Metas 2018'!$N$7:$AJ$302,19,0)</f>
        <v>2752808598</v>
      </c>
      <c r="AA40" s="49"/>
      <c r="AB40" s="912">
        <f>VLOOKUP($D40,'[5]Tablero Logro Metas 2018'!$N$7:$AJ$302,20,0)</f>
        <v>125191402</v>
      </c>
      <c r="AC40" s="49"/>
      <c r="AD40" s="912">
        <f>VLOOKUP($D40,'[5]Tablero Logro Metas 2018'!$N$7:$AJ$302,21,0)</f>
        <v>0</v>
      </c>
      <c r="AE40" s="49"/>
      <c r="AF40" s="912">
        <f>VLOOKUP($D40,'[5]Tablero Logro Metas 2018'!$N$7:$AJ$302,22,0)</f>
        <v>0</v>
      </c>
      <c r="AG40" s="50"/>
      <c r="AH40" s="912">
        <f>VLOOKUP($D40,'[5]Tablero Logro Metas 2018'!$N$7:$AJ$302,23,0)</f>
        <v>0</v>
      </c>
      <c r="AI40" s="49"/>
      <c r="AJ40" s="915">
        <f>+R40+T40+V40+X40+Z40+AB40+AD40+AF40+AH40</f>
        <v>2878000000</v>
      </c>
      <c r="AK40" s="104">
        <f>AC40+AE40+AG40+S40+U40+W40+Y40+AA40+AI40</f>
        <v>0</v>
      </c>
      <c r="AL40" s="51"/>
      <c r="AM40" s="52"/>
      <c r="AN40" s="52"/>
      <c r="AO40" s="52"/>
      <c r="AP40" s="52"/>
      <c r="AQ40" s="52"/>
      <c r="AR40" s="53">
        <f t="shared" ref="AR40:AR52" si="112">SUM(AL40:AQ40)</f>
        <v>0</v>
      </c>
      <c r="AS40" s="54"/>
      <c r="AT40" s="52"/>
      <c r="AU40" s="53">
        <f t="shared" ref="AU40:AU50" si="113">SUM(AS40:AT40)</f>
        <v>0</v>
      </c>
      <c r="AV40" s="54"/>
      <c r="AW40" s="52"/>
      <c r="AX40" s="52"/>
      <c r="AY40" s="52"/>
      <c r="AZ40" s="55"/>
      <c r="BA40" s="56"/>
      <c r="BB40" s="56"/>
      <c r="BC40" s="57"/>
    </row>
    <row r="41" spans="1:55" ht="33.75" x14ac:dyDescent="0.2">
      <c r="A41" s="883"/>
      <c r="B41" s="885"/>
      <c r="C41" s="888"/>
      <c r="D41" s="891"/>
      <c r="E41" s="895"/>
      <c r="F41" s="897"/>
      <c r="G41" s="900"/>
      <c r="H41" s="903"/>
      <c r="I41" s="908"/>
      <c r="J41" s="909"/>
      <c r="K41" s="947"/>
      <c r="L41" s="922"/>
      <c r="M41" s="822" t="s">
        <v>1937</v>
      </c>
      <c r="N41" s="818" t="s">
        <v>1931</v>
      </c>
      <c r="O41" s="825">
        <v>2</v>
      </c>
      <c r="P41" s="880"/>
      <c r="Q41" s="47"/>
      <c r="R41" s="925"/>
      <c r="S41" s="48"/>
      <c r="T41" s="913"/>
      <c r="U41" s="49"/>
      <c r="V41" s="913"/>
      <c r="W41" s="49"/>
      <c r="X41" s="913"/>
      <c r="Y41" s="49"/>
      <c r="Z41" s="913"/>
      <c r="AA41" s="49"/>
      <c r="AB41" s="913"/>
      <c r="AC41" s="49"/>
      <c r="AD41" s="913"/>
      <c r="AE41" s="49"/>
      <c r="AF41" s="913"/>
      <c r="AG41" s="50"/>
      <c r="AH41" s="913"/>
      <c r="AI41" s="49"/>
      <c r="AJ41" s="916"/>
      <c r="AK41" s="104">
        <f t="shared" ref="AK41:AK52" si="114">AC41+AE41+AG41+S41+U41+W41+Y41+AA41+AI41</f>
        <v>0</v>
      </c>
      <c r="AL41" s="51"/>
      <c r="AM41" s="52"/>
      <c r="AN41" s="52"/>
      <c r="AO41" s="52"/>
      <c r="AP41" s="52"/>
      <c r="AQ41" s="52"/>
      <c r="AR41" s="53">
        <f t="shared" ref="AR41:AR46" si="115">SUM(AL41:AQ41)</f>
        <v>0</v>
      </c>
      <c r="AS41" s="54"/>
      <c r="AT41" s="52"/>
      <c r="AU41" s="53">
        <f t="shared" ref="AU41:AU46" si="116">SUM(AS41:AT41)</f>
        <v>0</v>
      </c>
      <c r="AV41" s="54"/>
      <c r="AW41" s="52"/>
      <c r="AX41" s="52"/>
      <c r="AY41" s="52"/>
      <c r="AZ41" s="55"/>
      <c r="BA41" s="56"/>
      <c r="BB41" s="56"/>
      <c r="BC41" s="57"/>
    </row>
    <row r="42" spans="1:55" ht="22.5" x14ac:dyDescent="0.2">
      <c r="A42" s="883"/>
      <c r="B42" s="885"/>
      <c r="C42" s="888"/>
      <c r="D42" s="891"/>
      <c r="E42" s="895"/>
      <c r="F42" s="897"/>
      <c r="G42" s="900"/>
      <c r="H42" s="903"/>
      <c r="I42" s="908"/>
      <c r="J42" s="909"/>
      <c r="K42" s="947"/>
      <c r="L42" s="922"/>
      <c r="M42" s="822" t="s">
        <v>1938</v>
      </c>
      <c r="N42" s="818" t="s">
        <v>1931</v>
      </c>
      <c r="O42" s="825">
        <v>4</v>
      </c>
      <c r="P42" s="880"/>
      <c r="Q42" s="47"/>
      <c r="R42" s="925"/>
      <c r="S42" s="48"/>
      <c r="T42" s="913"/>
      <c r="U42" s="49"/>
      <c r="V42" s="913"/>
      <c r="W42" s="49"/>
      <c r="X42" s="913"/>
      <c r="Y42" s="49"/>
      <c r="Z42" s="913"/>
      <c r="AA42" s="49"/>
      <c r="AB42" s="913"/>
      <c r="AC42" s="49"/>
      <c r="AD42" s="913"/>
      <c r="AE42" s="49"/>
      <c r="AF42" s="913"/>
      <c r="AG42" s="50"/>
      <c r="AH42" s="913"/>
      <c r="AI42" s="49"/>
      <c r="AJ42" s="916"/>
      <c r="AK42" s="104">
        <f t="shared" si="114"/>
        <v>0</v>
      </c>
      <c r="AL42" s="51"/>
      <c r="AM42" s="52"/>
      <c r="AN42" s="52"/>
      <c r="AO42" s="52"/>
      <c r="AP42" s="52"/>
      <c r="AQ42" s="52"/>
      <c r="AR42" s="53">
        <f t="shared" ref="AR42:AR44" si="117">SUM(AL42:AQ42)</f>
        <v>0</v>
      </c>
      <c r="AS42" s="54"/>
      <c r="AT42" s="52"/>
      <c r="AU42" s="53">
        <f t="shared" ref="AU42:AU44" si="118">SUM(AS42:AT42)</f>
        <v>0</v>
      </c>
      <c r="AV42" s="54"/>
      <c r="AW42" s="52"/>
      <c r="AX42" s="52"/>
      <c r="AY42" s="52"/>
      <c r="AZ42" s="55"/>
      <c r="BA42" s="56"/>
      <c r="BB42" s="56"/>
      <c r="BC42" s="57"/>
    </row>
    <row r="43" spans="1:55" ht="22.5" x14ac:dyDescent="0.2">
      <c r="A43" s="883"/>
      <c r="B43" s="885"/>
      <c r="C43" s="888"/>
      <c r="D43" s="891"/>
      <c r="E43" s="895"/>
      <c r="F43" s="897"/>
      <c r="G43" s="900"/>
      <c r="H43" s="903"/>
      <c r="I43" s="908"/>
      <c r="J43" s="909"/>
      <c r="K43" s="947"/>
      <c r="L43" s="922"/>
      <c r="M43" s="822" t="s">
        <v>1939</v>
      </c>
      <c r="N43" s="818" t="s">
        <v>1931</v>
      </c>
      <c r="O43" s="825">
        <v>4</v>
      </c>
      <c r="P43" s="880"/>
      <c r="Q43" s="47"/>
      <c r="R43" s="925"/>
      <c r="S43" s="48"/>
      <c r="T43" s="913"/>
      <c r="U43" s="49"/>
      <c r="V43" s="913"/>
      <c r="W43" s="49"/>
      <c r="X43" s="913"/>
      <c r="Y43" s="49"/>
      <c r="Z43" s="913"/>
      <c r="AA43" s="49"/>
      <c r="AB43" s="913"/>
      <c r="AC43" s="49"/>
      <c r="AD43" s="913"/>
      <c r="AE43" s="49"/>
      <c r="AF43" s="913"/>
      <c r="AG43" s="50"/>
      <c r="AH43" s="913"/>
      <c r="AI43" s="49"/>
      <c r="AJ43" s="916"/>
      <c r="AK43" s="104">
        <f t="shared" si="114"/>
        <v>0</v>
      </c>
      <c r="AL43" s="51"/>
      <c r="AM43" s="52"/>
      <c r="AN43" s="52"/>
      <c r="AO43" s="52"/>
      <c r="AP43" s="52"/>
      <c r="AQ43" s="52"/>
      <c r="AR43" s="53">
        <f t="shared" si="117"/>
        <v>0</v>
      </c>
      <c r="AS43" s="54"/>
      <c r="AT43" s="52"/>
      <c r="AU43" s="53">
        <f t="shared" si="118"/>
        <v>0</v>
      </c>
      <c r="AV43" s="54"/>
      <c r="AW43" s="52"/>
      <c r="AX43" s="52"/>
      <c r="AY43" s="52"/>
      <c r="AZ43" s="55"/>
      <c r="BA43" s="56"/>
      <c r="BB43" s="56"/>
      <c r="BC43" s="57"/>
    </row>
    <row r="44" spans="1:55" ht="15" customHeight="1" x14ac:dyDescent="0.2">
      <c r="A44" s="883"/>
      <c r="B44" s="885"/>
      <c r="C44" s="888"/>
      <c r="D44" s="891"/>
      <c r="E44" s="895"/>
      <c r="F44" s="897"/>
      <c r="G44" s="900"/>
      <c r="H44" s="903"/>
      <c r="I44" s="908"/>
      <c r="J44" s="909"/>
      <c r="K44" s="947"/>
      <c r="L44" s="922"/>
      <c r="M44" s="822" t="s">
        <v>1940</v>
      </c>
      <c r="N44" s="818" t="s">
        <v>1931</v>
      </c>
      <c r="O44" s="825">
        <v>3</v>
      </c>
      <c r="P44" s="880"/>
      <c r="Q44" s="47"/>
      <c r="R44" s="925"/>
      <c r="S44" s="48"/>
      <c r="T44" s="913"/>
      <c r="U44" s="49"/>
      <c r="V44" s="913"/>
      <c r="W44" s="49"/>
      <c r="X44" s="913"/>
      <c r="Y44" s="49"/>
      <c r="Z44" s="913"/>
      <c r="AA44" s="49"/>
      <c r="AB44" s="913"/>
      <c r="AC44" s="49"/>
      <c r="AD44" s="913"/>
      <c r="AE44" s="49"/>
      <c r="AF44" s="913"/>
      <c r="AG44" s="50"/>
      <c r="AH44" s="913"/>
      <c r="AI44" s="49"/>
      <c r="AJ44" s="916"/>
      <c r="AK44" s="104">
        <f t="shared" si="114"/>
        <v>0</v>
      </c>
      <c r="AL44" s="51"/>
      <c r="AM44" s="52"/>
      <c r="AN44" s="52"/>
      <c r="AO44" s="52"/>
      <c r="AP44" s="52"/>
      <c r="AQ44" s="52"/>
      <c r="AR44" s="53">
        <f t="shared" si="117"/>
        <v>0</v>
      </c>
      <c r="AS44" s="54"/>
      <c r="AT44" s="52"/>
      <c r="AU44" s="53">
        <f t="shared" si="118"/>
        <v>0</v>
      </c>
      <c r="AV44" s="54"/>
      <c r="AW44" s="52"/>
      <c r="AX44" s="52"/>
      <c r="AY44" s="52"/>
      <c r="AZ44" s="55"/>
      <c r="BA44" s="56"/>
      <c r="BB44" s="56"/>
      <c r="BC44" s="57"/>
    </row>
    <row r="45" spans="1:55" ht="45" x14ac:dyDescent="0.2">
      <c r="A45" s="883"/>
      <c r="B45" s="885"/>
      <c r="C45" s="888"/>
      <c r="D45" s="891"/>
      <c r="E45" s="895"/>
      <c r="F45" s="897"/>
      <c r="G45" s="900"/>
      <c r="H45" s="903"/>
      <c r="I45" s="908"/>
      <c r="J45" s="909"/>
      <c r="K45" s="947"/>
      <c r="L45" s="922"/>
      <c r="M45" s="822" t="s">
        <v>1968</v>
      </c>
      <c r="N45" s="818" t="s">
        <v>1931</v>
      </c>
      <c r="O45" s="825">
        <v>2</v>
      </c>
      <c r="P45" s="881"/>
      <c r="Q45" s="108"/>
      <c r="R45" s="925"/>
      <c r="S45" s="109"/>
      <c r="T45" s="913"/>
      <c r="U45" s="110"/>
      <c r="V45" s="913"/>
      <c r="W45" s="110"/>
      <c r="X45" s="913"/>
      <c r="Y45" s="110"/>
      <c r="Z45" s="913"/>
      <c r="AA45" s="110"/>
      <c r="AB45" s="913"/>
      <c r="AC45" s="110"/>
      <c r="AD45" s="913"/>
      <c r="AE45" s="110"/>
      <c r="AF45" s="913"/>
      <c r="AG45" s="111"/>
      <c r="AH45" s="913"/>
      <c r="AI45" s="110"/>
      <c r="AJ45" s="916"/>
      <c r="AK45" s="104">
        <f t="shared" si="114"/>
        <v>0</v>
      </c>
      <c r="AL45" s="51"/>
      <c r="AM45" s="52"/>
      <c r="AN45" s="52"/>
      <c r="AO45" s="52"/>
      <c r="AP45" s="52"/>
      <c r="AQ45" s="52"/>
      <c r="AR45" s="53">
        <f t="shared" si="115"/>
        <v>0</v>
      </c>
      <c r="AS45" s="54"/>
      <c r="AT45" s="52"/>
      <c r="AU45" s="53">
        <f t="shared" si="116"/>
        <v>0</v>
      </c>
      <c r="AV45" s="54"/>
      <c r="AW45" s="52"/>
      <c r="AX45" s="52"/>
      <c r="AY45" s="52"/>
      <c r="AZ45" s="55"/>
      <c r="BA45" s="56"/>
      <c r="BB45" s="56"/>
      <c r="BC45" s="57"/>
    </row>
    <row r="46" spans="1:55" ht="15.75" customHeight="1" x14ac:dyDescent="0.2">
      <c r="A46" s="883"/>
      <c r="B46" s="885"/>
      <c r="C46" s="888"/>
      <c r="D46" s="891"/>
      <c r="E46" s="895"/>
      <c r="F46" s="897"/>
      <c r="G46" s="900"/>
      <c r="H46" s="903"/>
      <c r="I46" s="908"/>
      <c r="J46" s="909"/>
      <c r="K46" s="947"/>
      <c r="L46" s="922"/>
      <c r="M46" s="822" t="s">
        <v>1941</v>
      </c>
      <c r="N46" s="818" t="s">
        <v>1931</v>
      </c>
      <c r="O46" s="825">
        <v>4</v>
      </c>
      <c r="P46" s="881"/>
      <c r="Q46" s="108"/>
      <c r="R46" s="925"/>
      <c r="S46" s="48"/>
      <c r="T46" s="913"/>
      <c r="U46" s="49"/>
      <c r="V46" s="913"/>
      <c r="W46" s="49"/>
      <c r="X46" s="913"/>
      <c r="Y46" s="49"/>
      <c r="Z46" s="913"/>
      <c r="AA46" s="49"/>
      <c r="AB46" s="913"/>
      <c r="AC46" s="49"/>
      <c r="AD46" s="913"/>
      <c r="AE46" s="49"/>
      <c r="AF46" s="913"/>
      <c r="AG46" s="50"/>
      <c r="AH46" s="913"/>
      <c r="AI46" s="49"/>
      <c r="AJ46" s="916"/>
      <c r="AK46" s="104">
        <f t="shared" si="114"/>
        <v>0</v>
      </c>
      <c r="AL46" s="51"/>
      <c r="AM46" s="52"/>
      <c r="AN46" s="52"/>
      <c r="AO46" s="52"/>
      <c r="AP46" s="52"/>
      <c r="AQ46" s="52"/>
      <c r="AR46" s="53">
        <f t="shared" si="115"/>
        <v>0</v>
      </c>
      <c r="AS46" s="54"/>
      <c r="AT46" s="52"/>
      <c r="AU46" s="53">
        <f t="shared" si="116"/>
        <v>0</v>
      </c>
      <c r="AV46" s="54"/>
      <c r="AW46" s="52"/>
      <c r="AX46" s="52"/>
      <c r="AY46" s="52"/>
      <c r="AZ46" s="55"/>
      <c r="BA46" s="56"/>
      <c r="BB46" s="56"/>
      <c r="BC46" s="57"/>
    </row>
    <row r="47" spans="1:55" ht="17.25" customHeight="1" x14ac:dyDescent="0.2">
      <c r="A47" s="883"/>
      <c r="B47" s="885"/>
      <c r="C47" s="888"/>
      <c r="D47" s="891"/>
      <c r="E47" s="895"/>
      <c r="F47" s="897"/>
      <c r="G47" s="900"/>
      <c r="H47" s="903"/>
      <c r="I47" s="908"/>
      <c r="J47" s="909"/>
      <c r="K47" s="947"/>
      <c r="L47" s="922"/>
      <c r="M47" s="822" t="s">
        <v>1942</v>
      </c>
      <c r="N47" s="818" t="s">
        <v>1931</v>
      </c>
      <c r="O47" s="825">
        <v>1</v>
      </c>
      <c r="P47" s="881"/>
      <c r="Q47" s="108"/>
      <c r="R47" s="925"/>
      <c r="S47" s="48"/>
      <c r="T47" s="913"/>
      <c r="U47" s="49"/>
      <c r="V47" s="913"/>
      <c r="W47" s="49"/>
      <c r="X47" s="913"/>
      <c r="Y47" s="49"/>
      <c r="Z47" s="913"/>
      <c r="AA47" s="49"/>
      <c r="AB47" s="913"/>
      <c r="AC47" s="49"/>
      <c r="AD47" s="913"/>
      <c r="AE47" s="49"/>
      <c r="AF47" s="913"/>
      <c r="AG47" s="50"/>
      <c r="AH47" s="913"/>
      <c r="AI47" s="49"/>
      <c r="AJ47" s="916"/>
      <c r="AK47" s="104">
        <f t="shared" si="114"/>
        <v>0</v>
      </c>
      <c r="AL47" s="51"/>
      <c r="AM47" s="52"/>
      <c r="AN47" s="52"/>
      <c r="AO47" s="52"/>
      <c r="AP47" s="52"/>
      <c r="AQ47" s="52"/>
      <c r="AR47" s="53">
        <f t="shared" si="112"/>
        <v>0</v>
      </c>
      <c r="AS47" s="54"/>
      <c r="AT47" s="52"/>
      <c r="AU47" s="53">
        <f t="shared" si="113"/>
        <v>0</v>
      </c>
      <c r="AV47" s="54"/>
      <c r="AW47" s="52"/>
      <c r="AX47" s="52"/>
      <c r="AY47" s="52"/>
      <c r="AZ47" s="55"/>
      <c r="BA47" s="56"/>
      <c r="BB47" s="56"/>
      <c r="BC47" s="57"/>
    </row>
    <row r="48" spans="1:55" ht="17.25" customHeight="1" x14ac:dyDescent="0.2">
      <c r="A48" s="883"/>
      <c r="B48" s="885"/>
      <c r="C48" s="888"/>
      <c r="D48" s="891"/>
      <c r="E48" s="895"/>
      <c r="F48" s="897"/>
      <c r="G48" s="900"/>
      <c r="H48" s="903"/>
      <c r="I48" s="908"/>
      <c r="J48" s="909"/>
      <c r="K48" s="947"/>
      <c r="L48" s="922"/>
      <c r="M48" s="822" t="s">
        <v>1943</v>
      </c>
      <c r="N48" s="818" t="s">
        <v>1931</v>
      </c>
      <c r="O48" s="825">
        <v>1</v>
      </c>
      <c r="P48" s="881"/>
      <c r="Q48" s="108"/>
      <c r="R48" s="925"/>
      <c r="S48" s="48"/>
      <c r="T48" s="913"/>
      <c r="U48" s="49"/>
      <c r="V48" s="913"/>
      <c r="W48" s="49"/>
      <c r="X48" s="913"/>
      <c r="Y48" s="49"/>
      <c r="Z48" s="913"/>
      <c r="AA48" s="49"/>
      <c r="AB48" s="913"/>
      <c r="AC48" s="49"/>
      <c r="AD48" s="913"/>
      <c r="AE48" s="49"/>
      <c r="AF48" s="913"/>
      <c r="AG48" s="50"/>
      <c r="AH48" s="913"/>
      <c r="AI48" s="49"/>
      <c r="AJ48" s="916"/>
      <c r="AK48" s="104">
        <f t="shared" si="114"/>
        <v>0</v>
      </c>
      <c r="AL48" s="51"/>
      <c r="AM48" s="52"/>
      <c r="AN48" s="52"/>
      <c r="AO48" s="52"/>
      <c r="AP48" s="52"/>
      <c r="AQ48" s="52"/>
      <c r="AR48" s="53">
        <f t="shared" si="112"/>
        <v>0</v>
      </c>
      <c r="AS48" s="54"/>
      <c r="AT48" s="52"/>
      <c r="AU48" s="53">
        <f t="shared" si="113"/>
        <v>0</v>
      </c>
      <c r="AV48" s="54"/>
      <c r="AW48" s="52"/>
      <c r="AX48" s="52"/>
      <c r="AY48" s="52"/>
      <c r="AZ48" s="55"/>
      <c r="BA48" s="56"/>
      <c r="BB48" s="56"/>
      <c r="BC48" s="57"/>
    </row>
    <row r="49" spans="1:55" ht="33.75" x14ac:dyDescent="0.2">
      <c r="A49" s="883"/>
      <c r="B49" s="885"/>
      <c r="C49" s="888"/>
      <c r="D49" s="891"/>
      <c r="E49" s="895"/>
      <c r="F49" s="897"/>
      <c r="G49" s="900"/>
      <c r="H49" s="903"/>
      <c r="I49" s="908"/>
      <c r="J49" s="909"/>
      <c r="K49" s="947"/>
      <c r="L49" s="922"/>
      <c r="M49" s="823" t="s">
        <v>1944</v>
      </c>
      <c r="N49" s="176" t="s">
        <v>1931</v>
      </c>
      <c r="O49" s="819"/>
      <c r="P49" s="881"/>
      <c r="Q49" s="108"/>
      <c r="R49" s="925"/>
      <c r="S49" s="48"/>
      <c r="T49" s="913"/>
      <c r="U49" s="49"/>
      <c r="V49" s="913"/>
      <c r="W49" s="49"/>
      <c r="X49" s="913"/>
      <c r="Y49" s="49"/>
      <c r="Z49" s="913"/>
      <c r="AA49" s="49"/>
      <c r="AB49" s="913"/>
      <c r="AC49" s="49"/>
      <c r="AD49" s="913"/>
      <c r="AE49" s="49"/>
      <c r="AF49" s="913"/>
      <c r="AG49" s="50"/>
      <c r="AH49" s="913"/>
      <c r="AI49" s="49"/>
      <c r="AJ49" s="916"/>
      <c r="AK49" s="104">
        <f t="shared" si="114"/>
        <v>0</v>
      </c>
      <c r="AL49" s="51"/>
      <c r="AM49" s="52"/>
      <c r="AN49" s="52"/>
      <c r="AO49" s="52"/>
      <c r="AP49" s="52"/>
      <c r="AQ49" s="52"/>
      <c r="AR49" s="53">
        <f t="shared" si="112"/>
        <v>0</v>
      </c>
      <c r="AS49" s="54"/>
      <c r="AT49" s="52"/>
      <c r="AU49" s="53">
        <f t="shared" si="113"/>
        <v>0</v>
      </c>
      <c r="AV49" s="54"/>
      <c r="AW49" s="52"/>
      <c r="AX49" s="52"/>
      <c r="AY49" s="52"/>
      <c r="AZ49" s="55"/>
      <c r="BA49" s="56"/>
      <c r="BB49" s="56"/>
      <c r="BC49" s="57"/>
    </row>
    <row r="50" spans="1:55" ht="22.5" x14ac:dyDescent="0.2">
      <c r="A50" s="883"/>
      <c r="B50" s="885"/>
      <c r="C50" s="888"/>
      <c r="D50" s="891"/>
      <c r="E50" s="895"/>
      <c r="F50" s="897"/>
      <c r="G50" s="900"/>
      <c r="H50" s="903"/>
      <c r="I50" s="908"/>
      <c r="J50" s="909"/>
      <c r="K50" s="947"/>
      <c r="L50" s="922"/>
      <c r="M50" s="823" t="s">
        <v>1945</v>
      </c>
      <c r="N50" s="176" t="s">
        <v>1962</v>
      </c>
      <c r="O50" s="819"/>
      <c r="P50" s="881"/>
      <c r="Q50" s="108"/>
      <c r="R50" s="925"/>
      <c r="S50" s="48"/>
      <c r="T50" s="913"/>
      <c r="U50" s="49"/>
      <c r="V50" s="913"/>
      <c r="W50" s="49"/>
      <c r="X50" s="913"/>
      <c r="Y50" s="49"/>
      <c r="Z50" s="913"/>
      <c r="AA50" s="49"/>
      <c r="AB50" s="913"/>
      <c r="AC50" s="49"/>
      <c r="AD50" s="913"/>
      <c r="AE50" s="49"/>
      <c r="AF50" s="913"/>
      <c r="AG50" s="50"/>
      <c r="AH50" s="913"/>
      <c r="AI50" s="49"/>
      <c r="AJ50" s="916"/>
      <c r="AK50" s="104">
        <f t="shared" si="114"/>
        <v>0</v>
      </c>
      <c r="AL50" s="51"/>
      <c r="AM50" s="52"/>
      <c r="AN50" s="52"/>
      <c r="AO50" s="52"/>
      <c r="AP50" s="52"/>
      <c r="AQ50" s="52"/>
      <c r="AR50" s="53">
        <f t="shared" si="112"/>
        <v>0</v>
      </c>
      <c r="AS50" s="54"/>
      <c r="AT50" s="52"/>
      <c r="AU50" s="53">
        <f t="shared" si="113"/>
        <v>0</v>
      </c>
      <c r="AV50" s="54"/>
      <c r="AW50" s="52"/>
      <c r="AX50" s="52"/>
      <c r="AY50" s="52"/>
      <c r="AZ50" s="55"/>
      <c r="BA50" s="56"/>
      <c r="BB50" s="56"/>
      <c r="BC50" s="57"/>
    </row>
    <row r="51" spans="1:55" ht="17.25" customHeight="1" x14ac:dyDescent="0.2">
      <c r="A51" s="883"/>
      <c r="B51" s="886"/>
      <c r="C51" s="889"/>
      <c r="D51" s="892"/>
      <c r="E51" s="895"/>
      <c r="F51" s="898"/>
      <c r="G51" s="901"/>
      <c r="H51" s="904"/>
      <c r="I51" s="908"/>
      <c r="J51" s="909"/>
      <c r="K51" s="947"/>
      <c r="L51" s="922"/>
      <c r="M51" s="824" t="s">
        <v>1946</v>
      </c>
      <c r="N51" s="179" t="s">
        <v>1931</v>
      </c>
      <c r="O51" s="821"/>
      <c r="P51" s="881"/>
      <c r="Q51" s="108"/>
      <c r="R51" s="925"/>
      <c r="S51" s="48"/>
      <c r="T51" s="913"/>
      <c r="U51" s="49"/>
      <c r="V51" s="913"/>
      <c r="W51" s="49"/>
      <c r="X51" s="913"/>
      <c r="Y51" s="49"/>
      <c r="Z51" s="913"/>
      <c r="AA51" s="49"/>
      <c r="AB51" s="913"/>
      <c r="AC51" s="49"/>
      <c r="AD51" s="913"/>
      <c r="AE51" s="49"/>
      <c r="AF51" s="913"/>
      <c r="AG51" s="50"/>
      <c r="AH51" s="913"/>
      <c r="AI51" s="49"/>
      <c r="AJ51" s="916"/>
      <c r="AK51" s="104">
        <f t="shared" si="114"/>
        <v>0</v>
      </c>
      <c r="AL51" s="112"/>
      <c r="AM51" s="113"/>
      <c r="AN51" s="113"/>
      <c r="AO51" s="113"/>
      <c r="AP51" s="113"/>
      <c r="AQ51" s="113"/>
      <c r="AR51" s="53">
        <f t="shared" ref="AR51" si="119">SUM(AL51:AQ51)</f>
        <v>0</v>
      </c>
      <c r="AS51" s="114"/>
      <c r="AT51" s="113"/>
      <c r="AU51" s="53">
        <f>SUM(AS51:AT51)</f>
        <v>0</v>
      </c>
      <c r="AV51" s="114"/>
      <c r="AW51" s="113"/>
      <c r="AX51" s="113"/>
      <c r="AY51" s="113"/>
      <c r="AZ51" s="115"/>
      <c r="BA51" s="116"/>
      <c r="BB51" s="116"/>
      <c r="BC51" s="117"/>
    </row>
    <row r="52" spans="1:55" ht="34.5" customHeight="1" x14ac:dyDescent="0.2">
      <c r="A52" s="883"/>
      <c r="B52" s="886"/>
      <c r="C52" s="889"/>
      <c r="D52" s="892"/>
      <c r="E52" s="895"/>
      <c r="F52" s="898"/>
      <c r="G52" s="901"/>
      <c r="H52" s="904"/>
      <c r="I52" s="908"/>
      <c r="J52" s="909"/>
      <c r="K52" s="947"/>
      <c r="L52" s="922"/>
      <c r="M52" s="824" t="s">
        <v>1966</v>
      </c>
      <c r="N52" s="179" t="s">
        <v>1931</v>
      </c>
      <c r="O52" s="821"/>
      <c r="P52" s="881"/>
      <c r="Q52" s="108"/>
      <c r="R52" s="925"/>
      <c r="S52" s="109"/>
      <c r="T52" s="913"/>
      <c r="U52" s="110"/>
      <c r="V52" s="913"/>
      <c r="W52" s="110"/>
      <c r="X52" s="913"/>
      <c r="Y52" s="110"/>
      <c r="Z52" s="913"/>
      <c r="AA52" s="110"/>
      <c r="AB52" s="913"/>
      <c r="AC52" s="110"/>
      <c r="AD52" s="913"/>
      <c r="AE52" s="110"/>
      <c r="AF52" s="913"/>
      <c r="AG52" s="111"/>
      <c r="AH52" s="913"/>
      <c r="AI52" s="110"/>
      <c r="AJ52" s="917"/>
      <c r="AK52" s="104">
        <f t="shared" si="114"/>
        <v>0</v>
      </c>
      <c r="AL52" s="112"/>
      <c r="AM52" s="113"/>
      <c r="AN52" s="113"/>
      <c r="AO52" s="113"/>
      <c r="AP52" s="113"/>
      <c r="AQ52" s="113"/>
      <c r="AR52" s="53">
        <f t="shared" si="112"/>
        <v>0</v>
      </c>
      <c r="AS52" s="114"/>
      <c r="AT52" s="113"/>
      <c r="AU52" s="53">
        <f>SUM(AS52:AT52)</f>
        <v>0</v>
      </c>
      <c r="AV52" s="114"/>
      <c r="AW52" s="113"/>
      <c r="AX52" s="113"/>
      <c r="AY52" s="113"/>
      <c r="AZ52" s="115"/>
      <c r="BA52" s="116"/>
      <c r="BB52" s="116"/>
      <c r="BC52" s="117"/>
    </row>
    <row r="53" spans="1:55" ht="9.9499999999999993" customHeight="1" thickBot="1" x14ac:dyDescent="0.25">
      <c r="A53" s="884"/>
      <c r="B53" s="887"/>
      <c r="C53" s="890"/>
      <c r="D53" s="893"/>
      <c r="E53" s="896"/>
      <c r="F53" s="899"/>
      <c r="G53" s="902"/>
      <c r="H53" s="905"/>
      <c r="I53" s="910"/>
      <c r="J53" s="911"/>
      <c r="K53" s="948"/>
      <c r="L53" s="923"/>
      <c r="M53" s="181"/>
      <c r="N53" s="182"/>
      <c r="O53" s="183"/>
      <c r="P53" s="118"/>
      <c r="Q53" s="118"/>
      <c r="R53" s="926"/>
      <c r="S53" s="184"/>
      <c r="T53" s="914"/>
      <c r="U53" s="185"/>
      <c r="V53" s="914"/>
      <c r="W53" s="185"/>
      <c r="X53" s="914"/>
      <c r="Y53" s="185"/>
      <c r="Z53" s="914"/>
      <c r="AA53" s="185"/>
      <c r="AB53" s="914"/>
      <c r="AC53" s="185"/>
      <c r="AD53" s="914"/>
      <c r="AE53" s="185"/>
      <c r="AF53" s="914"/>
      <c r="AG53" s="186"/>
      <c r="AH53" s="914"/>
      <c r="AI53" s="185"/>
      <c r="AJ53" s="119"/>
      <c r="AK53" s="120"/>
      <c r="AL53" s="187"/>
      <c r="AM53" s="188"/>
      <c r="AN53" s="188"/>
      <c r="AO53" s="188"/>
      <c r="AP53" s="188"/>
      <c r="AQ53" s="188"/>
      <c r="AR53" s="121"/>
      <c r="AS53" s="189"/>
      <c r="AT53" s="188"/>
      <c r="AU53" s="121"/>
      <c r="AV53" s="189"/>
      <c r="AW53" s="188"/>
      <c r="AX53" s="188"/>
      <c r="AY53" s="188"/>
      <c r="AZ53" s="190"/>
      <c r="BA53" s="191"/>
      <c r="BB53" s="191"/>
      <c r="BC53" s="192"/>
    </row>
    <row r="54" spans="1:55" ht="6" customHeight="1" x14ac:dyDescent="0.2">
      <c r="A54" s="157"/>
      <c r="B54" s="193"/>
      <c r="C54" s="193"/>
      <c r="D54" s="193"/>
      <c r="E54" s="193"/>
      <c r="F54" s="193"/>
      <c r="G54" s="193"/>
      <c r="H54" s="193"/>
      <c r="I54" s="930"/>
      <c r="J54" s="930"/>
      <c r="K54" s="193"/>
      <c r="L54" s="193"/>
      <c r="M54" s="193"/>
      <c r="N54" s="193"/>
      <c r="O54" s="193"/>
      <c r="P54" s="193"/>
      <c r="Q54" s="193"/>
      <c r="R54" s="193"/>
      <c r="S54" s="193"/>
      <c r="T54" s="193"/>
      <c r="U54" s="193"/>
      <c r="V54" s="193"/>
      <c r="W54" s="193"/>
      <c r="X54" s="193"/>
      <c r="Y54" s="193"/>
      <c r="Z54" s="193"/>
      <c r="AA54" s="193"/>
      <c r="AB54" s="193"/>
      <c r="AC54" s="193"/>
      <c r="AD54" s="193"/>
      <c r="AE54" s="193"/>
      <c r="AF54" s="193"/>
      <c r="AG54" s="193"/>
      <c r="AH54" s="193"/>
      <c r="AI54" s="193"/>
      <c r="AJ54" s="193"/>
      <c r="AK54" s="194"/>
      <c r="AL54" s="194"/>
      <c r="AM54" s="194"/>
      <c r="AN54" s="194"/>
      <c r="AO54" s="194"/>
      <c r="AP54" s="194"/>
      <c r="AQ54" s="195"/>
      <c r="AR54" s="194"/>
      <c r="AS54" s="194"/>
      <c r="AT54" s="194"/>
      <c r="AU54" s="194"/>
      <c r="AV54" s="194"/>
      <c r="AW54" s="194"/>
      <c r="AX54" s="194"/>
      <c r="AY54" s="194"/>
      <c r="AZ54" s="194"/>
      <c r="BA54" s="194"/>
      <c r="BB54" s="194"/>
      <c r="BC54" s="157"/>
    </row>
    <row r="55" spans="1:55" ht="72" customHeight="1" x14ac:dyDescent="0.2">
      <c r="A55" s="882">
        <v>5</v>
      </c>
      <c r="B55" s="162" t="s">
        <v>1705</v>
      </c>
      <c r="C55" s="163" t="s">
        <v>1706</v>
      </c>
      <c r="D55" s="164" t="s">
        <v>21</v>
      </c>
      <c r="E55" s="164" t="s">
        <v>1893</v>
      </c>
      <c r="F55" s="163" t="s">
        <v>1707</v>
      </c>
      <c r="G55" s="165" t="s">
        <v>1679</v>
      </c>
      <c r="H55" s="165" t="s">
        <v>1680</v>
      </c>
      <c r="I55" s="166" t="s">
        <v>1909</v>
      </c>
      <c r="J55" s="167">
        <f>+$N$3</f>
        <v>2018</v>
      </c>
      <c r="K55" s="165" t="s">
        <v>1926</v>
      </c>
      <c r="L55" s="166" t="s">
        <v>1970</v>
      </c>
      <c r="M55" s="163" t="s">
        <v>1708</v>
      </c>
      <c r="N55" s="163" t="s">
        <v>1709</v>
      </c>
      <c r="O55" s="163" t="s">
        <v>1710</v>
      </c>
      <c r="P55" s="163" t="s">
        <v>1711</v>
      </c>
      <c r="Q55" s="163" t="s">
        <v>1971</v>
      </c>
      <c r="R55" s="168">
        <f t="shared" ref="R55" si="120">SUM(R56:R62)</f>
        <v>0</v>
      </c>
      <c r="S55" s="169">
        <f t="shared" ref="S55" si="121">SUM(S56:S62)</f>
        <v>0</v>
      </c>
      <c r="T55" s="170">
        <f t="shared" ref="T55" si="122">SUM(T56:T62)</f>
        <v>0</v>
      </c>
      <c r="U55" s="171">
        <f t="shared" ref="U55" si="123">SUM(U56:U62)</f>
        <v>0</v>
      </c>
      <c r="V55" s="170">
        <f t="shared" ref="V55" si="124">SUM(V56:V62)</f>
        <v>0</v>
      </c>
      <c r="W55" s="171">
        <f t="shared" ref="W55" si="125">SUM(W56:W62)</f>
        <v>0</v>
      </c>
      <c r="X55" s="170">
        <f t="shared" ref="X55" si="126">SUM(X56:X62)</f>
        <v>0</v>
      </c>
      <c r="Y55" s="171">
        <f t="shared" ref="Y55" si="127">SUM(Y56:Y62)</f>
        <v>0</v>
      </c>
      <c r="Z55" s="170">
        <f t="shared" ref="Z55" si="128">SUM(Z56:Z62)</f>
        <v>450000000</v>
      </c>
      <c r="AA55" s="171">
        <f t="shared" ref="AA55" si="129">SUM(AA56:AA62)</f>
        <v>0</v>
      </c>
      <c r="AB55" s="170">
        <f t="shared" ref="AB55" si="130">SUM(AB56:AB62)</f>
        <v>0</v>
      </c>
      <c r="AC55" s="171">
        <f t="shared" ref="AC55" si="131">SUM(AC56:AC62)</f>
        <v>0</v>
      </c>
      <c r="AD55" s="170">
        <f t="shared" ref="AD55" si="132">SUM(AD56:AD62)</f>
        <v>0</v>
      </c>
      <c r="AE55" s="171">
        <f t="shared" ref="AE55" si="133">SUM(AE56:AE62)</f>
        <v>0</v>
      </c>
      <c r="AF55" s="170">
        <f t="shared" ref="AF55" si="134">SUM(AF56:AF62)</f>
        <v>0</v>
      </c>
      <c r="AG55" s="172">
        <f t="shared" ref="AG55:AI55" si="135">SUM(AG56:AG62)</f>
        <v>0</v>
      </c>
      <c r="AH55" s="170">
        <f t="shared" si="135"/>
        <v>0</v>
      </c>
      <c r="AI55" s="171">
        <f t="shared" si="135"/>
        <v>0</v>
      </c>
      <c r="AJ55" s="173">
        <f t="shared" ref="AJ55" si="136">SUM(AJ56:AJ62)</f>
        <v>450000000</v>
      </c>
      <c r="AK55" s="174">
        <f t="shared" ref="AK55" si="137">SUM(AK56:AK62)</f>
        <v>0</v>
      </c>
      <c r="AL55" s="41">
        <f t="shared" ref="AL55" si="138">SUM(AL56:AL62)</f>
        <v>0</v>
      </c>
      <c r="AM55" s="42">
        <f t="shared" ref="AM55" si="139">SUM(AM56:AM62)</f>
        <v>0</v>
      </c>
      <c r="AN55" s="42">
        <f t="shared" ref="AN55" si="140">SUM(AN56:AN62)</f>
        <v>0</v>
      </c>
      <c r="AO55" s="42">
        <f t="shared" ref="AO55" si="141">SUM(AO56:AO62)</f>
        <v>0</v>
      </c>
      <c r="AP55" s="42">
        <f t="shared" ref="AP55" si="142">SUM(AP56:AP62)</f>
        <v>0</v>
      </c>
      <c r="AQ55" s="42">
        <f t="shared" ref="AQ55" si="143">SUM(AQ56:AQ62)</f>
        <v>0</v>
      </c>
      <c r="AR55" s="43">
        <f t="shared" ref="AR55" si="144">SUM(AR56:AR62)</f>
        <v>0</v>
      </c>
      <c r="AS55" s="105">
        <f t="shared" ref="AS55" si="145">SUM(AS56:AS62)</f>
        <v>0</v>
      </c>
      <c r="AT55" s="42">
        <f t="shared" ref="AT55" si="146">SUM(AT56:AT62)</f>
        <v>0</v>
      </c>
      <c r="AU55" s="43">
        <f t="shared" ref="AU55" si="147">SUM(AU56:AU62)</f>
        <v>0</v>
      </c>
      <c r="AV55" s="105">
        <f t="shared" ref="AV55" si="148">SUM(AV56:AV62)</f>
        <v>0</v>
      </c>
      <c r="AW55" s="42">
        <f t="shared" ref="AW55" si="149">SUM(AW56:AW62)</f>
        <v>0</v>
      </c>
      <c r="AX55" s="42">
        <f t="shared" ref="AX55" si="150">SUM(AX56:AX62)</f>
        <v>0</v>
      </c>
      <c r="AY55" s="42">
        <f t="shared" ref="AY55" si="151">SUM(AY56:AY62)</f>
        <v>0</v>
      </c>
      <c r="AZ55" s="106">
        <f t="shared" ref="AZ55" si="152">SUM(AZ56:AZ62)</f>
        <v>0</v>
      </c>
      <c r="BA55" s="44" t="s">
        <v>1685</v>
      </c>
      <c r="BB55" s="44" t="s">
        <v>1973</v>
      </c>
      <c r="BC55" s="45" t="s">
        <v>1687</v>
      </c>
    </row>
    <row r="56" spans="1:55" ht="45" x14ac:dyDescent="0.2">
      <c r="A56" s="883"/>
      <c r="B56" s="885" t="str">
        <f>VLOOKUP($D$9,'PROYECTOS REGISTRADOS'!$A$2:$D$82,4,0)</f>
        <v>Ampliación de los programas artìscticos y culturales Tocancipá, Cundinamarca, Centro Oriente</v>
      </c>
      <c r="C56" s="888" t="str">
        <f>VLOOKUP($D$9,'PROYECTOS REGISTRADOS'!$A$2:$D$82,3,0)</f>
        <v>2016-25817-00017</v>
      </c>
      <c r="D56" s="891" t="s">
        <v>569</v>
      </c>
      <c r="E56" s="894" t="str">
        <f>IF(D56=0,"0-0",(VLOOKUP(D56,'CONSOLIDADO PLAN DESARROLLO'!$EL$9:$ET$304,2,0)))</f>
        <v xml:space="preserve">Mantener la Participación de la cultura Tocancipeña en el panorama departamental , Nacional e Internacional </v>
      </c>
      <c r="F56" s="897" t="str">
        <f>IF(D56=0,"0-0",(VLOOKUP(D56,'CONSOLIDADO PLAN DESARROLLO'!$EL$9:$ET$304,3,0)))</f>
        <v xml:space="preserve">No. de presentaciones y participaciones </v>
      </c>
      <c r="G56" s="900">
        <f>IF(D56=0,"0-0",(VLOOKUP(D56,'CONSOLIDADO PLAN DESARROLLO'!$EL$9:$ET$304,4,0)))</f>
        <v>126</v>
      </c>
      <c r="H56" s="903">
        <f>IF(D56=0,"0-0",(VLOOKUP(D56,'CONSOLIDADO PLAN DESARROLLO'!$EL$9:$ET$304,5,0)))</f>
        <v>126</v>
      </c>
      <c r="I56" s="906">
        <f>IF(D56=0,"0-0",(VLOOKUP(D56,'CONSOLIDADO PLAN DESARROLLO'!$EL$9:$ET$304,$R$3,0)))</f>
        <v>126</v>
      </c>
      <c r="J56" s="907"/>
      <c r="K56" s="927"/>
      <c r="L56" s="921"/>
      <c r="M56" s="822" t="s">
        <v>1947</v>
      </c>
      <c r="N56" s="818" t="s">
        <v>1931</v>
      </c>
      <c r="O56" s="825">
        <v>4</v>
      </c>
      <c r="P56" s="880"/>
      <c r="Q56" s="47"/>
      <c r="R56" s="924">
        <f>VLOOKUP($D56,'[5]Tablero Logro Metas 2018'!$N$7:$AJ$302,15,0)</f>
        <v>0</v>
      </c>
      <c r="S56" s="48"/>
      <c r="T56" s="912">
        <f>VLOOKUP($D56,'[5]Tablero Logro Metas 2018'!$N$7:$AJ$302,16,0)</f>
        <v>0</v>
      </c>
      <c r="U56" s="49"/>
      <c r="V56" s="912">
        <f>VLOOKUP($D56,'[5]Tablero Logro Metas 2018'!$N$7:$AJ$302,17,0)</f>
        <v>0</v>
      </c>
      <c r="W56" s="49"/>
      <c r="X56" s="912">
        <f>VLOOKUP($D56,'[5]Tablero Logro Metas 2018'!$N$7:$AJ$302,18,0)</f>
        <v>0</v>
      </c>
      <c r="Y56" s="49"/>
      <c r="Z56" s="912">
        <f>VLOOKUP($D56,'[5]Tablero Logro Metas 2018'!$N$7:$AJ$302,19,0)</f>
        <v>450000000</v>
      </c>
      <c r="AA56" s="49"/>
      <c r="AB56" s="912">
        <f>VLOOKUP($D56,'[5]Tablero Logro Metas 2018'!$N$7:$AJ$302,20,0)</f>
        <v>0</v>
      </c>
      <c r="AC56" s="49"/>
      <c r="AD56" s="912">
        <f>VLOOKUP($D56,'[5]Tablero Logro Metas 2018'!$N$7:$AJ$302,21,0)</f>
        <v>0</v>
      </c>
      <c r="AE56" s="49"/>
      <c r="AF56" s="912">
        <f>VLOOKUP($D56,'[5]Tablero Logro Metas 2018'!$N$7:$AJ$302,22,0)</f>
        <v>0</v>
      </c>
      <c r="AG56" s="50"/>
      <c r="AH56" s="912">
        <f>VLOOKUP($D56,'[5]Tablero Logro Metas 2018'!$N$7:$AJ$302,23,0)</f>
        <v>0</v>
      </c>
      <c r="AI56" s="49"/>
      <c r="AJ56" s="915">
        <f>+R56+T56+V56+X56+Z56+AB56+AD56+AF56+AH56</f>
        <v>450000000</v>
      </c>
      <c r="AK56" s="104">
        <f>AC56+AE56+AG56+S56+U56+W56+Y56+AA56+AI56</f>
        <v>0</v>
      </c>
      <c r="AL56" s="51"/>
      <c r="AM56" s="52"/>
      <c r="AN56" s="52"/>
      <c r="AO56" s="52"/>
      <c r="AP56" s="52"/>
      <c r="AQ56" s="52"/>
      <c r="AR56" s="53">
        <f t="shared" ref="AR56:AR61" si="153">SUM(AL56:AQ56)</f>
        <v>0</v>
      </c>
      <c r="AS56" s="54"/>
      <c r="AT56" s="52"/>
      <c r="AU56" s="53">
        <f t="shared" ref="AU56:AU60" si="154">SUM(AS56:AT56)</f>
        <v>0</v>
      </c>
      <c r="AV56" s="54"/>
      <c r="AW56" s="52"/>
      <c r="AX56" s="52"/>
      <c r="AY56" s="52"/>
      <c r="AZ56" s="55"/>
      <c r="BA56" s="56"/>
      <c r="BB56" s="56"/>
      <c r="BC56" s="57"/>
    </row>
    <row r="57" spans="1:55" ht="33.75" x14ac:dyDescent="0.2">
      <c r="A57" s="883"/>
      <c r="B57" s="885"/>
      <c r="C57" s="888"/>
      <c r="D57" s="891"/>
      <c r="E57" s="895"/>
      <c r="F57" s="897"/>
      <c r="G57" s="900"/>
      <c r="H57" s="903"/>
      <c r="I57" s="908"/>
      <c r="J57" s="909"/>
      <c r="K57" s="927"/>
      <c r="L57" s="922"/>
      <c r="M57" s="823" t="s">
        <v>1948</v>
      </c>
      <c r="N57" s="176" t="s">
        <v>1931</v>
      </c>
      <c r="O57" s="819"/>
      <c r="P57" s="880"/>
      <c r="Q57" s="47"/>
      <c r="R57" s="925"/>
      <c r="S57" s="48"/>
      <c r="T57" s="913"/>
      <c r="U57" s="49"/>
      <c r="V57" s="913"/>
      <c r="W57" s="49"/>
      <c r="X57" s="913"/>
      <c r="Y57" s="49"/>
      <c r="Z57" s="913"/>
      <c r="AA57" s="49"/>
      <c r="AB57" s="913"/>
      <c r="AC57" s="49"/>
      <c r="AD57" s="913"/>
      <c r="AE57" s="49"/>
      <c r="AF57" s="913"/>
      <c r="AG57" s="50"/>
      <c r="AH57" s="913"/>
      <c r="AI57" s="49"/>
      <c r="AJ57" s="916"/>
      <c r="AK57" s="104">
        <f t="shared" ref="AK57:AK61" si="155">AC57+AE57+AG57+S57+U57+W57+Y57+AA57+AI57</f>
        <v>0</v>
      </c>
      <c r="AL57" s="51"/>
      <c r="AM57" s="52"/>
      <c r="AN57" s="52"/>
      <c r="AO57" s="52"/>
      <c r="AP57" s="52"/>
      <c r="AQ57" s="52"/>
      <c r="AR57" s="53">
        <f t="shared" si="153"/>
        <v>0</v>
      </c>
      <c r="AS57" s="54"/>
      <c r="AT57" s="52"/>
      <c r="AU57" s="53">
        <f t="shared" si="154"/>
        <v>0</v>
      </c>
      <c r="AV57" s="54"/>
      <c r="AW57" s="52"/>
      <c r="AX57" s="52"/>
      <c r="AY57" s="52"/>
      <c r="AZ57" s="55"/>
      <c r="BA57" s="56"/>
      <c r="BB57" s="56"/>
      <c r="BC57" s="57"/>
    </row>
    <row r="58" spans="1:55" ht="17.25" customHeight="1" x14ac:dyDescent="0.2">
      <c r="A58" s="883"/>
      <c r="B58" s="885"/>
      <c r="C58" s="888"/>
      <c r="D58" s="891"/>
      <c r="E58" s="895"/>
      <c r="F58" s="897"/>
      <c r="G58" s="900"/>
      <c r="H58" s="903"/>
      <c r="I58" s="908"/>
      <c r="J58" s="909"/>
      <c r="K58" s="927"/>
      <c r="L58" s="922"/>
      <c r="M58" s="823" t="s">
        <v>1946</v>
      </c>
      <c r="N58" s="176" t="s">
        <v>1931</v>
      </c>
      <c r="O58" s="819"/>
      <c r="P58" s="880"/>
      <c r="Q58" s="47"/>
      <c r="R58" s="925"/>
      <c r="S58" s="48"/>
      <c r="T58" s="913"/>
      <c r="U58" s="49"/>
      <c r="V58" s="913"/>
      <c r="W58" s="49"/>
      <c r="X58" s="913"/>
      <c r="Y58" s="49"/>
      <c r="Z58" s="913"/>
      <c r="AA58" s="49"/>
      <c r="AB58" s="913"/>
      <c r="AC58" s="49"/>
      <c r="AD58" s="913"/>
      <c r="AE58" s="49"/>
      <c r="AF58" s="913"/>
      <c r="AG58" s="50"/>
      <c r="AH58" s="913"/>
      <c r="AI58" s="49"/>
      <c r="AJ58" s="916"/>
      <c r="AK58" s="104">
        <f t="shared" si="155"/>
        <v>0</v>
      </c>
      <c r="AL58" s="51"/>
      <c r="AM58" s="52"/>
      <c r="AN58" s="52"/>
      <c r="AO58" s="52"/>
      <c r="AP58" s="52"/>
      <c r="AQ58" s="52"/>
      <c r="AR58" s="53">
        <f t="shared" si="153"/>
        <v>0</v>
      </c>
      <c r="AS58" s="54"/>
      <c r="AT58" s="52"/>
      <c r="AU58" s="53">
        <f t="shared" si="154"/>
        <v>0</v>
      </c>
      <c r="AV58" s="54"/>
      <c r="AW58" s="52"/>
      <c r="AX58" s="52"/>
      <c r="AY58" s="52"/>
      <c r="AZ58" s="55"/>
      <c r="BA58" s="56"/>
      <c r="BB58" s="56"/>
      <c r="BC58" s="57"/>
    </row>
    <row r="59" spans="1:55" ht="17.25" customHeight="1" x14ac:dyDescent="0.2">
      <c r="A59" s="883"/>
      <c r="B59" s="885"/>
      <c r="C59" s="888"/>
      <c r="D59" s="891"/>
      <c r="E59" s="895"/>
      <c r="F59" s="897"/>
      <c r="G59" s="900"/>
      <c r="H59" s="903"/>
      <c r="I59" s="908"/>
      <c r="J59" s="909"/>
      <c r="K59" s="927"/>
      <c r="L59" s="922"/>
      <c r="M59" s="175"/>
      <c r="N59" s="176"/>
      <c r="O59" s="177"/>
      <c r="P59" s="880"/>
      <c r="Q59" s="47"/>
      <c r="R59" s="925"/>
      <c r="S59" s="48"/>
      <c r="T59" s="913"/>
      <c r="U59" s="49"/>
      <c r="V59" s="913"/>
      <c r="W59" s="49"/>
      <c r="X59" s="913"/>
      <c r="Y59" s="49"/>
      <c r="Z59" s="913"/>
      <c r="AA59" s="49"/>
      <c r="AB59" s="913"/>
      <c r="AC59" s="49"/>
      <c r="AD59" s="913"/>
      <c r="AE59" s="49"/>
      <c r="AF59" s="913"/>
      <c r="AG59" s="50"/>
      <c r="AH59" s="913"/>
      <c r="AI59" s="49"/>
      <c r="AJ59" s="916"/>
      <c r="AK59" s="104">
        <f t="shared" si="155"/>
        <v>0</v>
      </c>
      <c r="AL59" s="51"/>
      <c r="AM59" s="52"/>
      <c r="AN59" s="52"/>
      <c r="AO59" s="52"/>
      <c r="AP59" s="52"/>
      <c r="AQ59" s="52"/>
      <c r="AR59" s="53">
        <f t="shared" si="153"/>
        <v>0</v>
      </c>
      <c r="AS59" s="54"/>
      <c r="AT59" s="52"/>
      <c r="AU59" s="53">
        <f t="shared" si="154"/>
        <v>0</v>
      </c>
      <c r="AV59" s="54"/>
      <c r="AW59" s="52"/>
      <c r="AX59" s="52"/>
      <c r="AY59" s="52"/>
      <c r="AZ59" s="55"/>
      <c r="BA59" s="56"/>
      <c r="BB59" s="56"/>
      <c r="BC59" s="57"/>
    </row>
    <row r="60" spans="1:55" ht="17.25" customHeight="1" x14ac:dyDescent="0.2">
      <c r="A60" s="883"/>
      <c r="B60" s="885"/>
      <c r="C60" s="888"/>
      <c r="D60" s="891"/>
      <c r="E60" s="895"/>
      <c r="F60" s="897"/>
      <c r="G60" s="900"/>
      <c r="H60" s="903"/>
      <c r="I60" s="908"/>
      <c r="J60" s="909"/>
      <c r="K60" s="927"/>
      <c r="L60" s="922"/>
      <c r="M60" s="175"/>
      <c r="N60" s="176"/>
      <c r="O60" s="177"/>
      <c r="P60" s="880"/>
      <c r="Q60" s="47"/>
      <c r="R60" s="925"/>
      <c r="S60" s="48"/>
      <c r="T60" s="913"/>
      <c r="U60" s="49"/>
      <c r="V60" s="913"/>
      <c r="W60" s="49"/>
      <c r="X60" s="913"/>
      <c r="Y60" s="49"/>
      <c r="Z60" s="913"/>
      <c r="AA60" s="49"/>
      <c r="AB60" s="913"/>
      <c r="AC60" s="49"/>
      <c r="AD60" s="913"/>
      <c r="AE60" s="49"/>
      <c r="AF60" s="913"/>
      <c r="AG60" s="50"/>
      <c r="AH60" s="913"/>
      <c r="AI60" s="49"/>
      <c r="AJ60" s="916"/>
      <c r="AK60" s="104">
        <f t="shared" si="155"/>
        <v>0</v>
      </c>
      <c r="AL60" s="51"/>
      <c r="AM60" s="52"/>
      <c r="AN60" s="52"/>
      <c r="AO60" s="52"/>
      <c r="AP60" s="52"/>
      <c r="AQ60" s="52"/>
      <c r="AR60" s="53">
        <f t="shared" si="153"/>
        <v>0</v>
      </c>
      <c r="AS60" s="54"/>
      <c r="AT60" s="52"/>
      <c r="AU60" s="53">
        <f t="shared" si="154"/>
        <v>0</v>
      </c>
      <c r="AV60" s="54"/>
      <c r="AW60" s="52"/>
      <c r="AX60" s="52"/>
      <c r="AY60" s="52"/>
      <c r="AZ60" s="55"/>
      <c r="BA60" s="56"/>
      <c r="BB60" s="56"/>
      <c r="BC60" s="57"/>
    </row>
    <row r="61" spans="1:55" ht="17.25" customHeight="1" x14ac:dyDescent="0.2">
      <c r="A61" s="883"/>
      <c r="B61" s="886"/>
      <c r="C61" s="889"/>
      <c r="D61" s="892"/>
      <c r="E61" s="895"/>
      <c r="F61" s="898"/>
      <c r="G61" s="901"/>
      <c r="H61" s="904"/>
      <c r="I61" s="908"/>
      <c r="J61" s="909"/>
      <c r="K61" s="928"/>
      <c r="L61" s="922"/>
      <c r="M61" s="178"/>
      <c r="N61" s="179"/>
      <c r="O61" s="180"/>
      <c r="P61" s="881"/>
      <c r="Q61" s="108"/>
      <c r="R61" s="925"/>
      <c r="S61" s="109"/>
      <c r="T61" s="913"/>
      <c r="U61" s="110"/>
      <c r="V61" s="913"/>
      <c r="W61" s="110"/>
      <c r="X61" s="913"/>
      <c r="Y61" s="110"/>
      <c r="Z61" s="913"/>
      <c r="AA61" s="110"/>
      <c r="AB61" s="913"/>
      <c r="AC61" s="110"/>
      <c r="AD61" s="913"/>
      <c r="AE61" s="110"/>
      <c r="AF61" s="913"/>
      <c r="AG61" s="111"/>
      <c r="AH61" s="913"/>
      <c r="AI61" s="110"/>
      <c r="AJ61" s="917"/>
      <c r="AK61" s="104">
        <f t="shared" si="155"/>
        <v>0</v>
      </c>
      <c r="AL61" s="112"/>
      <c r="AM61" s="113"/>
      <c r="AN61" s="113"/>
      <c r="AO61" s="113"/>
      <c r="AP61" s="113"/>
      <c r="AQ61" s="113"/>
      <c r="AR61" s="53">
        <f t="shared" si="153"/>
        <v>0</v>
      </c>
      <c r="AS61" s="114"/>
      <c r="AT61" s="113"/>
      <c r="AU61" s="53">
        <f>SUM(AS61:AT61)</f>
        <v>0</v>
      </c>
      <c r="AV61" s="114"/>
      <c r="AW61" s="113"/>
      <c r="AX61" s="113"/>
      <c r="AY61" s="113"/>
      <c r="AZ61" s="115"/>
      <c r="BA61" s="116"/>
      <c r="BB61" s="116"/>
      <c r="BC61" s="117"/>
    </row>
    <row r="62" spans="1:55" ht="9.9499999999999993" customHeight="1" thickBot="1" x14ac:dyDescent="0.25">
      <c r="A62" s="884"/>
      <c r="B62" s="887"/>
      <c r="C62" s="890"/>
      <c r="D62" s="893"/>
      <c r="E62" s="896"/>
      <c r="F62" s="899"/>
      <c r="G62" s="902"/>
      <c r="H62" s="905"/>
      <c r="I62" s="910"/>
      <c r="J62" s="911"/>
      <c r="K62" s="929"/>
      <c r="L62" s="923"/>
      <c r="M62" s="181"/>
      <c r="N62" s="182"/>
      <c r="O62" s="183"/>
      <c r="P62" s="118"/>
      <c r="Q62" s="118"/>
      <c r="R62" s="926"/>
      <c r="S62" s="184"/>
      <c r="T62" s="914"/>
      <c r="U62" s="185"/>
      <c r="V62" s="914"/>
      <c r="W62" s="185"/>
      <c r="X62" s="914"/>
      <c r="Y62" s="185"/>
      <c r="Z62" s="914"/>
      <c r="AA62" s="185"/>
      <c r="AB62" s="914"/>
      <c r="AC62" s="185"/>
      <c r="AD62" s="914"/>
      <c r="AE62" s="185"/>
      <c r="AF62" s="914"/>
      <c r="AG62" s="186"/>
      <c r="AH62" s="914"/>
      <c r="AI62" s="185"/>
      <c r="AJ62" s="119"/>
      <c r="AK62" s="120"/>
      <c r="AL62" s="187"/>
      <c r="AM62" s="188"/>
      <c r="AN62" s="188"/>
      <c r="AO62" s="188"/>
      <c r="AP62" s="188"/>
      <c r="AQ62" s="188"/>
      <c r="AR62" s="121"/>
      <c r="AS62" s="189"/>
      <c r="AT62" s="188"/>
      <c r="AU62" s="121"/>
      <c r="AV62" s="189"/>
      <c r="AW62" s="188"/>
      <c r="AX62" s="188"/>
      <c r="AY62" s="188"/>
      <c r="AZ62" s="190"/>
      <c r="BA62" s="191"/>
      <c r="BB62" s="191"/>
      <c r="BC62" s="192"/>
    </row>
    <row r="63" spans="1:55" ht="6" customHeight="1" x14ac:dyDescent="0.2">
      <c r="A63" s="157"/>
      <c r="B63" s="193"/>
      <c r="C63" s="193"/>
      <c r="D63" s="193"/>
      <c r="E63" s="193"/>
      <c r="F63" s="193"/>
      <c r="G63" s="193"/>
      <c r="H63" s="193"/>
      <c r="I63" s="930"/>
      <c r="J63" s="930"/>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4"/>
      <c r="AL63" s="194"/>
      <c r="AM63" s="194"/>
      <c r="AN63" s="194"/>
      <c r="AO63" s="194"/>
      <c r="AP63" s="194"/>
      <c r="AQ63" s="195"/>
      <c r="AR63" s="194"/>
      <c r="AS63" s="194"/>
      <c r="AT63" s="194"/>
      <c r="AU63" s="194"/>
      <c r="AV63" s="194"/>
      <c r="AW63" s="194"/>
      <c r="AX63" s="194"/>
      <c r="AY63" s="194"/>
      <c r="AZ63" s="194"/>
      <c r="BA63" s="194"/>
      <c r="BB63" s="194"/>
      <c r="BC63" s="157"/>
    </row>
    <row r="64" spans="1:55" ht="72" customHeight="1" x14ac:dyDescent="0.2">
      <c r="A64" s="882">
        <v>6</v>
      </c>
      <c r="B64" s="162" t="s">
        <v>1705</v>
      </c>
      <c r="C64" s="163" t="s">
        <v>1706</v>
      </c>
      <c r="D64" s="164" t="s">
        <v>21</v>
      </c>
      <c r="E64" s="164" t="s">
        <v>1893</v>
      </c>
      <c r="F64" s="163" t="s">
        <v>1707</v>
      </c>
      <c r="G64" s="165" t="s">
        <v>1679</v>
      </c>
      <c r="H64" s="165" t="s">
        <v>1680</v>
      </c>
      <c r="I64" s="166" t="s">
        <v>1909</v>
      </c>
      <c r="J64" s="167">
        <f>+$N$3</f>
        <v>2018</v>
      </c>
      <c r="K64" s="165" t="s">
        <v>1926</v>
      </c>
      <c r="L64" s="166" t="s">
        <v>1970</v>
      </c>
      <c r="M64" s="163" t="s">
        <v>1708</v>
      </c>
      <c r="N64" s="163" t="s">
        <v>1709</v>
      </c>
      <c r="O64" s="163" t="s">
        <v>1710</v>
      </c>
      <c r="P64" s="163" t="s">
        <v>1711</v>
      </c>
      <c r="Q64" s="163" t="s">
        <v>1971</v>
      </c>
      <c r="R64" s="168">
        <f t="shared" ref="R64" si="156">SUM(R65:R71)</f>
        <v>0</v>
      </c>
      <c r="S64" s="169">
        <f t="shared" ref="S64" si="157">SUM(S65:S71)</f>
        <v>0</v>
      </c>
      <c r="T64" s="170">
        <f t="shared" ref="T64" si="158">SUM(T65:T71)</f>
        <v>0</v>
      </c>
      <c r="U64" s="171">
        <f t="shared" ref="U64" si="159">SUM(U65:U71)</f>
        <v>0</v>
      </c>
      <c r="V64" s="170">
        <f t="shared" ref="V64" si="160">SUM(V65:V71)</f>
        <v>0</v>
      </c>
      <c r="W64" s="171">
        <f t="shared" ref="W64" si="161">SUM(W65:W71)</f>
        <v>0</v>
      </c>
      <c r="X64" s="170">
        <f t="shared" ref="X64" si="162">SUM(X65:X71)</f>
        <v>0</v>
      </c>
      <c r="Y64" s="171">
        <f t="shared" ref="Y64" si="163">SUM(Y65:Y71)</f>
        <v>0</v>
      </c>
      <c r="Z64" s="170">
        <f t="shared" ref="Z64" si="164">SUM(Z65:Z71)</f>
        <v>10000000</v>
      </c>
      <c r="AA64" s="171">
        <f t="shared" ref="AA64" si="165">SUM(AA65:AA71)</f>
        <v>0</v>
      </c>
      <c r="AB64" s="170">
        <f t="shared" ref="AB64" si="166">SUM(AB65:AB71)</f>
        <v>0</v>
      </c>
      <c r="AC64" s="171">
        <f t="shared" ref="AC64" si="167">SUM(AC65:AC71)</f>
        <v>0</v>
      </c>
      <c r="AD64" s="170">
        <f t="shared" ref="AD64" si="168">SUM(AD65:AD71)</f>
        <v>0</v>
      </c>
      <c r="AE64" s="171">
        <f t="shared" ref="AE64" si="169">SUM(AE65:AE71)</f>
        <v>0</v>
      </c>
      <c r="AF64" s="170">
        <f t="shared" ref="AF64" si="170">SUM(AF65:AF71)</f>
        <v>0</v>
      </c>
      <c r="AG64" s="172">
        <f t="shared" ref="AG64:AI64" si="171">SUM(AG65:AG71)</f>
        <v>0</v>
      </c>
      <c r="AH64" s="170">
        <f t="shared" si="171"/>
        <v>0</v>
      </c>
      <c r="AI64" s="171">
        <f t="shared" si="171"/>
        <v>0</v>
      </c>
      <c r="AJ64" s="173">
        <f t="shared" ref="AJ64" si="172">SUM(AJ65:AJ71)</f>
        <v>10000000</v>
      </c>
      <c r="AK64" s="174">
        <f t="shared" ref="AK64" si="173">SUM(AK65:AK71)</f>
        <v>0</v>
      </c>
      <c r="AL64" s="41">
        <f t="shared" ref="AL64" si="174">SUM(AL65:AL71)</f>
        <v>0</v>
      </c>
      <c r="AM64" s="42">
        <f t="shared" ref="AM64" si="175">SUM(AM65:AM71)</f>
        <v>0</v>
      </c>
      <c r="AN64" s="42">
        <f t="shared" ref="AN64" si="176">SUM(AN65:AN71)</f>
        <v>0</v>
      </c>
      <c r="AO64" s="42">
        <f t="shared" ref="AO64" si="177">SUM(AO65:AO71)</f>
        <v>0</v>
      </c>
      <c r="AP64" s="42">
        <f t="shared" ref="AP64" si="178">SUM(AP65:AP71)</f>
        <v>0</v>
      </c>
      <c r="AQ64" s="42">
        <f t="shared" ref="AQ64" si="179">SUM(AQ65:AQ71)</f>
        <v>0</v>
      </c>
      <c r="AR64" s="43">
        <f t="shared" ref="AR64" si="180">SUM(AR65:AR71)</f>
        <v>0</v>
      </c>
      <c r="AS64" s="105">
        <f t="shared" ref="AS64" si="181">SUM(AS65:AS71)</f>
        <v>0</v>
      </c>
      <c r="AT64" s="42">
        <f t="shared" ref="AT64" si="182">SUM(AT65:AT71)</f>
        <v>0</v>
      </c>
      <c r="AU64" s="43">
        <f t="shared" ref="AU64" si="183">SUM(AU65:AU71)</f>
        <v>0</v>
      </c>
      <c r="AV64" s="105">
        <f t="shared" ref="AV64" si="184">SUM(AV65:AV71)</f>
        <v>0</v>
      </c>
      <c r="AW64" s="42">
        <f t="shared" ref="AW64" si="185">SUM(AW65:AW71)</f>
        <v>0</v>
      </c>
      <c r="AX64" s="42">
        <f t="shared" ref="AX64" si="186">SUM(AX65:AX71)</f>
        <v>0</v>
      </c>
      <c r="AY64" s="42">
        <f t="shared" ref="AY64" si="187">SUM(AY65:AY71)</f>
        <v>0</v>
      </c>
      <c r="AZ64" s="106">
        <f t="shared" ref="AZ64" si="188">SUM(AZ65:AZ71)</f>
        <v>0</v>
      </c>
      <c r="BA64" s="44" t="s">
        <v>1685</v>
      </c>
      <c r="BB64" s="44" t="s">
        <v>1973</v>
      </c>
      <c r="BC64" s="45" t="s">
        <v>1687</v>
      </c>
    </row>
    <row r="65" spans="1:55" ht="22.5" x14ac:dyDescent="0.2">
      <c r="A65" s="883"/>
      <c r="B65" s="885" t="str">
        <f>VLOOKUP($D$9,'PROYECTOS REGISTRADOS'!$A$2:$D$82,4,0)</f>
        <v>Ampliación de los programas artìscticos y culturales Tocancipá, Cundinamarca, Centro Oriente</v>
      </c>
      <c r="C65" s="888" t="str">
        <f>VLOOKUP($D$9,'PROYECTOS REGISTRADOS'!$A$2:$D$82,3,0)</f>
        <v>2016-25817-00017</v>
      </c>
      <c r="D65" s="891" t="s">
        <v>578</v>
      </c>
      <c r="E65" s="894" t="str">
        <f>IF(D65=0,"0-0",(VLOOKUP(D65,'CONSOLIDADO PLAN DESARROLLO'!$EL$9:$ET$304,2,0)))</f>
        <v>Implementar la Certificación de Estudiantes a nivel Técnico Laboral por Competencias, a través de la Escuela de Formación Artística de Tocancipá</v>
      </c>
      <c r="F65" s="897" t="str">
        <f>IF(D65=0,"0-0",(VLOOKUP(D65,'CONSOLIDADO PLAN DESARROLLO'!$EL$9:$ET$304,3,0)))</f>
        <v>Estudiantes certificados</v>
      </c>
      <c r="G65" s="900">
        <f>IF(D65=0,"0-0",(VLOOKUP(D65,'CONSOLIDADO PLAN DESARROLLO'!$EL$9:$ET$304,4,0)))</f>
        <v>0</v>
      </c>
      <c r="H65" s="903">
        <f>IF(D65=0,"0-0",(VLOOKUP(D65,'CONSOLIDADO PLAN DESARROLLO'!$EL$9:$ET$304,5,0)))</f>
        <v>25</v>
      </c>
      <c r="I65" s="906">
        <f>IF(D65=0,"0-0",(VLOOKUP(D65,'CONSOLIDADO PLAN DESARROLLO'!$EL$9:$ET$304,$R$3,0)))</f>
        <v>12</v>
      </c>
      <c r="J65" s="907"/>
      <c r="K65" s="927"/>
      <c r="L65" s="921"/>
      <c r="M65" s="822" t="s">
        <v>1949</v>
      </c>
      <c r="N65" s="818" t="s">
        <v>1931</v>
      </c>
      <c r="O65" s="825">
        <v>2</v>
      </c>
      <c r="P65" s="880"/>
      <c r="Q65" s="47"/>
      <c r="R65" s="924">
        <f>VLOOKUP($D65,'[5]Tablero Logro Metas 2018'!$N$7:$AJ$302,15,0)</f>
        <v>0</v>
      </c>
      <c r="S65" s="48"/>
      <c r="T65" s="912">
        <f>VLOOKUP($D65,'[5]Tablero Logro Metas 2018'!$N$7:$AJ$302,16,0)</f>
        <v>0</v>
      </c>
      <c r="U65" s="49"/>
      <c r="V65" s="912">
        <f>VLOOKUP($D65,'[5]Tablero Logro Metas 2018'!$N$7:$AJ$302,17,0)</f>
        <v>0</v>
      </c>
      <c r="W65" s="49"/>
      <c r="X65" s="912">
        <f>VLOOKUP($D65,'[5]Tablero Logro Metas 2018'!$N$7:$AJ$302,18,0)</f>
        <v>0</v>
      </c>
      <c r="Y65" s="49"/>
      <c r="Z65" s="912">
        <f>VLOOKUP($D65,'[5]Tablero Logro Metas 2018'!$N$7:$AJ$302,19,0)</f>
        <v>10000000</v>
      </c>
      <c r="AA65" s="49"/>
      <c r="AB65" s="912">
        <f>VLOOKUP($D65,'[5]Tablero Logro Metas 2018'!$N$7:$AJ$302,20,0)</f>
        <v>0</v>
      </c>
      <c r="AC65" s="49"/>
      <c r="AD65" s="912">
        <f>VLOOKUP($D65,'[5]Tablero Logro Metas 2018'!$N$7:$AJ$302,21,0)</f>
        <v>0</v>
      </c>
      <c r="AE65" s="49"/>
      <c r="AF65" s="912">
        <f>VLOOKUP($D65,'[5]Tablero Logro Metas 2018'!$N$7:$AJ$302,22,0)</f>
        <v>0</v>
      </c>
      <c r="AG65" s="50"/>
      <c r="AH65" s="912">
        <f>VLOOKUP($D65,'[5]Tablero Logro Metas 2018'!$N$7:$AJ$302,23,0)</f>
        <v>0</v>
      </c>
      <c r="AI65" s="49"/>
      <c r="AJ65" s="915">
        <f>+R65+T65+V65+X65+Z65+AB65+AD65+AF65+AH65</f>
        <v>10000000</v>
      </c>
      <c r="AK65" s="104">
        <f>AC65+AE65+AG65+S65+U65+W65+Y65+AA65+AI65</f>
        <v>0</v>
      </c>
      <c r="AL65" s="51"/>
      <c r="AM65" s="52"/>
      <c r="AN65" s="52"/>
      <c r="AO65" s="52"/>
      <c r="AP65" s="52"/>
      <c r="AQ65" s="52"/>
      <c r="AR65" s="53">
        <f t="shared" ref="AR65:AR70" si="189">SUM(AL65:AQ65)</f>
        <v>0</v>
      </c>
      <c r="AS65" s="54"/>
      <c r="AT65" s="52"/>
      <c r="AU65" s="53">
        <f t="shared" ref="AU65:AU69" si="190">SUM(AS65:AT65)</f>
        <v>0</v>
      </c>
      <c r="AV65" s="54"/>
      <c r="AW65" s="52"/>
      <c r="AX65" s="52"/>
      <c r="AY65" s="52"/>
      <c r="AZ65" s="55"/>
      <c r="BA65" s="56"/>
      <c r="BB65" s="56"/>
      <c r="BC65" s="57"/>
    </row>
    <row r="66" spans="1:55" ht="17.25" customHeight="1" x14ac:dyDescent="0.2">
      <c r="A66" s="883"/>
      <c r="B66" s="885"/>
      <c r="C66" s="888"/>
      <c r="D66" s="891"/>
      <c r="E66" s="895"/>
      <c r="F66" s="897"/>
      <c r="G66" s="900"/>
      <c r="H66" s="903"/>
      <c r="I66" s="908"/>
      <c r="J66" s="909"/>
      <c r="K66" s="927"/>
      <c r="L66" s="922"/>
      <c r="M66" s="175"/>
      <c r="N66" s="176"/>
      <c r="O66" s="177"/>
      <c r="P66" s="880"/>
      <c r="Q66" s="47"/>
      <c r="R66" s="925"/>
      <c r="S66" s="48"/>
      <c r="T66" s="913"/>
      <c r="U66" s="49"/>
      <c r="V66" s="913"/>
      <c r="W66" s="49"/>
      <c r="X66" s="913"/>
      <c r="Y66" s="49"/>
      <c r="Z66" s="913"/>
      <c r="AA66" s="49"/>
      <c r="AB66" s="913"/>
      <c r="AC66" s="49"/>
      <c r="AD66" s="913"/>
      <c r="AE66" s="49"/>
      <c r="AF66" s="913"/>
      <c r="AG66" s="50"/>
      <c r="AH66" s="913"/>
      <c r="AI66" s="49"/>
      <c r="AJ66" s="916"/>
      <c r="AK66" s="104">
        <f t="shared" ref="AK66:AK70" si="191">AC66+AE66+AG66+S66+U66+W66+Y66+AA66+AI66</f>
        <v>0</v>
      </c>
      <c r="AL66" s="51"/>
      <c r="AM66" s="52"/>
      <c r="AN66" s="52"/>
      <c r="AO66" s="52"/>
      <c r="AP66" s="52"/>
      <c r="AQ66" s="52"/>
      <c r="AR66" s="53">
        <f t="shared" si="189"/>
        <v>0</v>
      </c>
      <c r="AS66" s="54"/>
      <c r="AT66" s="52"/>
      <c r="AU66" s="53">
        <f t="shared" si="190"/>
        <v>0</v>
      </c>
      <c r="AV66" s="54"/>
      <c r="AW66" s="52"/>
      <c r="AX66" s="52"/>
      <c r="AY66" s="52"/>
      <c r="AZ66" s="55"/>
      <c r="BA66" s="56"/>
      <c r="BB66" s="56"/>
      <c r="BC66" s="57"/>
    </row>
    <row r="67" spans="1:55" ht="17.25" customHeight="1" x14ac:dyDescent="0.2">
      <c r="A67" s="883"/>
      <c r="B67" s="885"/>
      <c r="C67" s="888"/>
      <c r="D67" s="891"/>
      <c r="E67" s="895"/>
      <c r="F67" s="897"/>
      <c r="G67" s="900"/>
      <c r="H67" s="903"/>
      <c r="I67" s="908"/>
      <c r="J67" s="909"/>
      <c r="K67" s="927"/>
      <c r="L67" s="922"/>
      <c r="M67" s="175"/>
      <c r="N67" s="176"/>
      <c r="O67" s="177"/>
      <c r="P67" s="880"/>
      <c r="Q67" s="47"/>
      <c r="R67" s="925"/>
      <c r="S67" s="48"/>
      <c r="T67" s="913"/>
      <c r="U67" s="49"/>
      <c r="V67" s="913"/>
      <c r="W67" s="49"/>
      <c r="X67" s="913"/>
      <c r="Y67" s="49"/>
      <c r="Z67" s="913"/>
      <c r="AA67" s="49"/>
      <c r="AB67" s="913"/>
      <c r="AC67" s="49"/>
      <c r="AD67" s="913"/>
      <c r="AE67" s="49"/>
      <c r="AF67" s="913"/>
      <c r="AG67" s="50"/>
      <c r="AH67" s="913"/>
      <c r="AI67" s="49"/>
      <c r="AJ67" s="916"/>
      <c r="AK67" s="104">
        <f t="shared" si="191"/>
        <v>0</v>
      </c>
      <c r="AL67" s="51"/>
      <c r="AM67" s="52"/>
      <c r="AN67" s="52"/>
      <c r="AO67" s="52"/>
      <c r="AP67" s="52"/>
      <c r="AQ67" s="52"/>
      <c r="AR67" s="53">
        <f t="shared" si="189"/>
        <v>0</v>
      </c>
      <c r="AS67" s="54"/>
      <c r="AT67" s="52"/>
      <c r="AU67" s="53">
        <f t="shared" si="190"/>
        <v>0</v>
      </c>
      <c r="AV67" s="54"/>
      <c r="AW67" s="52"/>
      <c r="AX67" s="52"/>
      <c r="AY67" s="52"/>
      <c r="AZ67" s="55"/>
      <c r="BA67" s="56"/>
      <c r="BB67" s="56"/>
      <c r="BC67" s="57"/>
    </row>
    <row r="68" spans="1:55" ht="17.25" customHeight="1" x14ac:dyDescent="0.2">
      <c r="A68" s="883"/>
      <c r="B68" s="885"/>
      <c r="C68" s="888"/>
      <c r="D68" s="891"/>
      <c r="E68" s="895"/>
      <c r="F68" s="897"/>
      <c r="G68" s="900"/>
      <c r="H68" s="903"/>
      <c r="I68" s="908"/>
      <c r="J68" s="909"/>
      <c r="K68" s="927"/>
      <c r="L68" s="922"/>
      <c r="M68" s="175"/>
      <c r="N68" s="176"/>
      <c r="O68" s="177"/>
      <c r="P68" s="880"/>
      <c r="Q68" s="47"/>
      <c r="R68" s="925"/>
      <c r="S68" s="48"/>
      <c r="T68" s="913"/>
      <c r="U68" s="49"/>
      <c r="V68" s="913"/>
      <c r="W68" s="49"/>
      <c r="X68" s="913"/>
      <c r="Y68" s="49"/>
      <c r="Z68" s="913"/>
      <c r="AA68" s="49"/>
      <c r="AB68" s="913"/>
      <c r="AC68" s="49"/>
      <c r="AD68" s="913"/>
      <c r="AE68" s="49"/>
      <c r="AF68" s="913"/>
      <c r="AG68" s="50"/>
      <c r="AH68" s="913"/>
      <c r="AI68" s="49"/>
      <c r="AJ68" s="916"/>
      <c r="AK68" s="104">
        <f t="shared" si="191"/>
        <v>0</v>
      </c>
      <c r="AL68" s="51"/>
      <c r="AM68" s="52"/>
      <c r="AN68" s="52"/>
      <c r="AO68" s="52"/>
      <c r="AP68" s="52"/>
      <c r="AQ68" s="52"/>
      <c r="AR68" s="53">
        <f t="shared" si="189"/>
        <v>0</v>
      </c>
      <c r="AS68" s="54"/>
      <c r="AT68" s="52"/>
      <c r="AU68" s="53">
        <f t="shared" si="190"/>
        <v>0</v>
      </c>
      <c r="AV68" s="54"/>
      <c r="AW68" s="52"/>
      <c r="AX68" s="52"/>
      <c r="AY68" s="52"/>
      <c r="AZ68" s="55"/>
      <c r="BA68" s="56"/>
      <c r="BB68" s="56"/>
      <c r="BC68" s="57"/>
    </row>
    <row r="69" spans="1:55" ht="17.25" customHeight="1" x14ac:dyDescent="0.2">
      <c r="A69" s="883"/>
      <c r="B69" s="885"/>
      <c r="C69" s="888"/>
      <c r="D69" s="891"/>
      <c r="E69" s="895"/>
      <c r="F69" s="897"/>
      <c r="G69" s="900"/>
      <c r="H69" s="903"/>
      <c r="I69" s="908"/>
      <c r="J69" s="909"/>
      <c r="K69" s="927"/>
      <c r="L69" s="922"/>
      <c r="M69" s="175"/>
      <c r="N69" s="176"/>
      <c r="O69" s="177"/>
      <c r="P69" s="880"/>
      <c r="Q69" s="47"/>
      <c r="R69" s="925"/>
      <c r="S69" s="48"/>
      <c r="T69" s="913"/>
      <c r="U69" s="49"/>
      <c r="V69" s="913"/>
      <c r="W69" s="49"/>
      <c r="X69" s="913"/>
      <c r="Y69" s="49"/>
      <c r="Z69" s="913"/>
      <c r="AA69" s="49"/>
      <c r="AB69" s="913"/>
      <c r="AC69" s="49"/>
      <c r="AD69" s="913"/>
      <c r="AE69" s="49"/>
      <c r="AF69" s="913"/>
      <c r="AG69" s="50"/>
      <c r="AH69" s="913"/>
      <c r="AI69" s="49"/>
      <c r="AJ69" s="916"/>
      <c r="AK69" s="104">
        <f t="shared" si="191"/>
        <v>0</v>
      </c>
      <c r="AL69" s="51"/>
      <c r="AM69" s="52"/>
      <c r="AN69" s="52"/>
      <c r="AO69" s="52"/>
      <c r="AP69" s="52"/>
      <c r="AQ69" s="52"/>
      <c r="AR69" s="53">
        <f t="shared" si="189"/>
        <v>0</v>
      </c>
      <c r="AS69" s="54"/>
      <c r="AT69" s="52"/>
      <c r="AU69" s="53">
        <f t="shared" si="190"/>
        <v>0</v>
      </c>
      <c r="AV69" s="54"/>
      <c r="AW69" s="52"/>
      <c r="AX69" s="52"/>
      <c r="AY69" s="52"/>
      <c r="AZ69" s="55"/>
      <c r="BA69" s="56"/>
      <c r="BB69" s="56"/>
      <c r="BC69" s="57"/>
    </row>
    <row r="70" spans="1:55" ht="17.25" customHeight="1" x14ac:dyDescent="0.2">
      <c r="A70" s="883"/>
      <c r="B70" s="886"/>
      <c r="C70" s="889"/>
      <c r="D70" s="892"/>
      <c r="E70" s="895"/>
      <c r="F70" s="898"/>
      <c r="G70" s="901"/>
      <c r="H70" s="904"/>
      <c r="I70" s="908"/>
      <c r="J70" s="909"/>
      <c r="K70" s="928"/>
      <c r="L70" s="922"/>
      <c r="M70" s="178"/>
      <c r="N70" s="179"/>
      <c r="O70" s="180"/>
      <c r="P70" s="881"/>
      <c r="Q70" s="108"/>
      <c r="R70" s="925"/>
      <c r="S70" s="109"/>
      <c r="T70" s="913"/>
      <c r="U70" s="110"/>
      <c r="V70" s="913"/>
      <c r="W70" s="110"/>
      <c r="X70" s="913"/>
      <c r="Y70" s="110"/>
      <c r="Z70" s="913"/>
      <c r="AA70" s="110"/>
      <c r="AB70" s="913"/>
      <c r="AC70" s="110"/>
      <c r="AD70" s="913"/>
      <c r="AE70" s="110"/>
      <c r="AF70" s="913"/>
      <c r="AG70" s="111"/>
      <c r="AH70" s="913"/>
      <c r="AI70" s="110"/>
      <c r="AJ70" s="917"/>
      <c r="AK70" s="104">
        <f t="shared" si="191"/>
        <v>0</v>
      </c>
      <c r="AL70" s="112"/>
      <c r="AM70" s="113"/>
      <c r="AN70" s="113"/>
      <c r="AO70" s="113"/>
      <c r="AP70" s="113"/>
      <c r="AQ70" s="113"/>
      <c r="AR70" s="53">
        <f t="shared" si="189"/>
        <v>0</v>
      </c>
      <c r="AS70" s="114"/>
      <c r="AT70" s="113"/>
      <c r="AU70" s="53">
        <f>SUM(AS70:AT70)</f>
        <v>0</v>
      </c>
      <c r="AV70" s="114"/>
      <c r="AW70" s="113"/>
      <c r="AX70" s="113"/>
      <c r="AY70" s="113"/>
      <c r="AZ70" s="115"/>
      <c r="BA70" s="116"/>
      <c r="BB70" s="116"/>
      <c r="BC70" s="117"/>
    </row>
    <row r="71" spans="1:55" ht="9.9499999999999993" customHeight="1" thickBot="1" x14ac:dyDescent="0.25">
      <c r="A71" s="884"/>
      <c r="B71" s="887"/>
      <c r="C71" s="890"/>
      <c r="D71" s="893"/>
      <c r="E71" s="896"/>
      <c r="F71" s="899"/>
      <c r="G71" s="902"/>
      <c r="H71" s="905"/>
      <c r="I71" s="910"/>
      <c r="J71" s="911"/>
      <c r="K71" s="929"/>
      <c r="L71" s="923"/>
      <c r="M71" s="181"/>
      <c r="N71" s="182"/>
      <c r="O71" s="183"/>
      <c r="P71" s="118"/>
      <c r="Q71" s="118"/>
      <c r="R71" s="926"/>
      <c r="S71" s="184"/>
      <c r="T71" s="914"/>
      <c r="U71" s="185"/>
      <c r="V71" s="914"/>
      <c r="W71" s="185"/>
      <c r="X71" s="914"/>
      <c r="Y71" s="185"/>
      <c r="Z71" s="914"/>
      <c r="AA71" s="185"/>
      <c r="AB71" s="914"/>
      <c r="AC71" s="185"/>
      <c r="AD71" s="914"/>
      <c r="AE71" s="185"/>
      <c r="AF71" s="914"/>
      <c r="AG71" s="186"/>
      <c r="AH71" s="914"/>
      <c r="AI71" s="185"/>
      <c r="AJ71" s="119"/>
      <c r="AK71" s="120"/>
      <c r="AL71" s="187"/>
      <c r="AM71" s="188"/>
      <c r="AN71" s="188"/>
      <c r="AO71" s="188"/>
      <c r="AP71" s="188"/>
      <c r="AQ71" s="188"/>
      <c r="AR71" s="121"/>
      <c r="AS71" s="189"/>
      <c r="AT71" s="188"/>
      <c r="AU71" s="121"/>
      <c r="AV71" s="189"/>
      <c r="AW71" s="188"/>
      <c r="AX71" s="188"/>
      <c r="AY71" s="188"/>
      <c r="AZ71" s="190"/>
      <c r="BA71" s="191"/>
      <c r="BB71" s="191"/>
      <c r="BC71" s="192"/>
    </row>
    <row r="72" spans="1:55" ht="6" customHeight="1" x14ac:dyDescent="0.2">
      <c r="A72" s="157"/>
      <c r="B72" s="193"/>
      <c r="C72" s="193"/>
      <c r="D72" s="193"/>
      <c r="E72" s="193"/>
      <c r="F72" s="193"/>
      <c r="G72" s="193"/>
      <c r="H72" s="193"/>
      <c r="I72" s="930"/>
      <c r="J72" s="930"/>
      <c r="K72" s="193"/>
      <c r="L72" s="193"/>
      <c r="M72" s="193"/>
      <c r="N72" s="193"/>
      <c r="O72" s="193"/>
      <c r="P72" s="193"/>
      <c r="Q72" s="193"/>
      <c r="R72" s="193"/>
      <c r="S72" s="193"/>
      <c r="T72" s="193"/>
      <c r="U72" s="193"/>
      <c r="V72" s="193"/>
      <c r="W72" s="193"/>
      <c r="X72" s="193"/>
      <c r="Y72" s="193"/>
      <c r="Z72" s="193"/>
      <c r="AA72" s="193"/>
      <c r="AB72" s="193"/>
      <c r="AC72" s="193"/>
      <c r="AD72" s="193"/>
      <c r="AE72" s="193"/>
      <c r="AF72" s="193"/>
      <c r="AG72" s="193"/>
      <c r="AH72" s="193"/>
      <c r="AI72" s="193"/>
      <c r="AJ72" s="193"/>
      <c r="AK72" s="194"/>
      <c r="AL72" s="194"/>
      <c r="AM72" s="194"/>
      <c r="AN72" s="194"/>
      <c r="AO72" s="194"/>
      <c r="AP72" s="194"/>
      <c r="AQ72" s="195"/>
      <c r="AR72" s="194"/>
      <c r="AS72" s="194"/>
      <c r="AT72" s="194"/>
      <c r="AU72" s="194"/>
      <c r="AV72" s="194"/>
      <c r="AW72" s="194"/>
      <c r="AX72" s="194"/>
      <c r="AY72" s="194"/>
      <c r="AZ72" s="194"/>
      <c r="BA72" s="194"/>
      <c r="BB72" s="194"/>
      <c r="BC72" s="157"/>
    </row>
    <row r="73" spans="1:55" ht="72" customHeight="1" x14ac:dyDescent="0.2">
      <c r="A73" s="882">
        <v>7</v>
      </c>
      <c r="B73" s="162" t="s">
        <v>1705</v>
      </c>
      <c r="C73" s="163" t="s">
        <v>1706</v>
      </c>
      <c r="D73" s="164" t="s">
        <v>21</v>
      </c>
      <c r="E73" s="164" t="s">
        <v>1893</v>
      </c>
      <c r="F73" s="163" t="s">
        <v>1707</v>
      </c>
      <c r="G73" s="165" t="s">
        <v>1679</v>
      </c>
      <c r="H73" s="165" t="s">
        <v>1680</v>
      </c>
      <c r="I73" s="166" t="s">
        <v>1909</v>
      </c>
      <c r="J73" s="167">
        <f>+$N$3</f>
        <v>2018</v>
      </c>
      <c r="K73" s="165" t="s">
        <v>1926</v>
      </c>
      <c r="L73" s="166" t="s">
        <v>1970</v>
      </c>
      <c r="M73" s="163" t="s">
        <v>1708</v>
      </c>
      <c r="N73" s="163" t="s">
        <v>1709</v>
      </c>
      <c r="O73" s="163" t="s">
        <v>1710</v>
      </c>
      <c r="P73" s="163" t="s">
        <v>1711</v>
      </c>
      <c r="Q73" s="163" t="s">
        <v>1971</v>
      </c>
      <c r="R73" s="168">
        <f t="shared" ref="R73" si="192">SUM(R74:R80)</f>
        <v>0</v>
      </c>
      <c r="S73" s="169">
        <f t="shared" ref="S73" si="193">SUM(S74:S80)</f>
        <v>0</v>
      </c>
      <c r="T73" s="170">
        <f t="shared" ref="T73" si="194">SUM(T74:T80)</f>
        <v>0</v>
      </c>
      <c r="U73" s="171">
        <f t="shared" ref="U73" si="195">SUM(U74:U80)</f>
        <v>0</v>
      </c>
      <c r="V73" s="170">
        <f t="shared" ref="V73" si="196">SUM(V74:V80)</f>
        <v>0</v>
      </c>
      <c r="W73" s="171">
        <f t="shared" ref="W73" si="197">SUM(W74:W80)</f>
        <v>0</v>
      </c>
      <c r="X73" s="170">
        <f t="shared" ref="X73" si="198">SUM(X74:X80)</f>
        <v>0</v>
      </c>
      <c r="Y73" s="171">
        <f t="shared" ref="Y73" si="199">SUM(Y74:Y80)</f>
        <v>0</v>
      </c>
      <c r="Z73" s="170">
        <f t="shared" ref="Z73" si="200">SUM(Z74:Z80)</f>
        <v>10000000</v>
      </c>
      <c r="AA73" s="171">
        <f t="shared" ref="AA73" si="201">SUM(AA74:AA80)</f>
        <v>0</v>
      </c>
      <c r="AB73" s="170">
        <f t="shared" ref="AB73" si="202">SUM(AB74:AB80)</f>
        <v>0</v>
      </c>
      <c r="AC73" s="171">
        <f t="shared" ref="AC73" si="203">SUM(AC74:AC80)</f>
        <v>0</v>
      </c>
      <c r="AD73" s="170">
        <f t="shared" ref="AD73" si="204">SUM(AD74:AD80)</f>
        <v>0</v>
      </c>
      <c r="AE73" s="171">
        <f t="shared" ref="AE73" si="205">SUM(AE74:AE80)</f>
        <v>0</v>
      </c>
      <c r="AF73" s="170">
        <f t="shared" ref="AF73" si="206">SUM(AF74:AF80)</f>
        <v>0</v>
      </c>
      <c r="AG73" s="172">
        <f t="shared" ref="AG73:AI73" si="207">SUM(AG74:AG80)</f>
        <v>0</v>
      </c>
      <c r="AH73" s="170">
        <f t="shared" si="207"/>
        <v>0</v>
      </c>
      <c r="AI73" s="171">
        <f t="shared" si="207"/>
        <v>0</v>
      </c>
      <c r="AJ73" s="173">
        <f t="shared" ref="AJ73" si="208">SUM(AJ74:AJ80)</f>
        <v>10000000</v>
      </c>
      <c r="AK73" s="174">
        <f t="shared" ref="AK73" si="209">SUM(AK74:AK80)</f>
        <v>0</v>
      </c>
      <c r="AL73" s="41">
        <f t="shared" ref="AL73" si="210">SUM(AL74:AL80)</f>
        <v>0</v>
      </c>
      <c r="AM73" s="42">
        <f t="shared" ref="AM73" si="211">SUM(AM74:AM80)</f>
        <v>0</v>
      </c>
      <c r="AN73" s="42">
        <f t="shared" ref="AN73" si="212">SUM(AN74:AN80)</f>
        <v>0</v>
      </c>
      <c r="AO73" s="42">
        <f t="shared" ref="AO73" si="213">SUM(AO74:AO80)</f>
        <v>0</v>
      </c>
      <c r="AP73" s="42">
        <f t="shared" ref="AP73" si="214">SUM(AP74:AP80)</f>
        <v>0</v>
      </c>
      <c r="AQ73" s="42">
        <f t="shared" ref="AQ73" si="215">SUM(AQ74:AQ80)</f>
        <v>0</v>
      </c>
      <c r="AR73" s="43">
        <f t="shared" ref="AR73" si="216">SUM(AR74:AR80)</f>
        <v>0</v>
      </c>
      <c r="AS73" s="105">
        <f t="shared" ref="AS73" si="217">SUM(AS74:AS80)</f>
        <v>0</v>
      </c>
      <c r="AT73" s="42">
        <f t="shared" ref="AT73" si="218">SUM(AT74:AT80)</f>
        <v>0</v>
      </c>
      <c r="AU73" s="43">
        <f t="shared" ref="AU73" si="219">SUM(AU74:AU80)</f>
        <v>0</v>
      </c>
      <c r="AV73" s="105">
        <f t="shared" ref="AV73" si="220">SUM(AV74:AV80)</f>
        <v>0</v>
      </c>
      <c r="AW73" s="42">
        <f t="shared" ref="AW73" si="221">SUM(AW74:AW80)</f>
        <v>0</v>
      </c>
      <c r="AX73" s="42">
        <f t="shared" ref="AX73" si="222">SUM(AX74:AX80)</f>
        <v>0</v>
      </c>
      <c r="AY73" s="42">
        <f t="shared" ref="AY73" si="223">SUM(AY74:AY80)</f>
        <v>0</v>
      </c>
      <c r="AZ73" s="106">
        <f t="shared" ref="AZ73" si="224">SUM(AZ74:AZ80)</f>
        <v>0</v>
      </c>
      <c r="BA73" s="44" t="s">
        <v>1685</v>
      </c>
      <c r="BB73" s="44" t="s">
        <v>1973</v>
      </c>
      <c r="BC73" s="45" t="s">
        <v>1687</v>
      </c>
    </row>
    <row r="74" spans="1:55" ht="22.5" x14ac:dyDescent="0.2">
      <c r="A74" s="883"/>
      <c r="B74" s="885" t="str">
        <f>VLOOKUP($D$9,'PROYECTOS REGISTRADOS'!$A$2:$D$82,4,0)</f>
        <v>Ampliación de los programas artìscticos y culturales Tocancipá, Cundinamarca, Centro Oriente</v>
      </c>
      <c r="C74" s="888" t="str">
        <f>VLOOKUP($D$9,'PROYECTOS REGISTRADOS'!$A$2:$D$82,3,0)</f>
        <v>2016-25817-00017</v>
      </c>
      <c r="D74" s="891" t="s">
        <v>586</v>
      </c>
      <c r="E74" s="894" t="str">
        <f>IF(D74=0,"0-0",(VLOOKUP(D74,'CONSOLIDADO PLAN DESARROLLO'!$EL$9:$ET$304,2,0)))</f>
        <v>Ampliar a 3700 el número de persona que accede anualmente a los programas de formación artística y cultural</v>
      </c>
      <c r="F74" s="897" t="str">
        <f>IF(D74=0,"0-0",(VLOOKUP(D74,'CONSOLIDADO PLAN DESARROLLO'!$EL$9:$ET$304,3,0)))</f>
        <v>Cobertura ampliada</v>
      </c>
      <c r="G74" s="900">
        <f>IF(D74=0,"0-0",(VLOOKUP(D74,'CONSOLIDADO PLAN DESARROLLO'!$EL$9:$ET$304,4,0)))</f>
        <v>3630</v>
      </c>
      <c r="H74" s="903">
        <f>IF(D74=0,"0-0",(VLOOKUP(D74,'CONSOLIDADO PLAN DESARROLLO'!$EL$9:$ET$304,5,0)))</f>
        <v>3700</v>
      </c>
      <c r="I74" s="906">
        <f>IF(D74=0,"0-0",(VLOOKUP(D74,'CONSOLIDADO PLAN DESARROLLO'!$EL$9:$ET$304,$R$3,0)))</f>
        <v>3400</v>
      </c>
      <c r="J74" s="907"/>
      <c r="K74" s="927"/>
      <c r="L74" s="921"/>
      <c r="M74" s="822" t="s">
        <v>1950</v>
      </c>
      <c r="N74" s="818" t="s">
        <v>1931</v>
      </c>
      <c r="O74" s="825">
        <v>4</v>
      </c>
      <c r="P74" s="880"/>
      <c r="Q74" s="47"/>
      <c r="R74" s="924">
        <f>VLOOKUP($D74,'[5]Tablero Logro Metas 2018'!$N$7:$AJ$302,15,0)</f>
        <v>0</v>
      </c>
      <c r="S74" s="48"/>
      <c r="T74" s="912">
        <f>VLOOKUP($D74,'[5]Tablero Logro Metas 2018'!$N$7:$AJ$302,16,0)</f>
        <v>0</v>
      </c>
      <c r="U74" s="49"/>
      <c r="V74" s="912">
        <f>VLOOKUP($D74,'[5]Tablero Logro Metas 2018'!$N$7:$AJ$302,17,0)</f>
        <v>0</v>
      </c>
      <c r="W74" s="49"/>
      <c r="X74" s="912">
        <f>VLOOKUP($D74,'[5]Tablero Logro Metas 2018'!$N$7:$AJ$302,18,0)</f>
        <v>0</v>
      </c>
      <c r="Y74" s="49"/>
      <c r="Z74" s="912">
        <f>VLOOKUP($D74,'[5]Tablero Logro Metas 2018'!$N$7:$AJ$302,19,0)</f>
        <v>10000000</v>
      </c>
      <c r="AA74" s="49"/>
      <c r="AB74" s="912">
        <f>VLOOKUP($D74,'[5]Tablero Logro Metas 2018'!$N$7:$AJ$302,20,0)</f>
        <v>0</v>
      </c>
      <c r="AC74" s="49"/>
      <c r="AD74" s="912">
        <f>VLOOKUP($D74,'[5]Tablero Logro Metas 2018'!$N$7:$AJ$302,21,0)</f>
        <v>0</v>
      </c>
      <c r="AE74" s="49"/>
      <c r="AF74" s="912">
        <f>VLOOKUP($D74,'[5]Tablero Logro Metas 2018'!$N$7:$AJ$302,22,0)</f>
        <v>0</v>
      </c>
      <c r="AG74" s="50"/>
      <c r="AH74" s="912">
        <f>VLOOKUP($D74,'[5]Tablero Logro Metas 2018'!$N$7:$AJ$302,23,0)</f>
        <v>0</v>
      </c>
      <c r="AI74" s="49"/>
      <c r="AJ74" s="915">
        <f>+R74+T74+V74+X74+Z74+AB74+AD74+AF74+AH74</f>
        <v>10000000</v>
      </c>
      <c r="AK74" s="104">
        <f>AC74+AE74+AG74+S74+U74+W74+Y74+AA74+AI74</f>
        <v>0</v>
      </c>
      <c r="AL74" s="51"/>
      <c r="AM74" s="52"/>
      <c r="AN74" s="52"/>
      <c r="AO74" s="52"/>
      <c r="AP74" s="52"/>
      <c r="AQ74" s="52"/>
      <c r="AR74" s="53">
        <f t="shared" ref="AR74:AR79" si="225">SUM(AL74:AQ74)</f>
        <v>0</v>
      </c>
      <c r="AS74" s="54"/>
      <c r="AT74" s="52"/>
      <c r="AU74" s="53">
        <f t="shared" ref="AU74:AU78" si="226">SUM(AS74:AT74)</f>
        <v>0</v>
      </c>
      <c r="AV74" s="54"/>
      <c r="AW74" s="52"/>
      <c r="AX74" s="52"/>
      <c r="AY74" s="52"/>
      <c r="AZ74" s="55"/>
      <c r="BA74" s="56"/>
      <c r="BB74" s="56"/>
      <c r="BC74" s="57"/>
    </row>
    <row r="75" spans="1:55" ht="17.25" customHeight="1" x14ac:dyDescent="0.2">
      <c r="A75" s="883"/>
      <c r="B75" s="885"/>
      <c r="C75" s="888"/>
      <c r="D75" s="891"/>
      <c r="E75" s="895"/>
      <c r="F75" s="897"/>
      <c r="G75" s="900"/>
      <c r="H75" s="903"/>
      <c r="I75" s="908"/>
      <c r="J75" s="909"/>
      <c r="K75" s="927"/>
      <c r="L75" s="922"/>
      <c r="M75" s="175"/>
      <c r="N75" s="176"/>
      <c r="O75" s="177"/>
      <c r="P75" s="880"/>
      <c r="Q75" s="47"/>
      <c r="R75" s="925"/>
      <c r="S75" s="48"/>
      <c r="T75" s="913"/>
      <c r="U75" s="49"/>
      <c r="V75" s="913"/>
      <c r="W75" s="49"/>
      <c r="X75" s="913"/>
      <c r="Y75" s="49"/>
      <c r="Z75" s="913"/>
      <c r="AA75" s="49"/>
      <c r="AB75" s="913"/>
      <c r="AC75" s="49"/>
      <c r="AD75" s="913"/>
      <c r="AE75" s="49"/>
      <c r="AF75" s="913"/>
      <c r="AG75" s="50"/>
      <c r="AH75" s="913"/>
      <c r="AI75" s="49"/>
      <c r="AJ75" s="916"/>
      <c r="AK75" s="104">
        <f t="shared" ref="AK75:AK79" si="227">AC75+AE75+AG75+S75+U75+W75+Y75+AA75+AI75</f>
        <v>0</v>
      </c>
      <c r="AL75" s="51"/>
      <c r="AM75" s="52"/>
      <c r="AN75" s="52"/>
      <c r="AO75" s="52"/>
      <c r="AP75" s="52"/>
      <c r="AQ75" s="52"/>
      <c r="AR75" s="53">
        <f t="shared" si="225"/>
        <v>0</v>
      </c>
      <c r="AS75" s="54"/>
      <c r="AT75" s="52"/>
      <c r="AU75" s="53">
        <f t="shared" si="226"/>
        <v>0</v>
      </c>
      <c r="AV75" s="54"/>
      <c r="AW75" s="52"/>
      <c r="AX75" s="52"/>
      <c r="AY75" s="52"/>
      <c r="AZ75" s="55"/>
      <c r="BA75" s="56"/>
      <c r="BB75" s="56"/>
      <c r="BC75" s="57"/>
    </row>
    <row r="76" spans="1:55" ht="17.25" customHeight="1" x14ac:dyDescent="0.2">
      <c r="A76" s="883"/>
      <c r="B76" s="885"/>
      <c r="C76" s="888"/>
      <c r="D76" s="891"/>
      <c r="E76" s="895"/>
      <c r="F76" s="897"/>
      <c r="G76" s="900"/>
      <c r="H76" s="903"/>
      <c r="I76" s="908"/>
      <c r="J76" s="909"/>
      <c r="K76" s="927"/>
      <c r="L76" s="922"/>
      <c r="M76" s="175"/>
      <c r="N76" s="176"/>
      <c r="O76" s="177"/>
      <c r="P76" s="880"/>
      <c r="Q76" s="47"/>
      <c r="R76" s="925"/>
      <c r="S76" s="48"/>
      <c r="T76" s="913"/>
      <c r="U76" s="49"/>
      <c r="V76" s="913"/>
      <c r="W76" s="49"/>
      <c r="X76" s="913"/>
      <c r="Y76" s="49"/>
      <c r="Z76" s="913"/>
      <c r="AA76" s="49"/>
      <c r="AB76" s="913"/>
      <c r="AC76" s="49"/>
      <c r="AD76" s="913"/>
      <c r="AE76" s="49"/>
      <c r="AF76" s="913"/>
      <c r="AG76" s="50"/>
      <c r="AH76" s="913"/>
      <c r="AI76" s="49"/>
      <c r="AJ76" s="916"/>
      <c r="AK76" s="104">
        <f t="shared" si="227"/>
        <v>0</v>
      </c>
      <c r="AL76" s="51"/>
      <c r="AM76" s="52"/>
      <c r="AN76" s="52"/>
      <c r="AO76" s="52"/>
      <c r="AP76" s="52"/>
      <c r="AQ76" s="52"/>
      <c r="AR76" s="53">
        <f t="shared" si="225"/>
        <v>0</v>
      </c>
      <c r="AS76" s="54"/>
      <c r="AT76" s="52"/>
      <c r="AU76" s="53">
        <f t="shared" si="226"/>
        <v>0</v>
      </c>
      <c r="AV76" s="54"/>
      <c r="AW76" s="52"/>
      <c r="AX76" s="52"/>
      <c r="AY76" s="52"/>
      <c r="AZ76" s="55"/>
      <c r="BA76" s="56"/>
      <c r="BB76" s="56"/>
      <c r="BC76" s="57"/>
    </row>
    <row r="77" spans="1:55" ht="17.25" customHeight="1" x14ac:dyDescent="0.2">
      <c r="A77" s="883"/>
      <c r="B77" s="885"/>
      <c r="C77" s="888"/>
      <c r="D77" s="891"/>
      <c r="E77" s="895"/>
      <c r="F77" s="897"/>
      <c r="G77" s="900"/>
      <c r="H77" s="903"/>
      <c r="I77" s="908"/>
      <c r="J77" s="909"/>
      <c r="K77" s="927"/>
      <c r="L77" s="922"/>
      <c r="M77" s="175"/>
      <c r="N77" s="176"/>
      <c r="O77" s="177"/>
      <c r="P77" s="880"/>
      <c r="Q77" s="47"/>
      <c r="R77" s="925"/>
      <c r="S77" s="48"/>
      <c r="T77" s="913"/>
      <c r="U77" s="49"/>
      <c r="V77" s="913"/>
      <c r="W77" s="49"/>
      <c r="X77" s="913"/>
      <c r="Y77" s="49"/>
      <c r="Z77" s="913"/>
      <c r="AA77" s="49"/>
      <c r="AB77" s="913"/>
      <c r="AC77" s="49"/>
      <c r="AD77" s="913"/>
      <c r="AE77" s="49"/>
      <c r="AF77" s="913"/>
      <c r="AG77" s="50"/>
      <c r="AH77" s="913"/>
      <c r="AI77" s="49"/>
      <c r="AJ77" s="916"/>
      <c r="AK77" s="104">
        <f t="shared" si="227"/>
        <v>0</v>
      </c>
      <c r="AL77" s="51"/>
      <c r="AM77" s="52"/>
      <c r="AN77" s="52"/>
      <c r="AO77" s="52"/>
      <c r="AP77" s="52"/>
      <c r="AQ77" s="52"/>
      <c r="AR77" s="53">
        <f t="shared" si="225"/>
        <v>0</v>
      </c>
      <c r="AS77" s="54"/>
      <c r="AT77" s="52"/>
      <c r="AU77" s="53">
        <f t="shared" si="226"/>
        <v>0</v>
      </c>
      <c r="AV77" s="54"/>
      <c r="AW77" s="52"/>
      <c r="AX77" s="52"/>
      <c r="AY77" s="52"/>
      <c r="AZ77" s="55"/>
      <c r="BA77" s="56"/>
      <c r="BB77" s="56"/>
      <c r="BC77" s="57"/>
    </row>
    <row r="78" spans="1:55" ht="17.25" customHeight="1" x14ac:dyDescent="0.2">
      <c r="A78" s="883"/>
      <c r="B78" s="885"/>
      <c r="C78" s="888"/>
      <c r="D78" s="891"/>
      <c r="E78" s="895"/>
      <c r="F78" s="897"/>
      <c r="G78" s="900"/>
      <c r="H78" s="903"/>
      <c r="I78" s="908"/>
      <c r="J78" s="909"/>
      <c r="K78" s="927"/>
      <c r="L78" s="922"/>
      <c r="M78" s="175"/>
      <c r="N78" s="176"/>
      <c r="O78" s="177"/>
      <c r="P78" s="880"/>
      <c r="Q78" s="47"/>
      <c r="R78" s="925"/>
      <c r="S78" s="48"/>
      <c r="T78" s="913"/>
      <c r="U78" s="49"/>
      <c r="V78" s="913"/>
      <c r="W78" s="49"/>
      <c r="X78" s="913"/>
      <c r="Y78" s="49"/>
      <c r="Z78" s="913"/>
      <c r="AA78" s="49"/>
      <c r="AB78" s="913"/>
      <c r="AC78" s="49"/>
      <c r="AD78" s="913"/>
      <c r="AE78" s="49"/>
      <c r="AF78" s="913"/>
      <c r="AG78" s="50"/>
      <c r="AH78" s="913"/>
      <c r="AI78" s="49"/>
      <c r="AJ78" s="916"/>
      <c r="AK78" s="104">
        <f t="shared" si="227"/>
        <v>0</v>
      </c>
      <c r="AL78" s="51"/>
      <c r="AM78" s="52"/>
      <c r="AN78" s="52"/>
      <c r="AO78" s="52"/>
      <c r="AP78" s="52"/>
      <c r="AQ78" s="52"/>
      <c r="AR78" s="53">
        <f t="shared" si="225"/>
        <v>0</v>
      </c>
      <c r="AS78" s="54"/>
      <c r="AT78" s="52"/>
      <c r="AU78" s="53">
        <f t="shared" si="226"/>
        <v>0</v>
      </c>
      <c r="AV78" s="54"/>
      <c r="AW78" s="52"/>
      <c r="AX78" s="52"/>
      <c r="AY78" s="52"/>
      <c r="AZ78" s="55"/>
      <c r="BA78" s="56"/>
      <c r="BB78" s="56"/>
      <c r="BC78" s="57"/>
    </row>
    <row r="79" spans="1:55" ht="17.25" customHeight="1" x14ac:dyDescent="0.2">
      <c r="A79" s="883"/>
      <c r="B79" s="886"/>
      <c r="C79" s="889"/>
      <c r="D79" s="892"/>
      <c r="E79" s="895"/>
      <c r="F79" s="898"/>
      <c r="G79" s="901"/>
      <c r="H79" s="904"/>
      <c r="I79" s="908"/>
      <c r="J79" s="909"/>
      <c r="K79" s="928"/>
      <c r="L79" s="922"/>
      <c r="M79" s="178"/>
      <c r="N79" s="179"/>
      <c r="O79" s="180"/>
      <c r="P79" s="881"/>
      <c r="Q79" s="108"/>
      <c r="R79" s="925"/>
      <c r="S79" s="109"/>
      <c r="T79" s="913"/>
      <c r="U79" s="110"/>
      <c r="V79" s="913"/>
      <c r="W79" s="110"/>
      <c r="X79" s="913"/>
      <c r="Y79" s="110"/>
      <c r="Z79" s="913"/>
      <c r="AA79" s="110"/>
      <c r="AB79" s="913"/>
      <c r="AC79" s="110"/>
      <c r="AD79" s="913"/>
      <c r="AE79" s="110"/>
      <c r="AF79" s="913"/>
      <c r="AG79" s="111"/>
      <c r="AH79" s="913"/>
      <c r="AI79" s="110"/>
      <c r="AJ79" s="917"/>
      <c r="AK79" s="104">
        <f t="shared" si="227"/>
        <v>0</v>
      </c>
      <c r="AL79" s="112"/>
      <c r="AM79" s="113"/>
      <c r="AN79" s="113"/>
      <c r="AO79" s="113"/>
      <c r="AP79" s="113"/>
      <c r="AQ79" s="113"/>
      <c r="AR79" s="53">
        <f t="shared" si="225"/>
        <v>0</v>
      </c>
      <c r="AS79" s="114"/>
      <c r="AT79" s="113"/>
      <c r="AU79" s="53">
        <f>SUM(AS79:AT79)</f>
        <v>0</v>
      </c>
      <c r="AV79" s="114"/>
      <c r="AW79" s="113"/>
      <c r="AX79" s="113"/>
      <c r="AY79" s="113"/>
      <c r="AZ79" s="115"/>
      <c r="BA79" s="116"/>
      <c r="BB79" s="116"/>
      <c r="BC79" s="117"/>
    </row>
    <row r="80" spans="1:55" ht="9.9499999999999993" customHeight="1" thickBot="1" x14ac:dyDescent="0.25">
      <c r="A80" s="884"/>
      <c r="B80" s="887"/>
      <c r="C80" s="890"/>
      <c r="D80" s="893"/>
      <c r="E80" s="896"/>
      <c r="F80" s="899"/>
      <c r="G80" s="902"/>
      <c r="H80" s="905"/>
      <c r="I80" s="910"/>
      <c r="J80" s="911"/>
      <c r="K80" s="929"/>
      <c r="L80" s="923"/>
      <c r="M80" s="181"/>
      <c r="N80" s="182"/>
      <c r="O80" s="183"/>
      <c r="P80" s="118"/>
      <c r="Q80" s="118"/>
      <c r="R80" s="926"/>
      <c r="S80" s="184"/>
      <c r="T80" s="914"/>
      <c r="U80" s="185"/>
      <c r="V80" s="914"/>
      <c r="W80" s="185"/>
      <c r="X80" s="914"/>
      <c r="Y80" s="185"/>
      <c r="Z80" s="914"/>
      <c r="AA80" s="185"/>
      <c r="AB80" s="914"/>
      <c r="AC80" s="185"/>
      <c r="AD80" s="914"/>
      <c r="AE80" s="185"/>
      <c r="AF80" s="914"/>
      <c r="AG80" s="186"/>
      <c r="AH80" s="914"/>
      <c r="AI80" s="185"/>
      <c r="AJ80" s="119"/>
      <c r="AK80" s="120"/>
      <c r="AL80" s="187"/>
      <c r="AM80" s="188"/>
      <c r="AN80" s="188"/>
      <c r="AO80" s="188"/>
      <c r="AP80" s="188"/>
      <c r="AQ80" s="188"/>
      <c r="AR80" s="121"/>
      <c r="AS80" s="189"/>
      <c r="AT80" s="188"/>
      <c r="AU80" s="121"/>
      <c r="AV80" s="189"/>
      <c r="AW80" s="188"/>
      <c r="AX80" s="188"/>
      <c r="AY80" s="188"/>
      <c r="AZ80" s="190"/>
      <c r="BA80" s="191"/>
      <c r="BB80" s="191"/>
      <c r="BC80" s="192"/>
    </row>
    <row r="81" spans="1:55" ht="6" customHeight="1" x14ac:dyDescent="0.2">
      <c r="A81" s="157"/>
      <c r="B81" s="193"/>
      <c r="C81" s="193"/>
      <c r="D81" s="193"/>
      <c r="E81" s="193"/>
      <c r="F81" s="193"/>
      <c r="G81" s="193"/>
      <c r="H81" s="193"/>
      <c r="I81" s="930"/>
      <c r="J81" s="930"/>
      <c r="K81" s="193"/>
      <c r="L81" s="193"/>
      <c r="M81" s="193"/>
      <c r="N81" s="193"/>
      <c r="O81" s="193"/>
      <c r="P81" s="193"/>
      <c r="Q81" s="193"/>
      <c r="R81" s="193"/>
      <c r="S81" s="193"/>
      <c r="T81" s="193"/>
      <c r="U81" s="193"/>
      <c r="V81" s="193"/>
      <c r="W81" s="193"/>
      <c r="X81" s="193"/>
      <c r="Y81" s="193"/>
      <c r="Z81" s="193"/>
      <c r="AA81" s="193"/>
      <c r="AB81" s="193"/>
      <c r="AC81" s="193"/>
      <c r="AD81" s="193"/>
      <c r="AE81" s="193"/>
      <c r="AF81" s="193"/>
      <c r="AG81" s="193"/>
      <c r="AH81" s="193"/>
      <c r="AI81" s="193"/>
      <c r="AJ81" s="193"/>
      <c r="AK81" s="194"/>
      <c r="AL81" s="194"/>
      <c r="AM81" s="194"/>
      <c r="AN81" s="194"/>
      <c r="AO81" s="194"/>
      <c r="AP81" s="194"/>
      <c r="AQ81" s="195"/>
      <c r="AR81" s="194"/>
      <c r="AS81" s="194"/>
      <c r="AT81" s="194"/>
      <c r="AU81" s="194"/>
      <c r="AV81" s="194"/>
      <c r="AW81" s="194"/>
      <c r="AX81" s="194"/>
      <c r="AY81" s="194"/>
      <c r="AZ81" s="194"/>
      <c r="BA81" s="194"/>
      <c r="BB81" s="194"/>
      <c r="BC81" s="157"/>
    </row>
    <row r="82" spans="1:55" ht="72" customHeight="1" x14ac:dyDescent="0.2">
      <c r="A82" s="882">
        <v>8</v>
      </c>
      <c r="B82" s="162" t="s">
        <v>1705</v>
      </c>
      <c r="C82" s="163" t="s">
        <v>1706</v>
      </c>
      <c r="D82" s="164" t="s">
        <v>21</v>
      </c>
      <c r="E82" s="164" t="s">
        <v>1893</v>
      </c>
      <c r="F82" s="163" t="s">
        <v>1707</v>
      </c>
      <c r="G82" s="165" t="s">
        <v>1679</v>
      </c>
      <c r="H82" s="165" t="s">
        <v>1680</v>
      </c>
      <c r="I82" s="166" t="s">
        <v>1909</v>
      </c>
      <c r="J82" s="167">
        <f>+$N$3</f>
        <v>2018</v>
      </c>
      <c r="K82" s="165" t="s">
        <v>1926</v>
      </c>
      <c r="L82" s="166" t="s">
        <v>1970</v>
      </c>
      <c r="M82" s="163" t="s">
        <v>1708</v>
      </c>
      <c r="N82" s="163" t="s">
        <v>1709</v>
      </c>
      <c r="O82" s="163" t="s">
        <v>1710</v>
      </c>
      <c r="P82" s="163" t="s">
        <v>1711</v>
      </c>
      <c r="Q82" s="163" t="s">
        <v>1971</v>
      </c>
      <c r="R82" s="168">
        <f t="shared" ref="R82" si="228">SUM(R83:R89)</f>
        <v>0</v>
      </c>
      <c r="S82" s="169">
        <f t="shared" ref="S82" si="229">SUM(S83:S89)</f>
        <v>0</v>
      </c>
      <c r="T82" s="170">
        <f t="shared" ref="T82" si="230">SUM(T83:T89)</f>
        <v>0</v>
      </c>
      <c r="U82" s="171">
        <f t="shared" ref="U82" si="231">SUM(U83:U89)</f>
        <v>0</v>
      </c>
      <c r="V82" s="170">
        <f t="shared" ref="V82" si="232">SUM(V83:V89)</f>
        <v>0</v>
      </c>
      <c r="W82" s="171">
        <f t="shared" ref="W82" si="233">SUM(W83:W89)</f>
        <v>0</v>
      </c>
      <c r="X82" s="170">
        <f t="shared" ref="X82" si="234">SUM(X83:X89)</f>
        <v>0</v>
      </c>
      <c r="Y82" s="171">
        <f t="shared" ref="Y82" si="235">SUM(Y83:Y89)</f>
        <v>0</v>
      </c>
      <c r="Z82" s="170">
        <f t="shared" ref="Z82" si="236">SUM(Z83:Z89)</f>
        <v>0</v>
      </c>
      <c r="AA82" s="171">
        <f t="shared" ref="AA82" si="237">SUM(AA83:AA89)</f>
        <v>0</v>
      </c>
      <c r="AB82" s="170">
        <f t="shared" ref="AB82" si="238">SUM(AB83:AB89)</f>
        <v>0</v>
      </c>
      <c r="AC82" s="171">
        <f t="shared" ref="AC82" si="239">SUM(AC83:AC89)</f>
        <v>0</v>
      </c>
      <c r="AD82" s="170">
        <f t="shared" ref="AD82" si="240">SUM(AD83:AD89)</f>
        <v>0</v>
      </c>
      <c r="AE82" s="171">
        <f t="shared" ref="AE82" si="241">SUM(AE83:AE89)</f>
        <v>0</v>
      </c>
      <c r="AF82" s="170">
        <f t="shared" ref="AF82" si="242">SUM(AF83:AF89)</f>
        <v>0</v>
      </c>
      <c r="AG82" s="172">
        <f t="shared" ref="AG82:AI82" si="243">SUM(AG83:AG89)</f>
        <v>0</v>
      </c>
      <c r="AH82" s="170">
        <f t="shared" si="243"/>
        <v>0</v>
      </c>
      <c r="AI82" s="171">
        <f t="shared" si="243"/>
        <v>0</v>
      </c>
      <c r="AJ82" s="173">
        <f t="shared" ref="AJ82" si="244">SUM(AJ83:AJ89)</f>
        <v>0</v>
      </c>
      <c r="AK82" s="174">
        <f t="shared" ref="AK82" si="245">SUM(AK83:AK89)</f>
        <v>0</v>
      </c>
      <c r="AL82" s="41">
        <f t="shared" ref="AL82" si="246">SUM(AL83:AL89)</f>
        <v>0</v>
      </c>
      <c r="AM82" s="42">
        <f t="shared" ref="AM82" si="247">SUM(AM83:AM89)</f>
        <v>0</v>
      </c>
      <c r="AN82" s="42">
        <f t="shared" ref="AN82" si="248">SUM(AN83:AN89)</f>
        <v>0</v>
      </c>
      <c r="AO82" s="42">
        <f t="shared" ref="AO82" si="249">SUM(AO83:AO89)</f>
        <v>0</v>
      </c>
      <c r="AP82" s="42">
        <f t="shared" ref="AP82" si="250">SUM(AP83:AP89)</f>
        <v>0</v>
      </c>
      <c r="AQ82" s="42">
        <f t="shared" ref="AQ82" si="251">SUM(AQ83:AQ89)</f>
        <v>0</v>
      </c>
      <c r="AR82" s="43">
        <f t="shared" ref="AR82" si="252">SUM(AR83:AR89)</f>
        <v>0</v>
      </c>
      <c r="AS82" s="105">
        <f t="shared" ref="AS82" si="253">SUM(AS83:AS89)</f>
        <v>0</v>
      </c>
      <c r="AT82" s="42">
        <f t="shared" ref="AT82" si="254">SUM(AT83:AT89)</f>
        <v>0</v>
      </c>
      <c r="AU82" s="43">
        <f t="shared" ref="AU82" si="255">SUM(AU83:AU89)</f>
        <v>0</v>
      </c>
      <c r="AV82" s="105">
        <f t="shared" ref="AV82" si="256">SUM(AV83:AV89)</f>
        <v>0</v>
      </c>
      <c r="AW82" s="42">
        <f t="shared" ref="AW82" si="257">SUM(AW83:AW89)</f>
        <v>0</v>
      </c>
      <c r="AX82" s="42">
        <f t="shared" ref="AX82" si="258">SUM(AX83:AX89)</f>
        <v>0</v>
      </c>
      <c r="AY82" s="42">
        <f t="shared" ref="AY82" si="259">SUM(AY83:AY89)</f>
        <v>0</v>
      </c>
      <c r="AZ82" s="106">
        <f t="shared" ref="AZ82" si="260">SUM(AZ83:AZ89)</f>
        <v>0</v>
      </c>
      <c r="BA82" s="44" t="s">
        <v>1685</v>
      </c>
      <c r="BB82" s="44" t="s">
        <v>1973</v>
      </c>
      <c r="BC82" s="45" t="s">
        <v>1687</v>
      </c>
    </row>
    <row r="83" spans="1:55" ht="22.5" x14ac:dyDescent="0.2">
      <c r="A83" s="883"/>
      <c r="B83" s="885" t="str">
        <f>VLOOKUP($D$9,'PROYECTOS REGISTRADOS'!$A$2:$D$82,4,0)</f>
        <v>Ampliación de los programas artìscticos y culturales Tocancipá, Cundinamarca, Centro Oriente</v>
      </c>
      <c r="C83" s="888" t="str">
        <f>VLOOKUP($D$9,'PROYECTOS REGISTRADOS'!$A$2:$D$82,3,0)</f>
        <v>2016-25817-00017</v>
      </c>
      <c r="D83" s="891" t="s">
        <v>595</v>
      </c>
      <c r="E83" s="894" t="str">
        <f>IF(D83=0,"0-0",(VLOOKUP(D83,'CONSOLIDADO PLAN DESARROLLO'!$EL$9:$ET$304,2,0)))</f>
        <v>Aumentar el número de disciplinas en la formación artística y cultural del municipio</v>
      </c>
      <c r="F83" s="897" t="str">
        <f>IF(D83=0,"0-0",(VLOOKUP(D83,'CONSOLIDADO PLAN DESARROLLO'!$EL$9:$ET$304,3,0)))</f>
        <v>Disciplinas aumentadas</v>
      </c>
      <c r="G83" s="900">
        <f>IF(D83=0,"0-0",(VLOOKUP(D83,'CONSOLIDADO PLAN DESARROLLO'!$EL$9:$ET$304,4,0)))</f>
        <v>14</v>
      </c>
      <c r="H83" s="903">
        <f>IF(D83=0,"0-0",(VLOOKUP(D83,'CONSOLIDADO PLAN DESARROLLO'!$EL$9:$ET$304,5,0)))</f>
        <v>18</v>
      </c>
      <c r="I83" s="906">
        <f>IF(D83=0,"0-0",(VLOOKUP(D83,'CONSOLIDADO PLAN DESARROLLO'!$EL$9:$ET$304,$R$3,0)))</f>
        <v>1</v>
      </c>
      <c r="J83" s="907"/>
      <c r="K83" s="927"/>
      <c r="L83" s="921"/>
      <c r="M83" s="817" t="s">
        <v>1951</v>
      </c>
      <c r="N83" s="818" t="s">
        <v>1931</v>
      </c>
      <c r="O83" s="825">
        <v>4</v>
      </c>
      <c r="P83" s="880"/>
      <c r="Q83" s="47"/>
      <c r="R83" s="924">
        <f>VLOOKUP($D83,'[5]Tablero Logro Metas 2018'!$N$7:$AJ$302,15,0)</f>
        <v>0</v>
      </c>
      <c r="S83" s="48"/>
      <c r="T83" s="912">
        <f>VLOOKUP($D83,'[5]Tablero Logro Metas 2018'!$N$7:$AJ$302,16,0)</f>
        <v>0</v>
      </c>
      <c r="U83" s="49"/>
      <c r="V83" s="912">
        <f>VLOOKUP($D83,'[5]Tablero Logro Metas 2018'!$N$7:$AJ$302,17,0)</f>
        <v>0</v>
      </c>
      <c r="W83" s="49"/>
      <c r="X83" s="912">
        <f>VLOOKUP($D83,'[5]Tablero Logro Metas 2018'!$N$7:$AJ$302,18,0)</f>
        <v>0</v>
      </c>
      <c r="Y83" s="49"/>
      <c r="Z83" s="912">
        <f>VLOOKUP($D83,'[5]Tablero Logro Metas 2018'!$N$7:$AJ$302,19,0)</f>
        <v>0</v>
      </c>
      <c r="AA83" s="49"/>
      <c r="AB83" s="912">
        <f>VLOOKUP($D83,'[5]Tablero Logro Metas 2018'!$N$7:$AJ$302,20,0)</f>
        <v>0</v>
      </c>
      <c r="AC83" s="49"/>
      <c r="AD83" s="912">
        <f>VLOOKUP($D83,'[5]Tablero Logro Metas 2018'!$N$7:$AJ$302,21,0)</f>
        <v>0</v>
      </c>
      <c r="AE83" s="49"/>
      <c r="AF83" s="912">
        <f>VLOOKUP($D83,'[5]Tablero Logro Metas 2018'!$N$7:$AJ$302,22,0)</f>
        <v>0</v>
      </c>
      <c r="AG83" s="50"/>
      <c r="AH83" s="912">
        <f>VLOOKUP($D83,'[5]Tablero Logro Metas 2018'!$N$7:$AJ$302,23,0)</f>
        <v>0</v>
      </c>
      <c r="AI83" s="49"/>
      <c r="AJ83" s="915">
        <f>+R83+T83+V83+X83+Z83+AB83+AD83+AF83+AH83</f>
        <v>0</v>
      </c>
      <c r="AK83" s="104">
        <f>AC83+AE83+AG83+S83+U83+W83+Y83+AA83+AI83</f>
        <v>0</v>
      </c>
      <c r="AL83" s="51"/>
      <c r="AM83" s="52"/>
      <c r="AN83" s="52"/>
      <c r="AO83" s="52"/>
      <c r="AP83" s="52"/>
      <c r="AQ83" s="52"/>
      <c r="AR83" s="53">
        <f t="shared" ref="AR83:AR88" si="261">SUM(AL83:AQ83)</f>
        <v>0</v>
      </c>
      <c r="AS83" s="54"/>
      <c r="AT83" s="52"/>
      <c r="AU83" s="53">
        <f t="shared" ref="AU83:AU87" si="262">SUM(AS83:AT83)</f>
        <v>0</v>
      </c>
      <c r="AV83" s="54"/>
      <c r="AW83" s="52"/>
      <c r="AX83" s="52"/>
      <c r="AY83" s="52"/>
      <c r="AZ83" s="55"/>
      <c r="BA83" s="56"/>
      <c r="BB83" s="56"/>
      <c r="BC83" s="57"/>
    </row>
    <row r="84" spans="1:55" ht="17.25" customHeight="1" x14ac:dyDescent="0.2">
      <c r="A84" s="883"/>
      <c r="B84" s="885"/>
      <c r="C84" s="888"/>
      <c r="D84" s="891"/>
      <c r="E84" s="895"/>
      <c r="F84" s="897"/>
      <c r="G84" s="900"/>
      <c r="H84" s="903"/>
      <c r="I84" s="908"/>
      <c r="J84" s="909"/>
      <c r="K84" s="927"/>
      <c r="L84" s="922"/>
      <c r="M84" s="175"/>
      <c r="N84" s="176"/>
      <c r="O84" s="177"/>
      <c r="P84" s="880"/>
      <c r="Q84" s="47"/>
      <c r="R84" s="925"/>
      <c r="S84" s="48"/>
      <c r="T84" s="913"/>
      <c r="U84" s="49"/>
      <c r="V84" s="913"/>
      <c r="W84" s="49"/>
      <c r="X84" s="913"/>
      <c r="Y84" s="49"/>
      <c r="Z84" s="913"/>
      <c r="AA84" s="49"/>
      <c r="AB84" s="913"/>
      <c r="AC84" s="49"/>
      <c r="AD84" s="913"/>
      <c r="AE84" s="49"/>
      <c r="AF84" s="913"/>
      <c r="AG84" s="50"/>
      <c r="AH84" s="913"/>
      <c r="AI84" s="49"/>
      <c r="AJ84" s="916"/>
      <c r="AK84" s="104">
        <f t="shared" ref="AK84:AK88" si="263">AC84+AE84+AG84+S84+U84+W84+Y84+AA84+AI84</f>
        <v>0</v>
      </c>
      <c r="AL84" s="51"/>
      <c r="AM84" s="52"/>
      <c r="AN84" s="52"/>
      <c r="AO84" s="52"/>
      <c r="AP84" s="52"/>
      <c r="AQ84" s="52"/>
      <c r="AR84" s="53">
        <f t="shared" si="261"/>
        <v>0</v>
      </c>
      <c r="AS84" s="54"/>
      <c r="AT84" s="52"/>
      <c r="AU84" s="53">
        <f t="shared" si="262"/>
        <v>0</v>
      </c>
      <c r="AV84" s="54"/>
      <c r="AW84" s="52"/>
      <c r="AX84" s="52"/>
      <c r="AY84" s="52"/>
      <c r="AZ84" s="55"/>
      <c r="BA84" s="56"/>
      <c r="BB84" s="56"/>
      <c r="BC84" s="57"/>
    </row>
    <row r="85" spans="1:55" ht="17.25" customHeight="1" x14ac:dyDescent="0.2">
      <c r="A85" s="883"/>
      <c r="B85" s="885"/>
      <c r="C85" s="888"/>
      <c r="D85" s="891"/>
      <c r="E85" s="895"/>
      <c r="F85" s="897"/>
      <c r="G85" s="900"/>
      <c r="H85" s="903"/>
      <c r="I85" s="908"/>
      <c r="J85" s="909"/>
      <c r="K85" s="927"/>
      <c r="L85" s="922"/>
      <c r="M85" s="175"/>
      <c r="N85" s="176"/>
      <c r="O85" s="177"/>
      <c r="P85" s="880"/>
      <c r="Q85" s="47"/>
      <c r="R85" s="925"/>
      <c r="S85" s="48"/>
      <c r="T85" s="913"/>
      <c r="U85" s="49"/>
      <c r="V85" s="913"/>
      <c r="W85" s="49"/>
      <c r="X85" s="913"/>
      <c r="Y85" s="49"/>
      <c r="Z85" s="913"/>
      <c r="AA85" s="49"/>
      <c r="AB85" s="913"/>
      <c r="AC85" s="49"/>
      <c r="AD85" s="913"/>
      <c r="AE85" s="49"/>
      <c r="AF85" s="913"/>
      <c r="AG85" s="50"/>
      <c r="AH85" s="913"/>
      <c r="AI85" s="49"/>
      <c r="AJ85" s="916"/>
      <c r="AK85" s="104">
        <f t="shared" si="263"/>
        <v>0</v>
      </c>
      <c r="AL85" s="51"/>
      <c r="AM85" s="52"/>
      <c r="AN85" s="52"/>
      <c r="AO85" s="52"/>
      <c r="AP85" s="52"/>
      <c r="AQ85" s="52"/>
      <c r="AR85" s="53">
        <f t="shared" si="261"/>
        <v>0</v>
      </c>
      <c r="AS85" s="54"/>
      <c r="AT85" s="52"/>
      <c r="AU85" s="53">
        <f t="shared" si="262"/>
        <v>0</v>
      </c>
      <c r="AV85" s="54"/>
      <c r="AW85" s="52"/>
      <c r="AX85" s="52"/>
      <c r="AY85" s="52"/>
      <c r="AZ85" s="55"/>
      <c r="BA85" s="56"/>
      <c r="BB85" s="56"/>
      <c r="BC85" s="57"/>
    </row>
    <row r="86" spans="1:55" ht="17.25" customHeight="1" x14ac:dyDescent="0.2">
      <c r="A86" s="883"/>
      <c r="B86" s="885"/>
      <c r="C86" s="888"/>
      <c r="D86" s="891"/>
      <c r="E86" s="895"/>
      <c r="F86" s="897"/>
      <c r="G86" s="900"/>
      <c r="H86" s="903"/>
      <c r="I86" s="908"/>
      <c r="J86" s="909"/>
      <c r="K86" s="927"/>
      <c r="L86" s="922"/>
      <c r="M86" s="175"/>
      <c r="N86" s="176"/>
      <c r="O86" s="177"/>
      <c r="P86" s="880"/>
      <c r="Q86" s="47"/>
      <c r="R86" s="925"/>
      <c r="S86" s="48"/>
      <c r="T86" s="913"/>
      <c r="U86" s="49"/>
      <c r="V86" s="913"/>
      <c r="W86" s="49"/>
      <c r="X86" s="913"/>
      <c r="Y86" s="49"/>
      <c r="Z86" s="913"/>
      <c r="AA86" s="49"/>
      <c r="AB86" s="913"/>
      <c r="AC86" s="49"/>
      <c r="AD86" s="913"/>
      <c r="AE86" s="49"/>
      <c r="AF86" s="913"/>
      <c r="AG86" s="50"/>
      <c r="AH86" s="913"/>
      <c r="AI86" s="49"/>
      <c r="AJ86" s="916"/>
      <c r="AK86" s="104">
        <f t="shared" si="263"/>
        <v>0</v>
      </c>
      <c r="AL86" s="51"/>
      <c r="AM86" s="52"/>
      <c r="AN86" s="52"/>
      <c r="AO86" s="52"/>
      <c r="AP86" s="52"/>
      <c r="AQ86" s="52"/>
      <c r="AR86" s="53">
        <f t="shared" si="261"/>
        <v>0</v>
      </c>
      <c r="AS86" s="54"/>
      <c r="AT86" s="52"/>
      <c r="AU86" s="53">
        <f t="shared" si="262"/>
        <v>0</v>
      </c>
      <c r="AV86" s="54"/>
      <c r="AW86" s="52"/>
      <c r="AX86" s="52"/>
      <c r="AY86" s="52"/>
      <c r="AZ86" s="55"/>
      <c r="BA86" s="56"/>
      <c r="BB86" s="56"/>
      <c r="BC86" s="57"/>
    </row>
    <row r="87" spans="1:55" ht="17.25" customHeight="1" x14ac:dyDescent="0.2">
      <c r="A87" s="883"/>
      <c r="B87" s="885"/>
      <c r="C87" s="888"/>
      <c r="D87" s="891"/>
      <c r="E87" s="895"/>
      <c r="F87" s="897"/>
      <c r="G87" s="900"/>
      <c r="H87" s="903"/>
      <c r="I87" s="908"/>
      <c r="J87" s="909"/>
      <c r="K87" s="927"/>
      <c r="L87" s="922"/>
      <c r="M87" s="175"/>
      <c r="N87" s="176"/>
      <c r="O87" s="177"/>
      <c r="P87" s="880"/>
      <c r="Q87" s="47"/>
      <c r="R87" s="925"/>
      <c r="S87" s="48"/>
      <c r="T87" s="913"/>
      <c r="U87" s="49"/>
      <c r="V87" s="913"/>
      <c r="W87" s="49"/>
      <c r="X87" s="913"/>
      <c r="Y87" s="49"/>
      <c r="Z87" s="913"/>
      <c r="AA87" s="49"/>
      <c r="AB87" s="913"/>
      <c r="AC87" s="49"/>
      <c r="AD87" s="913"/>
      <c r="AE87" s="49"/>
      <c r="AF87" s="913"/>
      <c r="AG87" s="50"/>
      <c r="AH87" s="913"/>
      <c r="AI87" s="49"/>
      <c r="AJ87" s="916"/>
      <c r="AK87" s="104">
        <f t="shared" si="263"/>
        <v>0</v>
      </c>
      <c r="AL87" s="51"/>
      <c r="AM87" s="52"/>
      <c r="AN87" s="52"/>
      <c r="AO87" s="52"/>
      <c r="AP87" s="52"/>
      <c r="AQ87" s="52"/>
      <c r="AR87" s="53">
        <f t="shared" si="261"/>
        <v>0</v>
      </c>
      <c r="AS87" s="54"/>
      <c r="AT87" s="52"/>
      <c r="AU87" s="53">
        <f t="shared" si="262"/>
        <v>0</v>
      </c>
      <c r="AV87" s="54"/>
      <c r="AW87" s="52"/>
      <c r="AX87" s="52"/>
      <c r="AY87" s="52"/>
      <c r="AZ87" s="55"/>
      <c r="BA87" s="56"/>
      <c r="BB87" s="56"/>
      <c r="BC87" s="57"/>
    </row>
    <row r="88" spans="1:55" ht="17.25" customHeight="1" x14ac:dyDescent="0.2">
      <c r="A88" s="883"/>
      <c r="B88" s="886"/>
      <c r="C88" s="889"/>
      <c r="D88" s="892"/>
      <c r="E88" s="895"/>
      <c r="F88" s="898"/>
      <c r="G88" s="901"/>
      <c r="H88" s="904"/>
      <c r="I88" s="908"/>
      <c r="J88" s="909"/>
      <c r="K88" s="928"/>
      <c r="L88" s="922"/>
      <c r="M88" s="178"/>
      <c r="N88" s="179"/>
      <c r="O88" s="180"/>
      <c r="P88" s="881"/>
      <c r="Q88" s="108"/>
      <c r="R88" s="925"/>
      <c r="S88" s="109"/>
      <c r="T88" s="913"/>
      <c r="U88" s="110"/>
      <c r="V88" s="913"/>
      <c r="W88" s="110"/>
      <c r="X88" s="913"/>
      <c r="Y88" s="110"/>
      <c r="Z88" s="913"/>
      <c r="AA88" s="110"/>
      <c r="AB88" s="913"/>
      <c r="AC88" s="110"/>
      <c r="AD88" s="913"/>
      <c r="AE88" s="110"/>
      <c r="AF88" s="913"/>
      <c r="AG88" s="111"/>
      <c r="AH88" s="913"/>
      <c r="AI88" s="110"/>
      <c r="AJ88" s="917"/>
      <c r="AK88" s="104">
        <f t="shared" si="263"/>
        <v>0</v>
      </c>
      <c r="AL88" s="112"/>
      <c r="AM88" s="113"/>
      <c r="AN88" s="113"/>
      <c r="AO88" s="113"/>
      <c r="AP88" s="113"/>
      <c r="AQ88" s="113"/>
      <c r="AR88" s="53">
        <f t="shared" si="261"/>
        <v>0</v>
      </c>
      <c r="AS88" s="114"/>
      <c r="AT88" s="113"/>
      <c r="AU88" s="53">
        <f>SUM(AS88:AT88)</f>
        <v>0</v>
      </c>
      <c r="AV88" s="114"/>
      <c r="AW88" s="113"/>
      <c r="AX88" s="113"/>
      <c r="AY88" s="113"/>
      <c r="AZ88" s="115"/>
      <c r="BA88" s="116"/>
      <c r="BB88" s="116"/>
      <c r="BC88" s="117"/>
    </row>
    <row r="89" spans="1:55" ht="9.9499999999999993" customHeight="1" thickBot="1" x14ac:dyDescent="0.25">
      <c r="A89" s="884"/>
      <c r="B89" s="887"/>
      <c r="C89" s="890"/>
      <c r="D89" s="893"/>
      <c r="E89" s="896"/>
      <c r="F89" s="899"/>
      <c r="G89" s="902"/>
      <c r="H89" s="905"/>
      <c r="I89" s="910"/>
      <c r="J89" s="911"/>
      <c r="K89" s="929"/>
      <c r="L89" s="923"/>
      <c r="M89" s="181"/>
      <c r="N89" s="182"/>
      <c r="O89" s="183"/>
      <c r="P89" s="118"/>
      <c r="Q89" s="118"/>
      <c r="R89" s="926"/>
      <c r="S89" s="184"/>
      <c r="T89" s="914"/>
      <c r="U89" s="185"/>
      <c r="V89" s="914"/>
      <c r="W89" s="185"/>
      <c r="X89" s="914"/>
      <c r="Y89" s="185"/>
      <c r="Z89" s="914"/>
      <c r="AA89" s="185"/>
      <c r="AB89" s="914"/>
      <c r="AC89" s="185"/>
      <c r="AD89" s="914"/>
      <c r="AE89" s="185"/>
      <c r="AF89" s="914"/>
      <c r="AG89" s="186"/>
      <c r="AH89" s="914"/>
      <c r="AI89" s="185"/>
      <c r="AJ89" s="119"/>
      <c r="AK89" s="120"/>
      <c r="AL89" s="187"/>
      <c r="AM89" s="188"/>
      <c r="AN89" s="188"/>
      <c r="AO89" s="188"/>
      <c r="AP89" s="188"/>
      <c r="AQ89" s="188"/>
      <c r="AR89" s="121"/>
      <c r="AS89" s="189"/>
      <c r="AT89" s="188"/>
      <c r="AU89" s="121"/>
      <c r="AV89" s="189"/>
      <c r="AW89" s="188"/>
      <c r="AX89" s="188"/>
      <c r="AY89" s="188"/>
      <c r="AZ89" s="190"/>
      <c r="BA89" s="191"/>
      <c r="BB89" s="191"/>
      <c r="BC89" s="192"/>
    </row>
    <row r="90" spans="1:55" ht="6" customHeight="1" x14ac:dyDescent="0.2">
      <c r="A90" s="157"/>
      <c r="B90" s="193"/>
      <c r="C90" s="193"/>
      <c r="D90" s="193"/>
      <c r="E90" s="193"/>
      <c r="F90" s="193"/>
      <c r="G90" s="193"/>
      <c r="H90" s="193"/>
      <c r="I90" s="930"/>
      <c r="J90" s="930"/>
      <c r="K90" s="193"/>
      <c r="L90" s="193"/>
      <c r="M90" s="193"/>
      <c r="N90" s="193"/>
      <c r="O90" s="193"/>
      <c r="P90" s="193"/>
      <c r="Q90" s="193"/>
      <c r="R90" s="193"/>
      <c r="S90" s="193"/>
      <c r="T90" s="193"/>
      <c r="U90" s="193"/>
      <c r="V90" s="193"/>
      <c r="W90" s="193"/>
      <c r="X90" s="193"/>
      <c r="Y90" s="193"/>
      <c r="Z90" s="193"/>
      <c r="AA90" s="193"/>
      <c r="AB90" s="193"/>
      <c r="AC90" s="193"/>
      <c r="AD90" s="193"/>
      <c r="AE90" s="193"/>
      <c r="AF90" s="193"/>
      <c r="AG90" s="193"/>
      <c r="AH90" s="193"/>
      <c r="AI90" s="193"/>
      <c r="AJ90" s="193"/>
      <c r="AK90" s="194"/>
      <c r="AL90" s="194"/>
      <c r="AM90" s="194"/>
      <c r="AN90" s="194"/>
      <c r="AO90" s="194"/>
      <c r="AP90" s="194"/>
      <c r="AQ90" s="195"/>
      <c r="AR90" s="194"/>
      <c r="AS90" s="194"/>
      <c r="AT90" s="194"/>
      <c r="AU90" s="194"/>
      <c r="AV90" s="194"/>
      <c r="AW90" s="194"/>
      <c r="AX90" s="194"/>
      <c r="AY90" s="194"/>
      <c r="AZ90" s="194"/>
      <c r="BA90" s="194"/>
      <c r="BB90" s="194"/>
      <c r="BC90" s="157"/>
    </row>
    <row r="91" spans="1:55" ht="72" customHeight="1" x14ac:dyDescent="0.2">
      <c r="A91" s="882">
        <v>9</v>
      </c>
      <c r="B91" s="162" t="s">
        <v>1705</v>
      </c>
      <c r="C91" s="163" t="s">
        <v>1706</v>
      </c>
      <c r="D91" s="164" t="s">
        <v>21</v>
      </c>
      <c r="E91" s="164" t="s">
        <v>1893</v>
      </c>
      <c r="F91" s="163" t="s">
        <v>1707</v>
      </c>
      <c r="G91" s="165" t="s">
        <v>1679</v>
      </c>
      <c r="H91" s="165" t="s">
        <v>1680</v>
      </c>
      <c r="I91" s="166" t="s">
        <v>1909</v>
      </c>
      <c r="J91" s="167">
        <f>+$N$3</f>
        <v>2018</v>
      </c>
      <c r="K91" s="165" t="s">
        <v>1926</v>
      </c>
      <c r="L91" s="166" t="s">
        <v>1970</v>
      </c>
      <c r="M91" s="163" t="s">
        <v>1708</v>
      </c>
      <c r="N91" s="163" t="s">
        <v>1709</v>
      </c>
      <c r="O91" s="163" t="s">
        <v>1710</v>
      </c>
      <c r="P91" s="163" t="s">
        <v>1711</v>
      </c>
      <c r="Q91" s="163" t="s">
        <v>1971</v>
      </c>
      <c r="R91" s="168">
        <f t="shared" ref="R91" si="264">SUM(R92:R98)</f>
        <v>0</v>
      </c>
      <c r="S91" s="169">
        <f t="shared" ref="S91" si="265">SUM(S92:S98)</f>
        <v>0</v>
      </c>
      <c r="T91" s="170">
        <f t="shared" ref="T91" si="266">SUM(T92:T98)</f>
        <v>0</v>
      </c>
      <c r="U91" s="171">
        <f t="shared" ref="U91" si="267">SUM(U92:U98)</f>
        <v>0</v>
      </c>
      <c r="V91" s="170">
        <f t="shared" ref="V91" si="268">SUM(V92:V98)</f>
        <v>0</v>
      </c>
      <c r="W91" s="171">
        <f t="shared" ref="W91" si="269">SUM(W92:W98)</f>
        <v>0</v>
      </c>
      <c r="X91" s="170">
        <f t="shared" ref="X91" si="270">SUM(X92:X98)</f>
        <v>0</v>
      </c>
      <c r="Y91" s="171">
        <f t="shared" ref="Y91" si="271">SUM(Y92:Y98)</f>
        <v>0</v>
      </c>
      <c r="Z91" s="170">
        <f t="shared" ref="Z91" si="272">SUM(Z92:Z98)</f>
        <v>0</v>
      </c>
      <c r="AA91" s="171">
        <f t="shared" ref="AA91" si="273">SUM(AA92:AA98)</f>
        <v>0</v>
      </c>
      <c r="AB91" s="170">
        <f t="shared" ref="AB91" si="274">SUM(AB92:AB98)</f>
        <v>0</v>
      </c>
      <c r="AC91" s="171">
        <f t="shared" ref="AC91" si="275">SUM(AC92:AC98)</f>
        <v>0</v>
      </c>
      <c r="AD91" s="170">
        <f t="shared" ref="AD91" si="276">SUM(AD92:AD98)</f>
        <v>0</v>
      </c>
      <c r="AE91" s="171">
        <f t="shared" ref="AE91" si="277">SUM(AE92:AE98)</f>
        <v>0</v>
      </c>
      <c r="AF91" s="170">
        <f t="shared" ref="AF91" si="278">SUM(AF92:AF98)</f>
        <v>0</v>
      </c>
      <c r="AG91" s="172">
        <f t="shared" ref="AG91:AI91" si="279">SUM(AG92:AG98)</f>
        <v>0</v>
      </c>
      <c r="AH91" s="170">
        <f t="shared" si="279"/>
        <v>0</v>
      </c>
      <c r="AI91" s="171">
        <f t="shared" si="279"/>
        <v>0</v>
      </c>
      <c r="AJ91" s="173">
        <f t="shared" ref="AJ91" si="280">SUM(AJ92:AJ98)</f>
        <v>0</v>
      </c>
      <c r="AK91" s="174">
        <f t="shared" ref="AK91" si="281">SUM(AK92:AK98)</f>
        <v>0</v>
      </c>
      <c r="AL91" s="41">
        <f t="shared" ref="AL91" si="282">SUM(AL92:AL98)</f>
        <v>0</v>
      </c>
      <c r="AM91" s="42">
        <f t="shared" ref="AM91" si="283">SUM(AM92:AM98)</f>
        <v>0</v>
      </c>
      <c r="AN91" s="42">
        <f t="shared" ref="AN91" si="284">SUM(AN92:AN98)</f>
        <v>0</v>
      </c>
      <c r="AO91" s="42">
        <f t="shared" ref="AO91" si="285">SUM(AO92:AO98)</f>
        <v>0</v>
      </c>
      <c r="AP91" s="42">
        <f t="shared" ref="AP91" si="286">SUM(AP92:AP98)</f>
        <v>0</v>
      </c>
      <c r="AQ91" s="42">
        <f t="shared" ref="AQ91" si="287">SUM(AQ92:AQ98)</f>
        <v>0</v>
      </c>
      <c r="AR91" s="43">
        <f t="shared" ref="AR91" si="288">SUM(AR92:AR98)</f>
        <v>0</v>
      </c>
      <c r="AS91" s="105">
        <f t="shared" ref="AS91" si="289">SUM(AS92:AS98)</f>
        <v>0</v>
      </c>
      <c r="AT91" s="42">
        <f t="shared" ref="AT91" si="290">SUM(AT92:AT98)</f>
        <v>0</v>
      </c>
      <c r="AU91" s="43">
        <f t="shared" ref="AU91" si="291">SUM(AU92:AU98)</f>
        <v>0</v>
      </c>
      <c r="AV91" s="105">
        <f t="shared" ref="AV91" si="292">SUM(AV92:AV98)</f>
        <v>0</v>
      </c>
      <c r="AW91" s="42">
        <f t="shared" ref="AW91" si="293">SUM(AW92:AW98)</f>
        <v>0</v>
      </c>
      <c r="AX91" s="42">
        <f t="shared" ref="AX91" si="294">SUM(AX92:AX98)</f>
        <v>0</v>
      </c>
      <c r="AY91" s="42">
        <f t="shared" ref="AY91" si="295">SUM(AY92:AY98)</f>
        <v>0</v>
      </c>
      <c r="AZ91" s="106">
        <f t="shared" ref="AZ91" si="296">SUM(AZ92:AZ98)</f>
        <v>0</v>
      </c>
      <c r="BA91" s="44" t="s">
        <v>1685</v>
      </c>
      <c r="BB91" s="44" t="s">
        <v>1973</v>
      </c>
      <c r="BC91" s="45" t="s">
        <v>1687</v>
      </c>
    </row>
    <row r="92" spans="1:55" ht="22.5" x14ac:dyDescent="0.2">
      <c r="A92" s="883"/>
      <c r="B92" s="885" t="str">
        <f>VLOOKUP($D$9,'PROYECTOS REGISTRADOS'!$A$2:$D$82,4,0)</f>
        <v>Ampliación de los programas artìscticos y culturales Tocancipá, Cundinamarca, Centro Oriente</v>
      </c>
      <c r="C92" s="888" t="str">
        <f>VLOOKUP($D$9,'PROYECTOS REGISTRADOS'!$A$2:$D$82,3,0)</f>
        <v>2016-25817-00017</v>
      </c>
      <c r="D92" s="891" t="s">
        <v>600</v>
      </c>
      <c r="E92" s="894" t="str">
        <f>IF(D92=0,"0-0",(VLOOKUP(D92,'CONSOLIDADO PLAN DESARROLLO'!$EL$9:$ET$304,2,0)))</f>
        <v>Vincular a través de Convenios a las Instituciones educativas a los  programas de Formación Artística y Cultural</v>
      </c>
      <c r="F92" s="897" t="str">
        <f>IF(D92=0,"0-0",(VLOOKUP(D92,'CONSOLIDADO PLAN DESARROLLO'!$EL$9:$ET$304,3,0)))</f>
        <v xml:space="preserve">Instituciones Educativas vinculadas </v>
      </c>
      <c r="G92" s="900">
        <f>IF(D92=0,"0-0",(VLOOKUP(D92,'CONSOLIDADO PLAN DESARROLLO'!$EL$9:$ET$304,4,0)))</f>
        <v>0</v>
      </c>
      <c r="H92" s="903">
        <f>IF(D92=0,"0-0",(VLOOKUP(D92,'CONSOLIDADO PLAN DESARROLLO'!$EL$9:$ET$304,5,0)))</f>
        <v>3</v>
      </c>
      <c r="I92" s="906">
        <f>IF(D92=0,"0-0",(VLOOKUP(D92,'CONSOLIDADO PLAN DESARROLLO'!$EL$9:$ET$304,$R$3,0)))</f>
        <v>2</v>
      </c>
      <c r="J92" s="907"/>
      <c r="K92" s="927"/>
      <c r="L92" s="921"/>
      <c r="M92" s="822" t="s">
        <v>1952</v>
      </c>
      <c r="N92" s="818" t="s">
        <v>1931</v>
      </c>
      <c r="O92" s="825">
        <v>3</v>
      </c>
      <c r="P92" s="880"/>
      <c r="Q92" s="47"/>
      <c r="R92" s="924">
        <f>VLOOKUP($D92,'[5]Tablero Logro Metas 2018'!$N$7:$AJ$302,15,0)</f>
        <v>0</v>
      </c>
      <c r="S92" s="48"/>
      <c r="T92" s="912">
        <f>VLOOKUP($D92,'[5]Tablero Logro Metas 2018'!$N$7:$AJ$302,16,0)</f>
        <v>0</v>
      </c>
      <c r="U92" s="49"/>
      <c r="V92" s="912">
        <f>VLOOKUP($D92,'[5]Tablero Logro Metas 2018'!$N$7:$AJ$302,17,0)</f>
        <v>0</v>
      </c>
      <c r="W92" s="49"/>
      <c r="X92" s="912">
        <f>VLOOKUP($D92,'[5]Tablero Logro Metas 2018'!$N$7:$AJ$302,18,0)</f>
        <v>0</v>
      </c>
      <c r="Y92" s="49"/>
      <c r="Z92" s="912">
        <f>VLOOKUP($D92,'[5]Tablero Logro Metas 2018'!$N$7:$AJ$302,19,0)</f>
        <v>0</v>
      </c>
      <c r="AA92" s="49"/>
      <c r="AB92" s="912">
        <f>VLOOKUP($D92,'[5]Tablero Logro Metas 2018'!$N$7:$AJ$302,20,0)</f>
        <v>0</v>
      </c>
      <c r="AC92" s="49"/>
      <c r="AD92" s="912">
        <f>VLOOKUP($D92,'[5]Tablero Logro Metas 2018'!$N$7:$AJ$302,21,0)</f>
        <v>0</v>
      </c>
      <c r="AE92" s="49"/>
      <c r="AF92" s="912">
        <f>VLOOKUP($D92,'[5]Tablero Logro Metas 2018'!$N$7:$AJ$302,22,0)</f>
        <v>0</v>
      </c>
      <c r="AG92" s="50"/>
      <c r="AH92" s="912">
        <f>VLOOKUP($D92,'[5]Tablero Logro Metas 2018'!$N$7:$AJ$302,23,0)</f>
        <v>0</v>
      </c>
      <c r="AI92" s="49"/>
      <c r="AJ92" s="915">
        <f>+R92+T92+V92+X92+Z92+AB92+AD92+AF92+AH92</f>
        <v>0</v>
      </c>
      <c r="AK92" s="104">
        <f>AC92+AE92+AG92+S92+U92+W92+Y92+AA92+AI92</f>
        <v>0</v>
      </c>
      <c r="AL92" s="51"/>
      <c r="AM92" s="52"/>
      <c r="AN92" s="52"/>
      <c r="AO92" s="52"/>
      <c r="AP92" s="52"/>
      <c r="AQ92" s="52"/>
      <c r="AR92" s="53">
        <f t="shared" ref="AR92:AR97" si="297">SUM(AL92:AQ92)</f>
        <v>0</v>
      </c>
      <c r="AS92" s="54"/>
      <c r="AT92" s="52"/>
      <c r="AU92" s="53">
        <f t="shared" ref="AU92:AU96" si="298">SUM(AS92:AT92)</f>
        <v>0</v>
      </c>
      <c r="AV92" s="54"/>
      <c r="AW92" s="52"/>
      <c r="AX92" s="52"/>
      <c r="AY92" s="52"/>
      <c r="AZ92" s="55"/>
      <c r="BA92" s="56"/>
      <c r="BB92" s="56"/>
      <c r="BC92" s="57"/>
    </row>
    <row r="93" spans="1:55" ht="17.25" customHeight="1" x14ac:dyDescent="0.2">
      <c r="A93" s="883"/>
      <c r="B93" s="885"/>
      <c r="C93" s="888"/>
      <c r="D93" s="891"/>
      <c r="E93" s="895"/>
      <c r="F93" s="897"/>
      <c r="G93" s="900"/>
      <c r="H93" s="903"/>
      <c r="I93" s="908"/>
      <c r="J93" s="909"/>
      <c r="K93" s="927"/>
      <c r="L93" s="922"/>
      <c r="M93" s="175"/>
      <c r="N93" s="176"/>
      <c r="O93" s="177"/>
      <c r="P93" s="880"/>
      <c r="Q93" s="47"/>
      <c r="R93" s="925"/>
      <c r="S93" s="48"/>
      <c r="T93" s="913"/>
      <c r="U93" s="49"/>
      <c r="V93" s="913"/>
      <c r="W93" s="49"/>
      <c r="X93" s="913"/>
      <c r="Y93" s="49"/>
      <c r="Z93" s="913"/>
      <c r="AA93" s="49"/>
      <c r="AB93" s="913"/>
      <c r="AC93" s="49"/>
      <c r="AD93" s="913"/>
      <c r="AE93" s="49"/>
      <c r="AF93" s="913"/>
      <c r="AG93" s="50"/>
      <c r="AH93" s="913"/>
      <c r="AI93" s="49"/>
      <c r="AJ93" s="916"/>
      <c r="AK93" s="104">
        <f t="shared" ref="AK93:AK97" si="299">AC93+AE93+AG93+S93+U93+W93+Y93+AA93+AI93</f>
        <v>0</v>
      </c>
      <c r="AL93" s="51"/>
      <c r="AM93" s="52"/>
      <c r="AN93" s="52"/>
      <c r="AO93" s="52"/>
      <c r="AP93" s="52"/>
      <c r="AQ93" s="52"/>
      <c r="AR93" s="53">
        <f t="shared" si="297"/>
        <v>0</v>
      </c>
      <c r="AS93" s="54"/>
      <c r="AT93" s="52"/>
      <c r="AU93" s="53">
        <f t="shared" si="298"/>
        <v>0</v>
      </c>
      <c r="AV93" s="54"/>
      <c r="AW93" s="52"/>
      <c r="AX93" s="52"/>
      <c r="AY93" s="52"/>
      <c r="AZ93" s="55"/>
      <c r="BA93" s="56"/>
      <c r="BB93" s="56"/>
      <c r="BC93" s="57"/>
    </row>
    <row r="94" spans="1:55" ht="17.25" customHeight="1" x14ac:dyDescent="0.2">
      <c r="A94" s="883"/>
      <c r="B94" s="885"/>
      <c r="C94" s="888"/>
      <c r="D94" s="891"/>
      <c r="E94" s="895"/>
      <c r="F94" s="897"/>
      <c r="G94" s="900"/>
      <c r="H94" s="903"/>
      <c r="I94" s="908"/>
      <c r="J94" s="909"/>
      <c r="K94" s="927"/>
      <c r="L94" s="922"/>
      <c r="M94" s="175"/>
      <c r="N94" s="176"/>
      <c r="O94" s="177"/>
      <c r="P94" s="880"/>
      <c r="Q94" s="47"/>
      <c r="R94" s="925"/>
      <c r="S94" s="48"/>
      <c r="T94" s="913"/>
      <c r="U94" s="49"/>
      <c r="V94" s="913"/>
      <c r="W94" s="49"/>
      <c r="X94" s="913"/>
      <c r="Y94" s="49"/>
      <c r="Z94" s="913"/>
      <c r="AA94" s="49"/>
      <c r="AB94" s="913"/>
      <c r="AC94" s="49"/>
      <c r="AD94" s="913"/>
      <c r="AE94" s="49"/>
      <c r="AF94" s="913"/>
      <c r="AG94" s="50"/>
      <c r="AH94" s="913"/>
      <c r="AI94" s="49"/>
      <c r="AJ94" s="916"/>
      <c r="AK94" s="104">
        <f t="shared" si="299"/>
        <v>0</v>
      </c>
      <c r="AL94" s="51"/>
      <c r="AM94" s="52"/>
      <c r="AN94" s="52"/>
      <c r="AO94" s="52"/>
      <c r="AP94" s="52"/>
      <c r="AQ94" s="52"/>
      <c r="AR94" s="53">
        <f t="shared" si="297"/>
        <v>0</v>
      </c>
      <c r="AS94" s="54"/>
      <c r="AT94" s="52"/>
      <c r="AU94" s="53">
        <f t="shared" si="298"/>
        <v>0</v>
      </c>
      <c r="AV94" s="54"/>
      <c r="AW94" s="52"/>
      <c r="AX94" s="52"/>
      <c r="AY94" s="52"/>
      <c r="AZ94" s="55"/>
      <c r="BA94" s="56"/>
      <c r="BB94" s="56"/>
      <c r="BC94" s="57"/>
    </row>
    <row r="95" spans="1:55" ht="17.25" customHeight="1" x14ac:dyDescent="0.2">
      <c r="A95" s="883"/>
      <c r="B95" s="885"/>
      <c r="C95" s="888"/>
      <c r="D95" s="891"/>
      <c r="E95" s="895"/>
      <c r="F95" s="897"/>
      <c r="G95" s="900"/>
      <c r="H95" s="903"/>
      <c r="I95" s="908"/>
      <c r="J95" s="909"/>
      <c r="K95" s="927"/>
      <c r="L95" s="922"/>
      <c r="M95" s="175"/>
      <c r="N95" s="176"/>
      <c r="O95" s="177"/>
      <c r="P95" s="880"/>
      <c r="Q95" s="47"/>
      <c r="R95" s="925"/>
      <c r="S95" s="48"/>
      <c r="T95" s="913"/>
      <c r="U95" s="49"/>
      <c r="V95" s="913"/>
      <c r="W95" s="49"/>
      <c r="X95" s="913"/>
      <c r="Y95" s="49"/>
      <c r="Z95" s="913"/>
      <c r="AA95" s="49"/>
      <c r="AB95" s="913"/>
      <c r="AC95" s="49"/>
      <c r="AD95" s="913"/>
      <c r="AE95" s="49"/>
      <c r="AF95" s="913"/>
      <c r="AG95" s="50"/>
      <c r="AH95" s="913"/>
      <c r="AI95" s="49"/>
      <c r="AJ95" s="916"/>
      <c r="AK95" s="104">
        <f t="shared" si="299"/>
        <v>0</v>
      </c>
      <c r="AL95" s="51"/>
      <c r="AM95" s="52"/>
      <c r="AN95" s="52"/>
      <c r="AO95" s="52"/>
      <c r="AP95" s="52"/>
      <c r="AQ95" s="52"/>
      <c r="AR95" s="53">
        <f t="shared" si="297"/>
        <v>0</v>
      </c>
      <c r="AS95" s="54"/>
      <c r="AT95" s="52"/>
      <c r="AU95" s="53">
        <f t="shared" si="298"/>
        <v>0</v>
      </c>
      <c r="AV95" s="54"/>
      <c r="AW95" s="52"/>
      <c r="AX95" s="52"/>
      <c r="AY95" s="52"/>
      <c r="AZ95" s="55"/>
      <c r="BA95" s="56"/>
      <c r="BB95" s="56"/>
      <c r="BC95" s="57"/>
    </row>
    <row r="96" spans="1:55" ht="17.25" customHeight="1" x14ac:dyDescent="0.2">
      <c r="A96" s="883"/>
      <c r="B96" s="885"/>
      <c r="C96" s="888"/>
      <c r="D96" s="891"/>
      <c r="E96" s="895"/>
      <c r="F96" s="897"/>
      <c r="G96" s="900"/>
      <c r="H96" s="903"/>
      <c r="I96" s="908"/>
      <c r="J96" s="909"/>
      <c r="K96" s="927"/>
      <c r="L96" s="922"/>
      <c r="M96" s="175"/>
      <c r="N96" s="176"/>
      <c r="O96" s="177"/>
      <c r="P96" s="880"/>
      <c r="Q96" s="47"/>
      <c r="R96" s="925"/>
      <c r="S96" s="48"/>
      <c r="T96" s="913"/>
      <c r="U96" s="49"/>
      <c r="V96" s="913"/>
      <c r="W96" s="49"/>
      <c r="X96" s="913"/>
      <c r="Y96" s="49"/>
      <c r="Z96" s="913"/>
      <c r="AA96" s="49"/>
      <c r="AB96" s="913"/>
      <c r="AC96" s="49"/>
      <c r="AD96" s="913"/>
      <c r="AE96" s="49"/>
      <c r="AF96" s="913"/>
      <c r="AG96" s="50"/>
      <c r="AH96" s="913"/>
      <c r="AI96" s="49"/>
      <c r="AJ96" s="916"/>
      <c r="AK96" s="104">
        <f t="shared" si="299"/>
        <v>0</v>
      </c>
      <c r="AL96" s="51"/>
      <c r="AM96" s="52"/>
      <c r="AN96" s="52"/>
      <c r="AO96" s="52"/>
      <c r="AP96" s="52"/>
      <c r="AQ96" s="52"/>
      <c r="AR96" s="53">
        <f t="shared" si="297"/>
        <v>0</v>
      </c>
      <c r="AS96" s="54"/>
      <c r="AT96" s="52"/>
      <c r="AU96" s="53">
        <f t="shared" si="298"/>
        <v>0</v>
      </c>
      <c r="AV96" s="54"/>
      <c r="AW96" s="52"/>
      <c r="AX96" s="52"/>
      <c r="AY96" s="52"/>
      <c r="AZ96" s="55"/>
      <c r="BA96" s="56"/>
      <c r="BB96" s="56"/>
      <c r="BC96" s="57"/>
    </row>
    <row r="97" spans="1:55" ht="17.25" customHeight="1" x14ac:dyDescent="0.2">
      <c r="A97" s="883"/>
      <c r="B97" s="886"/>
      <c r="C97" s="889"/>
      <c r="D97" s="892"/>
      <c r="E97" s="895"/>
      <c r="F97" s="898"/>
      <c r="G97" s="901"/>
      <c r="H97" s="904"/>
      <c r="I97" s="908"/>
      <c r="J97" s="909"/>
      <c r="K97" s="928"/>
      <c r="L97" s="922"/>
      <c r="M97" s="178"/>
      <c r="N97" s="179"/>
      <c r="O97" s="180"/>
      <c r="P97" s="881"/>
      <c r="Q97" s="108"/>
      <c r="R97" s="925"/>
      <c r="S97" s="109"/>
      <c r="T97" s="913"/>
      <c r="U97" s="110"/>
      <c r="V97" s="913"/>
      <c r="W97" s="110"/>
      <c r="X97" s="913"/>
      <c r="Y97" s="110"/>
      <c r="Z97" s="913"/>
      <c r="AA97" s="110"/>
      <c r="AB97" s="913"/>
      <c r="AC97" s="110"/>
      <c r="AD97" s="913"/>
      <c r="AE97" s="110"/>
      <c r="AF97" s="913"/>
      <c r="AG97" s="111"/>
      <c r="AH97" s="913"/>
      <c r="AI97" s="110"/>
      <c r="AJ97" s="917"/>
      <c r="AK97" s="104">
        <f t="shared" si="299"/>
        <v>0</v>
      </c>
      <c r="AL97" s="112"/>
      <c r="AM97" s="113"/>
      <c r="AN97" s="113"/>
      <c r="AO97" s="113"/>
      <c r="AP97" s="113"/>
      <c r="AQ97" s="113"/>
      <c r="AR97" s="53">
        <f t="shared" si="297"/>
        <v>0</v>
      </c>
      <c r="AS97" s="114"/>
      <c r="AT97" s="113"/>
      <c r="AU97" s="53">
        <f>SUM(AS97:AT97)</f>
        <v>0</v>
      </c>
      <c r="AV97" s="114"/>
      <c r="AW97" s="113"/>
      <c r="AX97" s="113"/>
      <c r="AY97" s="113"/>
      <c r="AZ97" s="115"/>
      <c r="BA97" s="116"/>
      <c r="BB97" s="116"/>
      <c r="BC97" s="117"/>
    </row>
    <row r="98" spans="1:55" ht="9.9499999999999993" customHeight="1" thickBot="1" x14ac:dyDescent="0.25">
      <c r="A98" s="884"/>
      <c r="B98" s="887"/>
      <c r="C98" s="890"/>
      <c r="D98" s="893"/>
      <c r="E98" s="896"/>
      <c r="F98" s="899"/>
      <c r="G98" s="902"/>
      <c r="H98" s="905"/>
      <c r="I98" s="910"/>
      <c r="J98" s="911"/>
      <c r="K98" s="929"/>
      <c r="L98" s="923"/>
      <c r="M98" s="181"/>
      <c r="N98" s="182"/>
      <c r="O98" s="183"/>
      <c r="P98" s="118"/>
      <c r="Q98" s="118"/>
      <c r="R98" s="926"/>
      <c r="S98" s="184"/>
      <c r="T98" s="914"/>
      <c r="U98" s="185"/>
      <c r="V98" s="914"/>
      <c r="W98" s="185"/>
      <c r="X98" s="914"/>
      <c r="Y98" s="185"/>
      <c r="Z98" s="914"/>
      <c r="AA98" s="185"/>
      <c r="AB98" s="914"/>
      <c r="AC98" s="185"/>
      <c r="AD98" s="914"/>
      <c r="AE98" s="185"/>
      <c r="AF98" s="914"/>
      <c r="AG98" s="186"/>
      <c r="AH98" s="914"/>
      <c r="AI98" s="185"/>
      <c r="AJ98" s="119"/>
      <c r="AK98" s="120"/>
      <c r="AL98" s="187"/>
      <c r="AM98" s="188"/>
      <c r="AN98" s="188"/>
      <c r="AO98" s="188"/>
      <c r="AP98" s="188"/>
      <c r="AQ98" s="188"/>
      <c r="AR98" s="121"/>
      <c r="AS98" s="189"/>
      <c r="AT98" s="188"/>
      <c r="AU98" s="121"/>
      <c r="AV98" s="189"/>
      <c r="AW98" s="188"/>
      <c r="AX98" s="188"/>
      <c r="AY98" s="188"/>
      <c r="AZ98" s="190"/>
      <c r="BA98" s="191"/>
      <c r="BB98" s="191"/>
      <c r="BC98" s="192"/>
    </row>
    <row r="99" spans="1:55" ht="6" customHeight="1" x14ac:dyDescent="0.2">
      <c r="A99" s="157"/>
      <c r="B99" s="193"/>
      <c r="C99" s="193"/>
      <c r="D99" s="193"/>
      <c r="E99" s="193"/>
      <c r="F99" s="193"/>
      <c r="G99" s="193"/>
      <c r="H99" s="193"/>
      <c r="I99" s="930"/>
      <c r="J99" s="930"/>
      <c r="K99" s="193"/>
      <c r="L99" s="193"/>
      <c r="M99" s="193"/>
      <c r="N99" s="193"/>
      <c r="O99" s="193"/>
      <c r="P99" s="193"/>
      <c r="Q99" s="193"/>
      <c r="R99" s="193"/>
      <c r="S99" s="193"/>
      <c r="T99" s="193"/>
      <c r="U99" s="193"/>
      <c r="V99" s="193"/>
      <c r="W99" s="193"/>
      <c r="X99" s="193"/>
      <c r="Y99" s="193"/>
      <c r="Z99" s="193"/>
      <c r="AA99" s="193"/>
      <c r="AB99" s="193"/>
      <c r="AC99" s="193"/>
      <c r="AD99" s="193"/>
      <c r="AE99" s="193"/>
      <c r="AF99" s="193"/>
      <c r="AG99" s="193"/>
      <c r="AH99" s="193"/>
      <c r="AI99" s="193"/>
      <c r="AJ99" s="193"/>
      <c r="AK99" s="194"/>
      <c r="AL99" s="194"/>
      <c r="AM99" s="194"/>
      <c r="AN99" s="194"/>
      <c r="AO99" s="194"/>
      <c r="AP99" s="194"/>
      <c r="AQ99" s="195"/>
      <c r="AR99" s="194"/>
      <c r="AS99" s="194"/>
      <c r="AT99" s="194"/>
      <c r="AU99" s="194"/>
      <c r="AV99" s="194"/>
      <c r="AW99" s="194"/>
      <c r="AX99" s="194"/>
      <c r="AY99" s="194"/>
      <c r="AZ99" s="194"/>
      <c r="BA99" s="194"/>
      <c r="BB99" s="194"/>
      <c r="BC99" s="157"/>
    </row>
    <row r="100" spans="1:55" ht="72" customHeight="1" x14ac:dyDescent="0.2">
      <c r="A100" s="882">
        <v>10</v>
      </c>
      <c r="B100" s="162" t="s">
        <v>1705</v>
      </c>
      <c r="C100" s="163" t="s">
        <v>1706</v>
      </c>
      <c r="D100" s="164" t="s">
        <v>21</v>
      </c>
      <c r="E100" s="164" t="s">
        <v>1893</v>
      </c>
      <c r="F100" s="163" t="s">
        <v>1707</v>
      </c>
      <c r="G100" s="165" t="s">
        <v>1679</v>
      </c>
      <c r="H100" s="165" t="s">
        <v>1680</v>
      </c>
      <c r="I100" s="166" t="s">
        <v>1909</v>
      </c>
      <c r="J100" s="167">
        <f>+$N$3</f>
        <v>2018</v>
      </c>
      <c r="K100" s="165" t="s">
        <v>1926</v>
      </c>
      <c r="L100" s="166" t="s">
        <v>1970</v>
      </c>
      <c r="M100" s="163" t="s">
        <v>1708</v>
      </c>
      <c r="N100" s="163" t="s">
        <v>1709</v>
      </c>
      <c r="O100" s="163" t="s">
        <v>1710</v>
      </c>
      <c r="P100" s="163" t="s">
        <v>1711</v>
      </c>
      <c r="Q100" s="163" t="s">
        <v>1971</v>
      </c>
      <c r="R100" s="168">
        <f t="shared" ref="R100" si="300">SUM(R101:R107)</f>
        <v>0</v>
      </c>
      <c r="S100" s="169">
        <f t="shared" ref="S100" si="301">SUM(S101:S107)</f>
        <v>0</v>
      </c>
      <c r="T100" s="170">
        <f t="shared" ref="T100" si="302">SUM(T101:T107)</f>
        <v>0</v>
      </c>
      <c r="U100" s="171">
        <f t="shared" ref="U100" si="303">SUM(U101:U107)</f>
        <v>0</v>
      </c>
      <c r="V100" s="170">
        <f t="shared" ref="V100" si="304">SUM(V101:V107)</f>
        <v>0</v>
      </c>
      <c r="W100" s="171">
        <f t="shared" ref="W100" si="305">SUM(W101:W107)</f>
        <v>0</v>
      </c>
      <c r="X100" s="170">
        <f t="shared" ref="X100" si="306">SUM(X101:X107)</f>
        <v>0</v>
      </c>
      <c r="Y100" s="171">
        <f t="shared" ref="Y100" si="307">SUM(Y101:Y107)</f>
        <v>0</v>
      </c>
      <c r="Z100" s="170">
        <f t="shared" ref="Z100" si="308">SUM(Z101:Z107)</f>
        <v>40000000</v>
      </c>
      <c r="AA100" s="171">
        <f t="shared" ref="AA100" si="309">SUM(AA101:AA107)</f>
        <v>0</v>
      </c>
      <c r="AB100" s="170">
        <f t="shared" ref="AB100" si="310">SUM(AB101:AB107)</f>
        <v>0</v>
      </c>
      <c r="AC100" s="171">
        <f t="shared" ref="AC100" si="311">SUM(AC101:AC107)</f>
        <v>0</v>
      </c>
      <c r="AD100" s="170">
        <f t="shared" ref="AD100" si="312">SUM(AD101:AD107)</f>
        <v>0</v>
      </c>
      <c r="AE100" s="171">
        <f t="shared" ref="AE100" si="313">SUM(AE101:AE107)</f>
        <v>0</v>
      </c>
      <c r="AF100" s="170">
        <f t="shared" ref="AF100" si="314">SUM(AF101:AF107)</f>
        <v>0</v>
      </c>
      <c r="AG100" s="172">
        <f t="shared" ref="AG100:AI100" si="315">SUM(AG101:AG107)</f>
        <v>0</v>
      </c>
      <c r="AH100" s="170">
        <f t="shared" si="315"/>
        <v>0</v>
      </c>
      <c r="AI100" s="171">
        <f t="shared" si="315"/>
        <v>0</v>
      </c>
      <c r="AJ100" s="173">
        <f t="shared" ref="AJ100" si="316">SUM(AJ101:AJ107)</f>
        <v>40000000</v>
      </c>
      <c r="AK100" s="174">
        <f t="shared" ref="AK100" si="317">SUM(AK101:AK107)</f>
        <v>0</v>
      </c>
      <c r="AL100" s="41">
        <f t="shared" ref="AL100" si="318">SUM(AL101:AL107)</f>
        <v>0</v>
      </c>
      <c r="AM100" s="42">
        <f t="shared" ref="AM100" si="319">SUM(AM101:AM107)</f>
        <v>0</v>
      </c>
      <c r="AN100" s="42">
        <f t="shared" ref="AN100" si="320">SUM(AN101:AN107)</f>
        <v>0</v>
      </c>
      <c r="AO100" s="42">
        <f t="shared" ref="AO100" si="321">SUM(AO101:AO107)</f>
        <v>0</v>
      </c>
      <c r="AP100" s="42">
        <f t="shared" ref="AP100" si="322">SUM(AP101:AP107)</f>
        <v>0</v>
      </c>
      <c r="AQ100" s="42">
        <f t="shared" ref="AQ100" si="323">SUM(AQ101:AQ107)</f>
        <v>0</v>
      </c>
      <c r="AR100" s="43">
        <f t="shared" ref="AR100" si="324">SUM(AR101:AR107)</f>
        <v>0</v>
      </c>
      <c r="AS100" s="105">
        <f t="shared" ref="AS100" si="325">SUM(AS101:AS107)</f>
        <v>0</v>
      </c>
      <c r="AT100" s="42">
        <f t="shared" ref="AT100" si="326">SUM(AT101:AT107)</f>
        <v>0</v>
      </c>
      <c r="AU100" s="43">
        <f t="shared" ref="AU100" si="327">SUM(AU101:AU107)</f>
        <v>0</v>
      </c>
      <c r="AV100" s="105">
        <f t="shared" ref="AV100" si="328">SUM(AV101:AV107)</f>
        <v>0</v>
      </c>
      <c r="AW100" s="42">
        <f t="shared" ref="AW100" si="329">SUM(AW101:AW107)</f>
        <v>0</v>
      </c>
      <c r="AX100" s="42">
        <f t="shared" ref="AX100" si="330">SUM(AX101:AX107)</f>
        <v>0</v>
      </c>
      <c r="AY100" s="42">
        <f t="shared" ref="AY100" si="331">SUM(AY101:AY107)</f>
        <v>0</v>
      </c>
      <c r="AZ100" s="106">
        <f t="shared" ref="AZ100" si="332">SUM(AZ101:AZ107)</f>
        <v>0</v>
      </c>
      <c r="BA100" s="44" t="s">
        <v>1685</v>
      </c>
      <c r="BB100" s="44" t="s">
        <v>1973</v>
      </c>
      <c r="BC100" s="45" t="s">
        <v>1687</v>
      </c>
    </row>
    <row r="101" spans="1:55" ht="17.25" customHeight="1" x14ac:dyDescent="0.2">
      <c r="A101" s="883"/>
      <c r="B101" s="885" t="str">
        <f>VLOOKUP($D$9,'PROYECTOS REGISTRADOS'!$A$2:$D$82,4,0)</f>
        <v>Ampliación de los programas artìscticos y culturales Tocancipá, Cundinamarca, Centro Oriente</v>
      </c>
      <c r="C101" s="888" t="str">
        <f>VLOOKUP($D$9,'PROYECTOS REGISTRADOS'!$A$2:$D$82,3,0)</f>
        <v>2016-25817-00017</v>
      </c>
      <c r="D101" s="891" t="s">
        <v>605</v>
      </c>
      <c r="E101" s="894" t="str">
        <f>IF(D101=0,"0-0",(VLOOKUP(D101,'CONSOLIDADO PLAN DESARROLLO'!$EL$9:$ET$304,2,0)))</f>
        <v>Ampliar el apoyo e incentivos de los  artistas  destacados del municipio</v>
      </c>
      <c r="F101" s="897" t="str">
        <f>IF(D101=0,"0-0",(VLOOKUP(D101,'CONSOLIDADO PLAN DESARROLLO'!$EL$9:$ET$304,3,0)))</f>
        <v>Artistas destacados apoyados e incentivados</v>
      </c>
      <c r="G101" s="900">
        <f>IF(D101=0,"0-0",(VLOOKUP(D101,'CONSOLIDADO PLAN DESARROLLO'!$EL$9:$ET$304,4,0)))</f>
        <v>6</v>
      </c>
      <c r="H101" s="903">
        <f>IF(D101=0,"0-0",(VLOOKUP(D101,'CONSOLIDADO PLAN DESARROLLO'!$EL$9:$ET$304,5,0)))</f>
        <v>16</v>
      </c>
      <c r="I101" s="906">
        <f>IF(D101=0,"0-0",(VLOOKUP(D101,'CONSOLIDADO PLAN DESARROLLO'!$EL$9:$ET$304,$R$3,0)))</f>
        <v>16</v>
      </c>
      <c r="J101" s="907"/>
      <c r="K101" s="927"/>
      <c r="L101" s="921"/>
      <c r="M101" s="817" t="s">
        <v>1953</v>
      </c>
      <c r="N101" s="818" t="s">
        <v>1931</v>
      </c>
      <c r="O101" s="825">
        <v>3</v>
      </c>
      <c r="P101" s="880"/>
      <c r="Q101" s="47"/>
      <c r="R101" s="924">
        <f>VLOOKUP($D101,'[5]Tablero Logro Metas 2018'!$N$7:$AJ$302,15,0)</f>
        <v>0</v>
      </c>
      <c r="S101" s="48"/>
      <c r="T101" s="912">
        <f>VLOOKUP($D101,'[5]Tablero Logro Metas 2018'!$N$7:$AJ$302,16,0)</f>
        <v>0</v>
      </c>
      <c r="U101" s="49"/>
      <c r="V101" s="912">
        <f>VLOOKUP($D101,'[5]Tablero Logro Metas 2018'!$N$7:$AJ$302,17,0)</f>
        <v>0</v>
      </c>
      <c r="W101" s="49"/>
      <c r="X101" s="912">
        <f>VLOOKUP($D101,'[5]Tablero Logro Metas 2018'!$N$7:$AJ$302,18,0)</f>
        <v>0</v>
      </c>
      <c r="Y101" s="49"/>
      <c r="Z101" s="912">
        <f>VLOOKUP($D101,'[5]Tablero Logro Metas 2018'!$N$7:$AJ$302,19,0)</f>
        <v>40000000</v>
      </c>
      <c r="AA101" s="49"/>
      <c r="AB101" s="912">
        <f>VLOOKUP($D101,'[5]Tablero Logro Metas 2018'!$N$7:$AJ$302,20,0)</f>
        <v>0</v>
      </c>
      <c r="AC101" s="49"/>
      <c r="AD101" s="912">
        <f>VLOOKUP($D101,'[5]Tablero Logro Metas 2018'!$N$7:$AJ$302,21,0)</f>
        <v>0</v>
      </c>
      <c r="AE101" s="49"/>
      <c r="AF101" s="912">
        <f>VLOOKUP($D101,'[5]Tablero Logro Metas 2018'!$N$7:$AJ$302,22,0)</f>
        <v>0</v>
      </c>
      <c r="AG101" s="50"/>
      <c r="AH101" s="912">
        <f>VLOOKUP($D101,'[5]Tablero Logro Metas 2018'!$N$7:$AJ$302,23,0)</f>
        <v>0</v>
      </c>
      <c r="AI101" s="49"/>
      <c r="AJ101" s="915">
        <f>+R101+T101+V101+X101+Z101+AB101+AD101+AF101+AH101</f>
        <v>40000000</v>
      </c>
      <c r="AK101" s="104">
        <f>AC101+AE101+AG101+S101+U101+W101+Y101+AA101+AI101</f>
        <v>0</v>
      </c>
      <c r="AL101" s="51"/>
      <c r="AM101" s="52"/>
      <c r="AN101" s="52"/>
      <c r="AO101" s="52"/>
      <c r="AP101" s="52"/>
      <c r="AQ101" s="52"/>
      <c r="AR101" s="53">
        <f t="shared" ref="AR101:AR106" si="333">SUM(AL101:AQ101)</f>
        <v>0</v>
      </c>
      <c r="AS101" s="54"/>
      <c r="AT101" s="52"/>
      <c r="AU101" s="53">
        <f t="shared" ref="AU101:AU105" si="334">SUM(AS101:AT101)</f>
        <v>0</v>
      </c>
      <c r="AV101" s="54"/>
      <c r="AW101" s="52"/>
      <c r="AX101" s="52"/>
      <c r="AY101" s="52"/>
      <c r="AZ101" s="55"/>
      <c r="BA101" s="56"/>
      <c r="BB101" s="56"/>
      <c r="BC101" s="57"/>
    </row>
    <row r="102" spans="1:55" ht="23.25" customHeight="1" x14ac:dyDescent="0.2">
      <c r="A102" s="883"/>
      <c r="B102" s="885"/>
      <c r="C102" s="888"/>
      <c r="D102" s="891"/>
      <c r="E102" s="895"/>
      <c r="F102" s="897"/>
      <c r="G102" s="900"/>
      <c r="H102" s="903"/>
      <c r="I102" s="908"/>
      <c r="J102" s="909"/>
      <c r="K102" s="927"/>
      <c r="L102" s="922"/>
      <c r="M102" s="175" t="s">
        <v>1978</v>
      </c>
      <c r="N102" s="176" t="s">
        <v>1931</v>
      </c>
      <c r="O102" s="177"/>
      <c r="P102" s="880"/>
      <c r="Q102" s="47"/>
      <c r="R102" s="925"/>
      <c r="S102" s="48"/>
      <c r="T102" s="913"/>
      <c r="U102" s="49"/>
      <c r="V102" s="913"/>
      <c r="W102" s="49"/>
      <c r="X102" s="913"/>
      <c r="Y102" s="49"/>
      <c r="Z102" s="913"/>
      <c r="AA102" s="49"/>
      <c r="AB102" s="913"/>
      <c r="AC102" s="49"/>
      <c r="AD102" s="913"/>
      <c r="AE102" s="49"/>
      <c r="AF102" s="913"/>
      <c r="AG102" s="50"/>
      <c r="AH102" s="913"/>
      <c r="AI102" s="49"/>
      <c r="AJ102" s="916"/>
      <c r="AK102" s="104">
        <f t="shared" ref="AK102:AK106" si="335">AC102+AE102+AG102+S102+U102+W102+Y102+AA102+AI102</f>
        <v>0</v>
      </c>
      <c r="AL102" s="51"/>
      <c r="AM102" s="52"/>
      <c r="AN102" s="52"/>
      <c r="AO102" s="52"/>
      <c r="AP102" s="52"/>
      <c r="AQ102" s="52"/>
      <c r="AR102" s="53">
        <f t="shared" si="333"/>
        <v>0</v>
      </c>
      <c r="AS102" s="54"/>
      <c r="AT102" s="52"/>
      <c r="AU102" s="53">
        <f t="shared" si="334"/>
        <v>0</v>
      </c>
      <c r="AV102" s="54"/>
      <c r="AW102" s="52"/>
      <c r="AX102" s="52"/>
      <c r="AY102" s="52"/>
      <c r="AZ102" s="55"/>
      <c r="BA102" s="56"/>
      <c r="BB102" s="56"/>
      <c r="BC102" s="57"/>
    </row>
    <row r="103" spans="1:55" ht="17.25" customHeight="1" x14ac:dyDescent="0.2">
      <c r="A103" s="883"/>
      <c r="B103" s="885"/>
      <c r="C103" s="888"/>
      <c r="D103" s="891"/>
      <c r="E103" s="895"/>
      <c r="F103" s="897"/>
      <c r="G103" s="900"/>
      <c r="H103" s="903"/>
      <c r="I103" s="908"/>
      <c r="J103" s="909"/>
      <c r="K103" s="927"/>
      <c r="L103" s="922"/>
      <c r="M103" s="175"/>
      <c r="N103" s="176"/>
      <c r="O103" s="177"/>
      <c r="P103" s="880"/>
      <c r="Q103" s="47"/>
      <c r="R103" s="925"/>
      <c r="S103" s="48"/>
      <c r="T103" s="913"/>
      <c r="U103" s="49"/>
      <c r="V103" s="913"/>
      <c r="W103" s="49"/>
      <c r="X103" s="913"/>
      <c r="Y103" s="49"/>
      <c r="Z103" s="913"/>
      <c r="AA103" s="49"/>
      <c r="AB103" s="913"/>
      <c r="AC103" s="49"/>
      <c r="AD103" s="913"/>
      <c r="AE103" s="49"/>
      <c r="AF103" s="913"/>
      <c r="AG103" s="50"/>
      <c r="AH103" s="913"/>
      <c r="AI103" s="49"/>
      <c r="AJ103" s="916"/>
      <c r="AK103" s="104">
        <f t="shared" si="335"/>
        <v>0</v>
      </c>
      <c r="AL103" s="51"/>
      <c r="AM103" s="52"/>
      <c r="AN103" s="52"/>
      <c r="AO103" s="52"/>
      <c r="AP103" s="52"/>
      <c r="AQ103" s="52"/>
      <c r="AR103" s="53">
        <f t="shared" si="333"/>
        <v>0</v>
      </c>
      <c r="AS103" s="54"/>
      <c r="AT103" s="52"/>
      <c r="AU103" s="53">
        <f t="shared" si="334"/>
        <v>0</v>
      </c>
      <c r="AV103" s="54"/>
      <c r="AW103" s="52"/>
      <c r="AX103" s="52"/>
      <c r="AY103" s="52"/>
      <c r="AZ103" s="55"/>
      <c r="BA103" s="56"/>
      <c r="BB103" s="56"/>
      <c r="BC103" s="57"/>
    </row>
    <row r="104" spans="1:55" ht="17.25" customHeight="1" x14ac:dyDescent="0.2">
      <c r="A104" s="883"/>
      <c r="B104" s="885"/>
      <c r="C104" s="888"/>
      <c r="D104" s="891"/>
      <c r="E104" s="895"/>
      <c r="F104" s="897"/>
      <c r="G104" s="900"/>
      <c r="H104" s="903"/>
      <c r="I104" s="908"/>
      <c r="J104" s="909"/>
      <c r="K104" s="927"/>
      <c r="L104" s="922"/>
      <c r="M104" s="175"/>
      <c r="N104" s="176"/>
      <c r="O104" s="177"/>
      <c r="P104" s="880"/>
      <c r="Q104" s="47"/>
      <c r="R104" s="925"/>
      <c r="S104" s="48"/>
      <c r="T104" s="913"/>
      <c r="U104" s="49"/>
      <c r="V104" s="913"/>
      <c r="W104" s="49"/>
      <c r="X104" s="913"/>
      <c r="Y104" s="49"/>
      <c r="Z104" s="913"/>
      <c r="AA104" s="49"/>
      <c r="AB104" s="913"/>
      <c r="AC104" s="49"/>
      <c r="AD104" s="913"/>
      <c r="AE104" s="49"/>
      <c r="AF104" s="913"/>
      <c r="AG104" s="50"/>
      <c r="AH104" s="913"/>
      <c r="AI104" s="49"/>
      <c r="AJ104" s="916"/>
      <c r="AK104" s="104">
        <f t="shared" si="335"/>
        <v>0</v>
      </c>
      <c r="AL104" s="51"/>
      <c r="AM104" s="52"/>
      <c r="AN104" s="52"/>
      <c r="AO104" s="52"/>
      <c r="AP104" s="52"/>
      <c r="AQ104" s="52"/>
      <c r="AR104" s="53">
        <f t="shared" si="333"/>
        <v>0</v>
      </c>
      <c r="AS104" s="54"/>
      <c r="AT104" s="52"/>
      <c r="AU104" s="53">
        <f t="shared" si="334"/>
        <v>0</v>
      </c>
      <c r="AV104" s="54"/>
      <c r="AW104" s="52"/>
      <c r="AX104" s="52"/>
      <c r="AY104" s="52"/>
      <c r="AZ104" s="55"/>
      <c r="BA104" s="56"/>
      <c r="BB104" s="56"/>
      <c r="BC104" s="57"/>
    </row>
    <row r="105" spans="1:55" ht="17.25" customHeight="1" x14ac:dyDescent="0.2">
      <c r="A105" s="883"/>
      <c r="B105" s="885"/>
      <c r="C105" s="888"/>
      <c r="D105" s="891"/>
      <c r="E105" s="895"/>
      <c r="F105" s="897"/>
      <c r="G105" s="900"/>
      <c r="H105" s="903"/>
      <c r="I105" s="908"/>
      <c r="J105" s="909"/>
      <c r="K105" s="927"/>
      <c r="L105" s="922"/>
      <c r="M105" s="175"/>
      <c r="N105" s="176"/>
      <c r="O105" s="177"/>
      <c r="P105" s="880"/>
      <c r="Q105" s="47"/>
      <c r="R105" s="925"/>
      <c r="S105" s="48"/>
      <c r="T105" s="913"/>
      <c r="U105" s="49"/>
      <c r="V105" s="913"/>
      <c r="W105" s="49"/>
      <c r="X105" s="913"/>
      <c r="Y105" s="49"/>
      <c r="Z105" s="913"/>
      <c r="AA105" s="49"/>
      <c r="AB105" s="913"/>
      <c r="AC105" s="49"/>
      <c r="AD105" s="913"/>
      <c r="AE105" s="49"/>
      <c r="AF105" s="913"/>
      <c r="AG105" s="50"/>
      <c r="AH105" s="913"/>
      <c r="AI105" s="49"/>
      <c r="AJ105" s="916"/>
      <c r="AK105" s="104">
        <f t="shared" si="335"/>
        <v>0</v>
      </c>
      <c r="AL105" s="51"/>
      <c r="AM105" s="52"/>
      <c r="AN105" s="52"/>
      <c r="AO105" s="52"/>
      <c r="AP105" s="52"/>
      <c r="AQ105" s="52"/>
      <c r="AR105" s="53">
        <f t="shared" si="333"/>
        <v>0</v>
      </c>
      <c r="AS105" s="54"/>
      <c r="AT105" s="52"/>
      <c r="AU105" s="53">
        <f t="shared" si="334"/>
        <v>0</v>
      </c>
      <c r="AV105" s="54"/>
      <c r="AW105" s="52"/>
      <c r="AX105" s="52"/>
      <c r="AY105" s="52"/>
      <c r="AZ105" s="55"/>
      <c r="BA105" s="56"/>
      <c r="BB105" s="56"/>
      <c r="BC105" s="57"/>
    </row>
    <row r="106" spans="1:55" ht="17.25" customHeight="1" x14ac:dyDescent="0.2">
      <c r="A106" s="883"/>
      <c r="B106" s="886"/>
      <c r="C106" s="889"/>
      <c r="D106" s="892"/>
      <c r="E106" s="895"/>
      <c r="F106" s="898"/>
      <c r="G106" s="901"/>
      <c r="H106" s="904"/>
      <c r="I106" s="908"/>
      <c r="J106" s="909"/>
      <c r="K106" s="928"/>
      <c r="L106" s="922"/>
      <c r="M106" s="178"/>
      <c r="N106" s="179"/>
      <c r="O106" s="180"/>
      <c r="P106" s="881"/>
      <c r="Q106" s="108"/>
      <c r="R106" s="925"/>
      <c r="S106" s="109"/>
      <c r="T106" s="913"/>
      <c r="U106" s="110"/>
      <c r="V106" s="913"/>
      <c r="W106" s="110"/>
      <c r="X106" s="913"/>
      <c r="Y106" s="110"/>
      <c r="Z106" s="913"/>
      <c r="AA106" s="110"/>
      <c r="AB106" s="913"/>
      <c r="AC106" s="110"/>
      <c r="AD106" s="913"/>
      <c r="AE106" s="110"/>
      <c r="AF106" s="913"/>
      <c r="AG106" s="111"/>
      <c r="AH106" s="913"/>
      <c r="AI106" s="110"/>
      <c r="AJ106" s="917"/>
      <c r="AK106" s="104">
        <f t="shared" si="335"/>
        <v>0</v>
      </c>
      <c r="AL106" s="112"/>
      <c r="AM106" s="113"/>
      <c r="AN106" s="113"/>
      <c r="AO106" s="113"/>
      <c r="AP106" s="113"/>
      <c r="AQ106" s="113"/>
      <c r="AR106" s="53">
        <f t="shared" si="333"/>
        <v>0</v>
      </c>
      <c r="AS106" s="114"/>
      <c r="AT106" s="113"/>
      <c r="AU106" s="53">
        <f>SUM(AS106:AT106)</f>
        <v>0</v>
      </c>
      <c r="AV106" s="114"/>
      <c r="AW106" s="113"/>
      <c r="AX106" s="113"/>
      <c r="AY106" s="113"/>
      <c r="AZ106" s="115"/>
      <c r="BA106" s="116"/>
      <c r="BB106" s="116"/>
      <c r="BC106" s="117"/>
    </row>
    <row r="107" spans="1:55" ht="9.9499999999999993" customHeight="1" thickBot="1" x14ac:dyDescent="0.25">
      <c r="A107" s="884"/>
      <c r="B107" s="887"/>
      <c r="C107" s="890"/>
      <c r="D107" s="893"/>
      <c r="E107" s="896"/>
      <c r="F107" s="899"/>
      <c r="G107" s="902"/>
      <c r="H107" s="905"/>
      <c r="I107" s="910"/>
      <c r="J107" s="911"/>
      <c r="K107" s="929"/>
      <c r="L107" s="923"/>
      <c r="M107" s="181"/>
      <c r="N107" s="182"/>
      <c r="O107" s="183"/>
      <c r="P107" s="118"/>
      <c r="Q107" s="118"/>
      <c r="R107" s="926"/>
      <c r="S107" s="184"/>
      <c r="T107" s="914"/>
      <c r="U107" s="185"/>
      <c r="V107" s="914"/>
      <c r="W107" s="185"/>
      <c r="X107" s="914"/>
      <c r="Y107" s="185"/>
      <c r="Z107" s="914"/>
      <c r="AA107" s="185"/>
      <c r="AB107" s="914"/>
      <c r="AC107" s="185"/>
      <c r="AD107" s="914"/>
      <c r="AE107" s="185"/>
      <c r="AF107" s="914"/>
      <c r="AG107" s="186"/>
      <c r="AH107" s="914"/>
      <c r="AI107" s="185"/>
      <c r="AJ107" s="119"/>
      <c r="AK107" s="120"/>
      <c r="AL107" s="187"/>
      <c r="AM107" s="188"/>
      <c r="AN107" s="188"/>
      <c r="AO107" s="188"/>
      <c r="AP107" s="188"/>
      <c r="AQ107" s="188"/>
      <c r="AR107" s="121"/>
      <c r="AS107" s="189"/>
      <c r="AT107" s="188"/>
      <c r="AU107" s="121"/>
      <c r="AV107" s="189"/>
      <c r="AW107" s="188"/>
      <c r="AX107" s="188"/>
      <c r="AY107" s="188"/>
      <c r="AZ107" s="190"/>
      <c r="BA107" s="191"/>
      <c r="BB107" s="191"/>
      <c r="BC107" s="192"/>
    </row>
    <row r="108" spans="1:55" ht="6" customHeight="1" x14ac:dyDescent="0.2">
      <c r="A108" s="157"/>
      <c r="B108" s="193"/>
      <c r="C108" s="193"/>
      <c r="D108" s="193"/>
      <c r="E108" s="193"/>
      <c r="F108" s="193"/>
      <c r="G108" s="193"/>
      <c r="H108" s="193"/>
      <c r="I108" s="930"/>
      <c r="J108" s="930"/>
      <c r="K108" s="193"/>
      <c r="L108" s="193"/>
      <c r="M108" s="193"/>
      <c r="N108" s="193"/>
      <c r="O108" s="193"/>
      <c r="P108" s="193"/>
      <c r="Q108" s="193"/>
      <c r="R108" s="193"/>
      <c r="S108" s="193"/>
      <c r="T108" s="193"/>
      <c r="U108" s="193"/>
      <c r="V108" s="193"/>
      <c r="W108" s="193"/>
      <c r="X108" s="193"/>
      <c r="Y108" s="193"/>
      <c r="Z108" s="193"/>
      <c r="AA108" s="193"/>
      <c r="AB108" s="193"/>
      <c r="AC108" s="193"/>
      <c r="AD108" s="193"/>
      <c r="AE108" s="193"/>
      <c r="AF108" s="193"/>
      <c r="AG108" s="193"/>
      <c r="AH108" s="193"/>
      <c r="AI108" s="193"/>
      <c r="AJ108" s="193"/>
      <c r="AK108" s="194"/>
      <c r="AL108" s="194"/>
      <c r="AM108" s="194"/>
      <c r="AN108" s="194"/>
      <c r="AO108" s="194"/>
      <c r="AP108" s="194"/>
      <c r="AQ108" s="195"/>
      <c r="AR108" s="194"/>
      <c r="AS108" s="194"/>
      <c r="AT108" s="194"/>
      <c r="AU108" s="194"/>
      <c r="AV108" s="194"/>
      <c r="AW108" s="194"/>
      <c r="AX108" s="194"/>
      <c r="AY108" s="194"/>
      <c r="AZ108" s="194"/>
      <c r="BA108" s="194"/>
      <c r="BB108" s="194"/>
      <c r="BC108" s="157"/>
    </row>
    <row r="109" spans="1:55" ht="72" customHeight="1" x14ac:dyDescent="0.2">
      <c r="A109" s="882">
        <v>11</v>
      </c>
      <c r="B109" s="162" t="s">
        <v>1705</v>
      </c>
      <c r="C109" s="163" t="s">
        <v>1706</v>
      </c>
      <c r="D109" s="164" t="s">
        <v>21</v>
      </c>
      <c r="E109" s="164" t="s">
        <v>1893</v>
      </c>
      <c r="F109" s="163" t="s">
        <v>1707</v>
      </c>
      <c r="G109" s="165" t="s">
        <v>1679</v>
      </c>
      <c r="H109" s="165" t="s">
        <v>1680</v>
      </c>
      <c r="I109" s="166" t="s">
        <v>1909</v>
      </c>
      <c r="J109" s="167">
        <f>+$N$3</f>
        <v>2018</v>
      </c>
      <c r="K109" s="165" t="s">
        <v>1926</v>
      </c>
      <c r="L109" s="166" t="s">
        <v>1970</v>
      </c>
      <c r="M109" s="163" t="s">
        <v>1708</v>
      </c>
      <c r="N109" s="163" t="s">
        <v>1709</v>
      </c>
      <c r="O109" s="163" t="s">
        <v>1710</v>
      </c>
      <c r="P109" s="163" t="s">
        <v>1711</v>
      </c>
      <c r="Q109" s="163" t="s">
        <v>1971</v>
      </c>
      <c r="R109" s="168">
        <f t="shared" ref="R109" si="336">SUM(R110:R116)</f>
        <v>0</v>
      </c>
      <c r="S109" s="169">
        <f t="shared" ref="S109" si="337">SUM(S110:S116)</f>
        <v>0</v>
      </c>
      <c r="T109" s="170">
        <f t="shared" ref="T109" si="338">SUM(T110:T116)</f>
        <v>0</v>
      </c>
      <c r="U109" s="171">
        <f t="shared" ref="U109" si="339">SUM(U110:U116)</f>
        <v>0</v>
      </c>
      <c r="V109" s="170">
        <f t="shared" ref="V109" si="340">SUM(V110:V116)</f>
        <v>0</v>
      </c>
      <c r="W109" s="171">
        <f t="shared" ref="W109" si="341">SUM(W110:W116)</f>
        <v>0</v>
      </c>
      <c r="X109" s="170">
        <f t="shared" ref="X109" si="342">SUM(X110:X116)</f>
        <v>0</v>
      </c>
      <c r="Y109" s="171">
        <f t="shared" ref="Y109" si="343">SUM(Y110:Y116)</f>
        <v>0</v>
      </c>
      <c r="Z109" s="170">
        <f t="shared" ref="Z109" si="344">SUM(Z110:Z116)</f>
        <v>0</v>
      </c>
      <c r="AA109" s="171">
        <f t="shared" ref="AA109" si="345">SUM(AA110:AA116)</f>
        <v>0</v>
      </c>
      <c r="AB109" s="170">
        <f t="shared" ref="AB109" si="346">SUM(AB110:AB116)</f>
        <v>0</v>
      </c>
      <c r="AC109" s="171">
        <f t="shared" ref="AC109" si="347">SUM(AC110:AC116)</f>
        <v>0</v>
      </c>
      <c r="AD109" s="170">
        <f t="shared" ref="AD109" si="348">SUM(AD110:AD116)</f>
        <v>0</v>
      </c>
      <c r="AE109" s="171">
        <f t="shared" ref="AE109" si="349">SUM(AE110:AE116)</f>
        <v>0</v>
      </c>
      <c r="AF109" s="170">
        <f t="shared" ref="AF109" si="350">SUM(AF110:AF116)</f>
        <v>0</v>
      </c>
      <c r="AG109" s="172">
        <f t="shared" ref="AG109:AI109" si="351">SUM(AG110:AG116)</f>
        <v>0</v>
      </c>
      <c r="AH109" s="170">
        <f t="shared" si="351"/>
        <v>0</v>
      </c>
      <c r="AI109" s="171">
        <f t="shared" si="351"/>
        <v>0</v>
      </c>
      <c r="AJ109" s="173">
        <f t="shared" ref="AJ109" si="352">SUM(AJ110:AJ116)</f>
        <v>0</v>
      </c>
      <c r="AK109" s="174">
        <f t="shared" ref="AK109" si="353">SUM(AK110:AK116)</f>
        <v>0</v>
      </c>
      <c r="AL109" s="41">
        <f t="shared" ref="AL109" si="354">SUM(AL110:AL116)</f>
        <v>0</v>
      </c>
      <c r="AM109" s="42">
        <f t="shared" ref="AM109" si="355">SUM(AM110:AM116)</f>
        <v>0</v>
      </c>
      <c r="AN109" s="42">
        <f t="shared" ref="AN109" si="356">SUM(AN110:AN116)</f>
        <v>0</v>
      </c>
      <c r="AO109" s="42">
        <f t="shared" ref="AO109" si="357">SUM(AO110:AO116)</f>
        <v>0</v>
      </c>
      <c r="AP109" s="42">
        <f t="shared" ref="AP109" si="358">SUM(AP110:AP116)</f>
        <v>0</v>
      </c>
      <c r="AQ109" s="42">
        <f t="shared" ref="AQ109" si="359">SUM(AQ110:AQ116)</f>
        <v>0</v>
      </c>
      <c r="AR109" s="43">
        <f t="shared" ref="AR109" si="360">SUM(AR110:AR116)</f>
        <v>0</v>
      </c>
      <c r="AS109" s="105">
        <f t="shared" ref="AS109" si="361">SUM(AS110:AS116)</f>
        <v>0</v>
      </c>
      <c r="AT109" s="42">
        <f t="shared" ref="AT109" si="362">SUM(AT110:AT116)</f>
        <v>0</v>
      </c>
      <c r="AU109" s="43">
        <f t="shared" ref="AU109" si="363">SUM(AU110:AU116)</f>
        <v>0</v>
      </c>
      <c r="AV109" s="105">
        <f t="shared" ref="AV109" si="364">SUM(AV110:AV116)</f>
        <v>0</v>
      </c>
      <c r="AW109" s="42">
        <f t="shared" ref="AW109" si="365">SUM(AW110:AW116)</f>
        <v>0</v>
      </c>
      <c r="AX109" s="42">
        <f t="shared" ref="AX109" si="366">SUM(AX110:AX116)</f>
        <v>0</v>
      </c>
      <c r="AY109" s="42">
        <f t="shared" ref="AY109" si="367">SUM(AY110:AY116)</f>
        <v>0</v>
      </c>
      <c r="AZ109" s="106">
        <f t="shared" ref="AZ109" si="368">SUM(AZ110:AZ116)</f>
        <v>0</v>
      </c>
      <c r="BA109" s="44" t="s">
        <v>1685</v>
      </c>
      <c r="BB109" s="44" t="s">
        <v>1973</v>
      </c>
      <c r="BC109" s="45" t="s">
        <v>1687</v>
      </c>
    </row>
    <row r="110" spans="1:55" ht="22.5" x14ac:dyDescent="0.2">
      <c r="A110" s="883"/>
      <c r="B110" s="885" t="str">
        <f>VLOOKUP($D$9,'PROYECTOS REGISTRADOS'!$A$2:$D$82,4,0)</f>
        <v>Ampliación de los programas artìscticos y culturales Tocancipá, Cundinamarca, Centro Oriente</v>
      </c>
      <c r="C110" s="888" t="str">
        <f>VLOOKUP($D$9,'PROYECTOS REGISTRADOS'!$A$2:$D$82,3,0)</f>
        <v>2016-25817-00017</v>
      </c>
      <c r="D110" s="891" t="s">
        <v>613</v>
      </c>
      <c r="E110" s="894" t="str">
        <f>IF(D110=0,"0-0",(VLOOKUP(D110,'CONSOLIDADO PLAN DESARROLLO'!$EL$9:$ET$304,2,0)))</f>
        <v xml:space="preserve">Construir un Centro Comunitario Integral en la zona de alta Esmeralda y Conativa </v>
      </c>
      <c r="F110" s="897" t="str">
        <f>IF(D110=0,"0-0",(VLOOKUP(D110,'CONSOLIDADO PLAN DESARROLLO'!$EL$9:$ET$304,3,0)))</f>
        <v>No. de Centros comunitarios integrales construidos en la zona alta Esmeralda y Canavita</v>
      </c>
      <c r="G110" s="900">
        <f>IF(D110=0,"0-0",(VLOOKUP(D110,'CONSOLIDADO PLAN DESARROLLO'!$EL$9:$ET$304,4,0)))</f>
        <v>0</v>
      </c>
      <c r="H110" s="903">
        <f>IF(D110=0,"0-0",(VLOOKUP(D110,'CONSOLIDADO PLAN DESARROLLO'!$EL$9:$ET$304,5,0)))</f>
        <v>1</v>
      </c>
      <c r="I110" s="906">
        <f>IF(D110=0,"0-0",(VLOOKUP(D110,'CONSOLIDADO PLAN DESARROLLO'!$EL$9:$ET$304,$R$3,0)))</f>
        <v>0.25</v>
      </c>
      <c r="J110" s="907"/>
      <c r="K110" s="927"/>
      <c r="L110" s="921"/>
      <c r="M110" s="822" t="s">
        <v>1954</v>
      </c>
      <c r="N110" s="818" t="s">
        <v>1931</v>
      </c>
      <c r="O110" s="825">
        <v>3</v>
      </c>
      <c r="P110" s="880"/>
      <c r="Q110" s="47"/>
      <c r="R110" s="924">
        <f>VLOOKUP($D110,'[5]Tablero Logro Metas 2018'!$N$7:$AJ$302,15,0)</f>
        <v>0</v>
      </c>
      <c r="S110" s="48"/>
      <c r="T110" s="912">
        <f>VLOOKUP($D110,'[5]Tablero Logro Metas 2018'!$N$7:$AJ$302,16,0)</f>
        <v>0</v>
      </c>
      <c r="U110" s="49"/>
      <c r="V110" s="912">
        <f>VLOOKUP($D110,'[5]Tablero Logro Metas 2018'!$N$7:$AJ$302,17,0)</f>
        <v>0</v>
      </c>
      <c r="W110" s="49"/>
      <c r="X110" s="912">
        <f>VLOOKUP($D110,'[5]Tablero Logro Metas 2018'!$N$7:$AJ$302,18,0)</f>
        <v>0</v>
      </c>
      <c r="Y110" s="49"/>
      <c r="Z110" s="912">
        <f>VLOOKUP($D110,'[5]Tablero Logro Metas 2018'!$N$7:$AJ$302,19,0)</f>
        <v>0</v>
      </c>
      <c r="AA110" s="49"/>
      <c r="AB110" s="912">
        <f>VLOOKUP($D110,'[5]Tablero Logro Metas 2018'!$N$7:$AJ$302,20,0)</f>
        <v>0</v>
      </c>
      <c r="AC110" s="49"/>
      <c r="AD110" s="912">
        <f>VLOOKUP($D110,'[5]Tablero Logro Metas 2018'!$N$7:$AJ$302,21,0)</f>
        <v>0</v>
      </c>
      <c r="AE110" s="49"/>
      <c r="AF110" s="912">
        <f>VLOOKUP($D110,'[5]Tablero Logro Metas 2018'!$N$7:$AJ$302,22,0)</f>
        <v>0</v>
      </c>
      <c r="AG110" s="50"/>
      <c r="AH110" s="912">
        <f>VLOOKUP($D110,'[5]Tablero Logro Metas 2018'!$N$7:$AJ$302,23,0)</f>
        <v>0</v>
      </c>
      <c r="AI110" s="49"/>
      <c r="AJ110" s="915">
        <f>+R110+T110+V110+X110+Z110+AB110+AD110+AF110+AH110</f>
        <v>0</v>
      </c>
      <c r="AK110" s="104">
        <f>AC110+AE110+AG110+S110+U110+W110+Y110+AA110+AI110</f>
        <v>0</v>
      </c>
      <c r="AL110" s="51"/>
      <c r="AM110" s="52"/>
      <c r="AN110" s="52"/>
      <c r="AO110" s="52"/>
      <c r="AP110" s="52"/>
      <c r="AQ110" s="52"/>
      <c r="AR110" s="53">
        <f t="shared" ref="AR110:AR115" si="369">SUM(AL110:AQ110)</f>
        <v>0</v>
      </c>
      <c r="AS110" s="54"/>
      <c r="AT110" s="52"/>
      <c r="AU110" s="53">
        <f t="shared" ref="AU110:AU114" si="370">SUM(AS110:AT110)</f>
        <v>0</v>
      </c>
      <c r="AV110" s="54"/>
      <c r="AW110" s="52"/>
      <c r="AX110" s="52"/>
      <c r="AY110" s="52"/>
      <c r="AZ110" s="55"/>
      <c r="BA110" s="56"/>
      <c r="BB110" s="56"/>
      <c r="BC110" s="57"/>
    </row>
    <row r="111" spans="1:55" ht="17.25" customHeight="1" x14ac:dyDescent="0.2">
      <c r="A111" s="883"/>
      <c r="B111" s="885"/>
      <c r="C111" s="888"/>
      <c r="D111" s="891"/>
      <c r="E111" s="895"/>
      <c r="F111" s="897"/>
      <c r="G111" s="900"/>
      <c r="H111" s="903"/>
      <c r="I111" s="908"/>
      <c r="J111" s="909"/>
      <c r="K111" s="927"/>
      <c r="L111" s="922"/>
      <c r="M111" s="175"/>
      <c r="N111" s="176"/>
      <c r="O111" s="177"/>
      <c r="P111" s="880"/>
      <c r="Q111" s="47"/>
      <c r="R111" s="925"/>
      <c r="S111" s="48"/>
      <c r="T111" s="913"/>
      <c r="U111" s="49"/>
      <c r="V111" s="913"/>
      <c r="W111" s="49"/>
      <c r="X111" s="913"/>
      <c r="Y111" s="49"/>
      <c r="Z111" s="913"/>
      <c r="AA111" s="49"/>
      <c r="AB111" s="913"/>
      <c r="AC111" s="49"/>
      <c r="AD111" s="913"/>
      <c r="AE111" s="49"/>
      <c r="AF111" s="913"/>
      <c r="AG111" s="50"/>
      <c r="AH111" s="913"/>
      <c r="AI111" s="49"/>
      <c r="AJ111" s="916"/>
      <c r="AK111" s="104">
        <f t="shared" ref="AK111:AK115" si="371">AC111+AE111+AG111+S111+U111+W111+Y111+AA111+AI111</f>
        <v>0</v>
      </c>
      <c r="AL111" s="51"/>
      <c r="AM111" s="52"/>
      <c r="AN111" s="52"/>
      <c r="AO111" s="52"/>
      <c r="AP111" s="52"/>
      <c r="AQ111" s="52"/>
      <c r="AR111" s="53">
        <f t="shared" si="369"/>
        <v>0</v>
      </c>
      <c r="AS111" s="54"/>
      <c r="AT111" s="52"/>
      <c r="AU111" s="53">
        <f t="shared" si="370"/>
        <v>0</v>
      </c>
      <c r="AV111" s="54"/>
      <c r="AW111" s="52"/>
      <c r="AX111" s="52"/>
      <c r="AY111" s="52"/>
      <c r="AZ111" s="55"/>
      <c r="BA111" s="56"/>
      <c r="BB111" s="56"/>
      <c r="BC111" s="57"/>
    </row>
    <row r="112" spans="1:55" ht="17.25" customHeight="1" x14ac:dyDescent="0.2">
      <c r="A112" s="883"/>
      <c r="B112" s="885"/>
      <c r="C112" s="888"/>
      <c r="D112" s="891"/>
      <c r="E112" s="895"/>
      <c r="F112" s="897"/>
      <c r="G112" s="900"/>
      <c r="H112" s="903"/>
      <c r="I112" s="908"/>
      <c r="J112" s="909"/>
      <c r="K112" s="927"/>
      <c r="L112" s="922"/>
      <c r="M112" s="175"/>
      <c r="N112" s="176"/>
      <c r="O112" s="177"/>
      <c r="P112" s="880"/>
      <c r="Q112" s="47"/>
      <c r="R112" s="925"/>
      <c r="S112" s="48"/>
      <c r="T112" s="913"/>
      <c r="U112" s="49"/>
      <c r="V112" s="913"/>
      <c r="W112" s="49"/>
      <c r="X112" s="913"/>
      <c r="Y112" s="49"/>
      <c r="Z112" s="913"/>
      <c r="AA112" s="49"/>
      <c r="AB112" s="913"/>
      <c r="AC112" s="49"/>
      <c r="AD112" s="913"/>
      <c r="AE112" s="49"/>
      <c r="AF112" s="913"/>
      <c r="AG112" s="50"/>
      <c r="AH112" s="913"/>
      <c r="AI112" s="49"/>
      <c r="AJ112" s="916"/>
      <c r="AK112" s="104">
        <f t="shared" si="371"/>
        <v>0</v>
      </c>
      <c r="AL112" s="51"/>
      <c r="AM112" s="52"/>
      <c r="AN112" s="52"/>
      <c r="AO112" s="52"/>
      <c r="AP112" s="52"/>
      <c r="AQ112" s="52"/>
      <c r="AR112" s="53">
        <f t="shared" si="369"/>
        <v>0</v>
      </c>
      <c r="AS112" s="54"/>
      <c r="AT112" s="52"/>
      <c r="AU112" s="53">
        <f t="shared" si="370"/>
        <v>0</v>
      </c>
      <c r="AV112" s="54"/>
      <c r="AW112" s="52"/>
      <c r="AX112" s="52"/>
      <c r="AY112" s="52"/>
      <c r="AZ112" s="55"/>
      <c r="BA112" s="56"/>
      <c r="BB112" s="56"/>
      <c r="BC112" s="57"/>
    </row>
    <row r="113" spans="1:55" ht="17.25" customHeight="1" x14ac:dyDescent="0.2">
      <c r="A113" s="883"/>
      <c r="B113" s="885"/>
      <c r="C113" s="888"/>
      <c r="D113" s="891"/>
      <c r="E113" s="895"/>
      <c r="F113" s="897"/>
      <c r="G113" s="900"/>
      <c r="H113" s="903"/>
      <c r="I113" s="908"/>
      <c r="J113" s="909"/>
      <c r="K113" s="927"/>
      <c r="L113" s="922"/>
      <c r="M113" s="175"/>
      <c r="N113" s="176"/>
      <c r="O113" s="177"/>
      <c r="P113" s="880"/>
      <c r="Q113" s="47"/>
      <c r="R113" s="925"/>
      <c r="S113" s="48"/>
      <c r="T113" s="913"/>
      <c r="U113" s="49"/>
      <c r="V113" s="913"/>
      <c r="W113" s="49"/>
      <c r="X113" s="913"/>
      <c r="Y113" s="49"/>
      <c r="Z113" s="913"/>
      <c r="AA113" s="49"/>
      <c r="AB113" s="913"/>
      <c r="AC113" s="49"/>
      <c r="AD113" s="913"/>
      <c r="AE113" s="49"/>
      <c r="AF113" s="913"/>
      <c r="AG113" s="50"/>
      <c r="AH113" s="913"/>
      <c r="AI113" s="49"/>
      <c r="AJ113" s="916"/>
      <c r="AK113" s="104">
        <f t="shared" si="371"/>
        <v>0</v>
      </c>
      <c r="AL113" s="51"/>
      <c r="AM113" s="52"/>
      <c r="AN113" s="52"/>
      <c r="AO113" s="52"/>
      <c r="AP113" s="52"/>
      <c r="AQ113" s="52"/>
      <c r="AR113" s="53">
        <f t="shared" si="369"/>
        <v>0</v>
      </c>
      <c r="AS113" s="54"/>
      <c r="AT113" s="52"/>
      <c r="AU113" s="53">
        <f t="shared" si="370"/>
        <v>0</v>
      </c>
      <c r="AV113" s="54"/>
      <c r="AW113" s="52"/>
      <c r="AX113" s="52"/>
      <c r="AY113" s="52"/>
      <c r="AZ113" s="55"/>
      <c r="BA113" s="56"/>
      <c r="BB113" s="56"/>
      <c r="BC113" s="57"/>
    </row>
    <row r="114" spans="1:55" ht="17.25" customHeight="1" x14ac:dyDescent="0.2">
      <c r="A114" s="883"/>
      <c r="B114" s="885"/>
      <c r="C114" s="888"/>
      <c r="D114" s="891"/>
      <c r="E114" s="895"/>
      <c r="F114" s="897"/>
      <c r="G114" s="900"/>
      <c r="H114" s="903"/>
      <c r="I114" s="908"/>
      <c r="J114" s="909"/>
      <c r="K114" s="927"/>
      <c r="L114" s="922"/>
      <c r="M114" s="175"/>
      <c r="N114" s="176"/>
      <c r="O114" s="177"/>
      <c r="P114" s="880"/>
      <c r="Q114" s="47"/>
      <c r="R114" s="925"/>
      <c r="S114" s="48"/>
      <c r="T114" s="913"/>
      <c r="U114" s="49"/>
      <c r="V114" s="913"/>
      <c r="W114" s="49"/>
      <c r="X114" s="913"/>
      <c r="Y114" s="49"/>
      <c r="Z114" s="913"/>
      <c r="AA114" s="49"/>
      <c r="AB114" s="913"/>
      <c r="AC114" s="49"/>
      <c r="AD114" s="913"/>
      <c r="AE114" s="49"/>
      <c r="AF114" s="913"/>
      <c r="AG114" s="50"/>
      <c r="AH114" s="913"/>
      <c r="AI114" s="49"/>
      <c r="AJ114" s="916"/>
      <c r="AK114" s="104">
        <f t="shared" si="371"/>
        <v>0</v>
      </c>
      <c r="AL114" s="51"/>
      <c r="AM114" s="52"/>
      <c r="AN114" s="52"/>
      <c r="AO114" s="52"/>
      <c r="AP114" s="52"/>
      <c r="AQ114" s="52"/>
      <c r="AR114" s="53">
        <f t="shared" si="369"/>
        <v>0</v>
      </c>
      <c r="AS114" s="54"/>
      <c r="AT114" s="52"/>
      <c r="AU114" s="53">
        <f t="shared" si="370"/>
        <v>0</v>
      </c>
      <c r="AV114" s="54"/>
      <c r="AW114" s="52"/>
      <c r="AX114" s="52"/>
      <c r="AY114" s="52"/>
      <c r="AZ114" s="55"/>
      <c r="BA114" s="56"/>
      <c r="BB114" s="56"/>
      <c r="BC114" s="57"/>
    </row>
    <row r="115" spans="1:55" ht="17.25" customHeight="1" x14ac:dyDescent="0.2">
      <c r="A115" s="883"/>
      <c r="B115" s="886"/>
      <c r="C115" s="889"/>
      <c r="D115" s="892"/>
      <c r="E115" s="895"/>
      <c r="F115" s="898"/>
      <c r="G115" s="901"/>
      <c r="H115" s="904"/>
      <c r="I115" s="908"/>
      <c r="J115" s="909"/>
      <c r="K115" s="928"/>
      <c r="L115" s="922"/>
      <c r="M115" s="178"/>
      <c r="N115" s="179"/>
      <c r="O115" s="180"/>
      <c r="P115" s="881"/>
      <c r="Q115" s="108"/>
      <c r="R115" s="925"/>
      <c r="S115" s="109"/>
      <c r="T115" s="913"/>
      <c r="U115" s="110"/>
      <c r="V115" s="913"/>
      <c r="W115" s="110"/>
      <c r="X115" s="913"/>
      <c r="Y115" s="110"/>
      <c r="Z115" s="913"/>
      <c r="AA115" s="110"/>
      <c r="AB115" s="913"/>
      <c r="AC115" s="110"/>
      <c r="AD115" s="913"/>
      <c r="AE115" s="110"/>
      <c r="AF115" s="913"/>
      <c r="AG115" s="111"/>
      <c r="AH115" s="913"/>
      <c r="AI115" s="110"/>
      <c r="AJ115" s="917"/>
      <c r="AK115" s="104">
        <f t="shared" si="371"/>
        <v>0</v>
      </c>
      <c r="AL115" s="112"/>
      <c r="AM115" s="113"/>
      <c r="AN115" s="113"/>
      <c r="AO115" s="113"/>
      <c r="AP115" s="113"/>
      <c r="AQ115" s="113"/>
      <c r="AR115" s="53">
        <f t="shared" si="369"/>
        <v>0</v>
      </c>
      <c r="AS115" s="114"/>
      <c r="AT115" s="113"/>
      <c r="AU115" s="53">
        <f>SUM(AS115:AT115)</f>
        <v>0</v>
      </c>
      <c r="AV115" s="114"/>
      <c r="AW115" s="113"/>
      <c r="AX115" s="113"/>
      <c r="AY115" s="113"/>
      <c r="AZ115" s="115"/>
      <c r="BA115" s="116"/>
      <c r="BB115" s="116"/>
      <c r="BC115" s="117"/>
    </row>
    <row r="116" spans="1:55" ht="9.9499999999999993" customHeight="1" thickBot="1" x14ac:dyDescent="0.25">
      <c r="A116" s="884"/>
      <c r="B116" s="887"/>
      <c r="C116" s="890"/>
      <c r="D116" s="893"/>
      <c r="E116" s="896"/>
      <c r="F116" s="899"/>
      <c r="G116" s="902"/>
      <c r="H116" s="905"/>
      <c r="I116" s="910"/>
      <c r="J116" s="911"/>
      <c r="K116" s="929"/>
      <c r="L116" s="923"/>
      <c r="M116" s="181"/>
      <c r="N116" s="182"/>
      <c r="O116" s="183"/>
      <c r="P116" s="118"/>
      <c r="Q116" s="118"/>
      <c r="R116" s="926"/>
      <c r="S116" s="184"/>
      <c r="T116" s="914"/>
      <c r="U116" s="185"/>
      <c r="V116" s="914"/>
      <c r="W116" s="185"/>
      <c r="X116" s="914"/>
      <c r="Y116" s="185"/>
      <c r="Z116" s="914"/>
      <c r="AA116" s="185"/>
      <c r="AB116" s="914"/>
      <c r="AC116" s="185"/>
      <c r="AD116" s="914"/>
      <c r="AE116" s="185"/>
      <c r="AF116" s="914"/>
      <c r="AG116" s="186"/>
      <c r="AH116" s="914"/>
      <c r="AI116" s="185"/>
      <c r="AJ116" s="119"/>
      <c r="AK116" s="120"/>
      <c r="AL116" s="187"/>
      <c r="AM116" s="188"/>
      <c r="AN116" s="188"/>
      <c r="AO116" s="188"/>
      <c r="AP116" s="188"/>
      <c r="AQ116" s="188"/>
      <c r="AR116" s="121"/>
      <c r="AS116" s="189"/>
      <c r="AT116" s="188"/>
      <c r="AU116" s="121"/>
      <c r="AV116" s="189"/>
      <c r="AW116" s="188"/>
      <c r="AX116" s="188"/>
      <c r="AY116" s="188"/>
      <c r="AZ116" s="190"/>
      <c r="BA116" s="191"/>
      <c r="BB116" s="191"/>
      <c r="BC116" s="192"/>
    </row>
    <row r="117" spans="1:55" ht="6" customHeight="1" x14ac:dyDescent="0.2">
      <c r="A117" s="157"/>
      <c r="B117" s="193"/>
      <c r="C117" s="193"/>
      <c r="D117" s="193"/>
      <c r="E117" s="193"/>
      <c r="F117" s="193"/>
      <c r="G117" s="193"/>
      <c r="H117" s="193"/>
      <c r="I117" s="930"/>
      <c r="J117" s="930"/>
      <c r="K117" s="193"/>
      <c r="L117" s="193"/>
      <c r="M117" s="193"/>
      <c r="N117" s="193"/>
      <c r="O117" s="193"/>
      <c r="P117" s="193"/>
      <c r="Q117" s="193"/>
      <c r="R117" s="193"/>
      <c r="S117" s="193"/>
      <c r="T117" s="193"/>
      <c r="U117" s="193"/>
      <c r="V117" s="193"/>
      <c r="W117" s="193"/>
      <c r="X117" s="193"/>
      <c r="Y117" s="193"/>
      <c r="Z117" s="193"/>
      <c r="AA117" s="193"/>
      <c r="AB117" s="193"/>
      <c r="AC117" s="193"/>
      <c r="AD117" s="193"/>
      <c r="AE117" s="193"/>
      <c r="AF117" s="193"/>
      <c r="AG117" s="193"/>
      <c r="AH117" s="193"/>
      <c r="AI117" s="193"/>
      <c r="AJ117" s="193"/>
      <c r="AK117" s="194"/>
      <c r="AL117" s="194"/>
      <c r="AM117" s="194"/>
      <c r="AN117" s="194"/>
      <c r="AO117" s="194"/>
      <c r="AP117" s="194"/>
      <c r="AQ117" s="195"/>
      <c r="AR117" s="194"/>
      <c r="AS117" s="194"/>
      <c r="AT117" s="194"/>
      <c r="AU117" s="194"/>
      <c r="AV117" s="194"/>
      <c r="AW117" s="194"/>
      <c r="AX117" s="194"/>
      <c r="AY117" s="194"/>
      <c r="AZ117" s="194"/>
      <c r="BA117" s="194"/>
      <c r="BB117" s="194"/>
      <c r="BC117" s="157"/>
    </row>
    <row r="118" spans="1:55" ht="72" customHeight="1" x14ac:dyDescent="0.2">
      <c r="A118" s="882">
        <v>12</v>
      </c>
      <c r="B118" s="162" t="s">
        <v>1705</v>
      </c>
      <c r="C118" s="163" t="s">
        <v>1706</v>
      </c>
      <c r="D118" s="164" t="s">
        <v>21</v>
      </c>
      <c r="E118" s="164" t="s">
        <v>1893</v>
      </c>
      <c r="F118" s="163" t="s">
        <v>1707</v>
      </c>
      <c r="G118" s="165" t="s">
        <v>1679</v>
      </c>
      <c r="H118" s="165" t="s">
        <v>1680</v>
      </c>
      <c r="I118" s="166" t="s">
        <v>1909</v>
      </c>
      <c r="J118" s="167">
        <f>+$N$3</f>
        <v>2018</v>
      </c>
      <c r="K118" s="165" t="s">
        <v>1926</v>
      </c>
      <c r="L118" s="166" t="s">
        <v>1970</v>
      </c>
      <c r="M118" s="163" t="s">
        <v>1708</v>
      </c>
      <c r="N118" s="163" t="s">
        <v>1709</v>
      </c>
      <c r="O118" s="163" t="s">
        <v>1710</v>
      </c>
      <c r="P118" s="163" t="s">
        <v>1711</v>
      </c>
      <c r="Q118" s="163" t="s">
        <v>1971</v>
      </c>
      <c r="R118" s="168">
        <f t="shared" ref="R118" si="372">SUM(R119:R125)</f>
        <v>0</v>
      </c>
      <c r="S118" s="169">
        <f t="shared" ref="S118" si="373">SUM(S119:S125)</f>
        <v>0</v>
      </c>
      <c r="T118" s="170">
        <f t="shared" ref="T118" si="374">SUM(T119:T125)</f>
        <v>0</v>
      </c>
      <c r="U118" s="171">
        <f t="shared" ref="U118" si="375">SUM(U119:U125)</f>
        <v>0</v>
      </c>
      <c r="V118" s="170">
        <f t="shared" ref="V118" si="376">SUM(V119:V125)</f>
        <v>0</v>
      </c>
      <c r="W118" s="171">
        <f t="shared" ref="W118" si="377">SUM(W119:W125)</f>
        <v>0</v>
      </c>
      <c r="X118" s="170">
        <f t="shared" ref="X118" si="378">SUM(X119:X125)</f>
        <v>0</v>
      </c>
      <c r="Y118" s="171">
        <f t="shared" ref="Y118" si="379">SUM(Y119:Y125)</f>
        <v>0</v>
      </c>
      <c r="Z118" s="170">
        <f t="shared" ref="Z118" si="380">SUM(Z119:Z125)</f>
        <v>0</v>
      </c>
      <c r="AA118" s="171">
        <f t="shared" ref="AA118" si="381">SUM(AA119:AA125)</f>
        <v>0</v>
      </c>
      <c r="AB118" s="170">
        <f t="shared" ref="AB118" si="382">SUM(AB119:AB125)</f>
        <v>0</v>
      </c>
      <c r="AC118" s="171">
        <f t="shared" ref="AC118" si="383">SUM(AC119:AC125)</f>
        <v>0</v>
      </c>
      <c r="AD118" s="170">
        <f t="shared" ref="AD118" si="384">SUM(AD119:AD125)</f>
        <v>0</v>
      </c>
      <c r="AE118" s="171">
        <f t="shared" ref="AE118" si="385">SUM(AE119:AE125)</f>
        <v>0</v>
      </c>
      <c r="AF118" s="170">
        <f t="shared" ref="AF118" si="386">SUM(AF119:AF125)</f>
        <v>0</v>
      </c>
      <c r="AG118" s="172">
        <f t="shared" ref="AG118:AI118" si="387">SUM(AG119:AG125)</f>
        <v>0</v>
      </c>
      <c r="AH118" s="170">
        <f t="shared" si="387"/>
        <v>0</v>
      </c>
      <c r="AI118" s="171">
        <f t="shared" si="387"/>
        <v>0</v>
      </c>
      <c r="AJ118" s="173">
        <f t="shared" ref="AJ118" si="388">SUM(AJ119:AJ125)</f>
        <v>0</v>
      </c>
      <c r="AK118" s="174">
        <f t="shared" ref="AK118" si="389">SUM(AK119:AK125)</f>
        <v>0</v>
      </c>
      <c r="AL118" s="41">
        <f t="shared" ref="AL118" si="390">SUM(AL119:AL125)</f>
        <v>0</v>
      </c>
      <c r="AM118" s="42">
        <f t="shared" ref="AM118" si="391">SUM(AM119:AM125)</f>
        <v>0</v>
      </c>
      <c r="AN118" s="42">
        <f t="shared" ref="AN118" si="392">SUM(AN119:AN125)</f>
        <v>0</v>
      </c>
      <c r="AO118" s="42">
        <f t="shared" ref="AO118" si="393">SUM(AO119:AO125)</f>
        <v>0</v>
      </c>
      <c r="AP118" s="42">
        <f t="shared" ref="AP118" si="394">SUM(AP119:AP125)</f>
        <v>0</v>
      </c>
      <c r="AQ118" s="42">
        <f t="shared" ref="AQ118" si="395">SUM(AQ119:AQ125)</f>
        <v>0</v>
      </c>
      <c r="AR118" s="43">
        <f t="shared" ref="AR118" si="396">SUM(AR119:AR125)</f>
        <v>0</v>
      </c>
      <c r="AS118" s="105">
        <f t="shared" ref="AS118" si="397">SUM(AS119:AS125)</f>
        <v>0</v>
      </c>
      <c r="AT118" s="42">
        <f t="shared" ref="AT118" si="398">SUM(AT119:AT125)</f>
        <v>0</v>
      </c>
      <c r="AU118" s="43">
        <f t="shared" ref="AU118" si="399">SUM(AU119:AU125)</f>
        <v>0</v>
      </c>
      <c r="AV118" s="105">
        <f t="shared" ref="AV118" si="400">SUM(AV119:AV125)</f>
        <v>0</v>
      </c>
      <c r="AW118" s="42">
        <f t="shared" ref="AW118" si="401">SUM(AW119:AW125)</f>
        <v>0</v>
      </c>
      <c r="AX118" s="42">
        <f t="shared" ref="AX118" si="402">SUM(AX119:AX125)</f>
        <v>0</v>
      </c>
      <c r="AY118" s="42">
        <f t="shared" ref="AY118" si="403">SUM(AY119:AY125)</f>
        <v>0</v>
      </c>
      <c r="AZ118" s="106">
        <f t="shared" ref="AZ118" si="404">SUM(AZ119:AZ125)</f>
        <v>0</v>
      </c>
      <c r="BA118" s="44" t="s">
        <v>1685</v>
      </c>
      <c r="BB118" s="44" t="s">
        <v>1973</v>
      </c>
      <c r="BC118" s="45" t="s">
        <v>1687</v>
      </c>
    </row>
    <row r="119" spans="1:55" ht="22.5" x14ac:dyDescent="0.2">
      <c r="A119" s="883"/>
      <c r="B119" s="885" t="str">
        <f>VLOOKUP($D$9,'PROYECTOS REGISTRADOS'!$A$2:$D$82,4,0)</f>
        <v>Ampliación de los programas artìscticos y culturales Tocancipá, Cundinamarca, Centro Oriente</v>
      </c>
      <c r="C119" s="888" t="str">
        <f>VLOOKUP($D$9,'PROYECTOS REGISTRADOS'!$A$2:$D$82,3,0)</f>
        <v>2016-25817-00017</v>
      </c>
      <c r="D119" s="891" t="s">
        <v>618</v>
      </c>
      <c r="E119" s="894" t="str">
        <f>IF(D119=0,"0-0",(VLOOKUP(D119,'CONSOLIDADO PLAN DESARROLLO'!$EL$9:$ET$304,2,0)))</f>
        <v>Ampliación del complejo Ciudadela cultural</v>
      </c>
      <c r="F119" s="897" t="str">
        <f>IF(D119=0,"0-0",(VLOOKUP(D119,'CONSOLIDADO PLAN DESARROLLO'!$EL$9:$ET$304,3,0)))</f>
        <v>Ciudadela ampliada (%)</v>
      </c>
      <c r="G119" s="900">
        <f>IF(D119=0,"0-0",(VLOOKUP(D119,'CONSOLIDADO PLAN DESARROLLO'!$EL$9:$ET$304,4,0)))</f>
        <v>25</v>
      </c>
      <c r="H119" s="903">
        <f>IF(D119=0,"0-0",(VLOOKUP(D119,'CONSOLIDADO PLAN DESARROLLO'!$EL$9:$ET$304,5,0)))</f>
        <v>50</v>
      </c>
      <c r="I119" s="906">
        <f>IF(D119=0,"0-0",(VLOOKUP(D119,'CONSOLIDADO PLAN DESARROLLO'!$EL$9:$ET$304,$R$3,0)))</f>
        <v>0</v>
      </c>
      <c r="J119" s="907"/>
      <c r="K119" s="927"/>
      <c r="L119" s="921"/>
      <c r="M119" s="822" t="s">
        <v>1954</v>
      </c>
      <c r="N119" s="818" t="s">
        <v>1931</v>
      </c>
      <c r="O119" s="825">
        <v>3</v>
      </c>
      <c r="P119" s="880"/>
      <c r="Q119" s="47"/>
      <c r="R119" s="924">
        <f>VLOOKUP($D119,'[5]Tablero Logro Metas 2018'!$N$7:$AJ$302,15,0)</f>
        <v>0</v>
      </c>
      <c r="S119" s="48"/>
      <c r="T119" s="912">
        <f>VLOOKUP($D119,'[5]Tablero Logro Metas 2018'!$N$7:$AJ$302,16,0)</f>
        <v>0</v>
      </c>
      <c r="U119" s="49"/>
      <c r="V119" s="912">
        <f>VLOOKUP($D119,'[5]Tablero Logro Metas 2018'!$N$7:$AJ$302,17,0)</f>
        <v>0</v>
      </c>
      <c r="W119" s="49"/>
      <c r="X119" s="912">
        <f>VLOOKUP($D119,'[5]Tablero Logro Metas 2018'!$N$7:$AJ$302,18,0)</f>
        <v>0</v>
      </c>
      <c r="Y119" s="49"/>
      <c r="Z119" s="912">
        <f>VLOOKUP($D119,'[5]Tablero Logro Metas 2018'!$N$7:$AJ$302,19,0)</f>
        <v>0</v>
      </c>
      <c r="AA119" s="49"/>
      <c r="AB119" s="912">
        <f>VLOOKUP($D119,'[5]Tablero Logro Metas 2018'!$N$7:$AJ$302,20,0)</f>
        <v>0</v>
      </c>
      <c r="AC119" s="49"/>
      <c r="AD119" s="912">
        <f>VLOOKUP($D119,'[5]Tablero Logro Metas 2018'!$N$7:$AJ$302,21,0)</f>
        <v>0</v>
      </c>
      <c r="AE119" s="49"/>
      <c r="AF119" s="912">
        <f>VLOOKUP($D119,'[5]Tablero Logro Metas 2018'!$N$7:$AJ$302,22,0)</f>
        <v>0</v>
      </c>
      <c r="AG119" s="50"/>
      <c r="AH119" s="912">
        <f>VLOOKUP($D119,'[5]Tablero Logro Metas 2018'!$N$7:$AJ$302,23,0)</f>
        <v>0</v>
      </c>
      <c r="AI119" s="49"/>
      <c r="AJ119" s="915">
        <f>+R119+T119+V119+X119+Z119+AB119+AD119+AF119+AH119</f>
        <v>0</v>
      </c>
      <c r="AK119" s="104">
        <f>AC119+AE119+AG119+S119+U119+W119+Y119+AA119+AI119</f>
        <v>0</v>
      </c>
      <c r="AL119" s="51"/>
      <c r="AM119" s="52"/>
      <c r="AN119" s="52"/>
      <c r="AO119" s="52"/>
      <c r="AP119" s="52"/>
      <c r="AQ119" s="52"/>
      <c r="AR119" s="53">
        <f t="shared" ref="AR119:AR124" si="405">SUM(AL119:AQ119)</f>
        <v>0</v>
      </c>
      <c r="AS119" s="54"/>
      <c r="AT119" s="52"/>
      <c r="AU119" s="53">
        <f t="shared" ref="AU119:AU123" si="406">SUM(AS119:AT119)</f>
        <v>0</v>
      </c>
      <c r="AV119" s="54"/>
      <c r="AW119" s="52"/>
      <c r="AX119" s="52"/>
      <c r="AY119" s="52"/>
      <c r="AZ119" s="55"/>
      <c r="BA119" s="56"/>
      <c r="BB119" s="56"/>
      <c r="BC119" s="57"/>
    </row>
    <row r="120" spans="1:55" ht="17.25" customHeight="1" x14ac:dyDescent="0.2">
      <c r="A120" s="883"/>
      <c r="B120" s="885"/>
      <c r="C120" s="888"/>
      <c r="D120" s="891"/>
      <c r="E120" s="895"/>
      <c r="F120" s="897"/>
      <c r="G120" s="900"/>
      <c r="H120" s="903"/>
      <c r="I120" s="908"/>
      <c r="J120" s="909"/>
      <c r="K120" s="927"/>
      <c r="L120" s="922"/>
      <c r="M120" s="175"/>
      <c r="N120" s="176"/>
      <c r="O120" s="177"/>
      <c r="P120" s="880"/>
      <c r="Q120" s="47"/>
      <c r="R120" s="925"/>
      <c r="S120" s="48"/>
      <c r="T120" s="913"/>
      <c r="U120" s="49"/>
      <c r="V120" s="913"/>
      <c r="W120" s="49"/>
      <c r="X120" s="913"/>
      <c r="Y120" s="49"/>
      <c r="Z120" s="913"/>
      <c r="AA120" s="49"/>
      <c r="AB120" s="913"/>
      <c r="AC120" s="49"/>
      <c r="AD120" s="913"/>
      <c r="AE120" s="49"/>
      <c r="AF120" s="913"/>
      <c r="AG120" s="50"/>
      <c r="AH120" s="913"/>
      <c r="AI120" s="49"/>
      <c r="AJ120" s="916"/>
      <c r="AK120" s="104">
        <f t="shared" ref="AK120:AK124" si="407">AC120+AE120+AG120+S120+U120+W120+Y120+AA120+AI120</f>
        <v>0</v>
      </c>
      <c r="AL120" s="51"/>
      <c r="AM120" s="52"/>
      <c r="AN120" s="52"/>
      <c r="AO120" s="52"/>
      <c r="AP120" s="52"/>
      <c r="AQ120" s="52"/>
      <c r="AR120" s="53">
        <f t="shared" si="405"/>
        <v>0</v>
      </c>
      <c r="AS120" s="54"/>
      <c r="AT120" s="52"/>
      <c r="AU120" s="53">
        <f t="shared" si="406"/>
        <v>0</v>
      </c>
      <c r="AV120" s="54"/>
      <c r="AW120" s="52"/>
      <c r="AX120" s="52"/>
      <c r="AY120" s="52"/>
      <c r="AZ120" s="55"/>
      <c r="BA120" s="56"/>
      <c r="BB120" s="56"/>
      <c r="BC120" s="57"/>
    </row>
    <row r="121" spans="1:55" ht="17.25" customHeight="1" x14ac:dyDescent="0.2">
      <c r="A121" s="883"/>
      <c r="B121" s="885"/>
      <c r="C121" s="888"/>
      <c r="D121" s="891"/>
      <c r="E121" s="895"/>
      <c r="F121" s="897"/>
      <c r="G121" s="900"/>
      <c r="H121" s="903"/>
      <c r="I121" s="908"/>
      <c r="J121" s="909"/>
      <c r="K121" s="927"/>
      <c r="L121" s="922"/>
      <c r="M121" s="175"/>
      <c r="N121" s="176"/>
      <c r="O121" s="177"/>
      <c r="P121" s="880"/>
      <c r="Q121" s="47"/>
      <c r="R121" s="925"/>
      <c r="S121" s="48"/>
      <c r="T121" s="913"/>
      <c r="U121" s="49"/>
      <c r="V121" s="913"/>
      <c r="W121" s="49"/>
      <c r="X121" s="913"/>
      <c r="Y121" s="49"/>
      <c r="Z121" s="913"/>
      <c r="AA121" s="49"/>
      <c r="AB121" s="913"/>
      <c r="AC121" s="49"/>
      <c r="AD121" s="913"/>
      <c r="AE121" s="49"/>
      <c r="AF121" s="913"/>
      <c r="AG121" s="50"/>
      <c r="AH121" s="913"/>
      <c r="AI121" s="49"/>
      <c r="AJ121" s="916"/>
      <c r="AK121" s="104">
        <f t="shared" si="407"/>
        <v>0</v>
      </c>
      <c r="AL121" s="51"/>
      <c r="AM121" s="52"/>
      <c r="AN121" s="52"/>
      <c r="AO121" s="52"/>
      <c r="AP121" s="52"/>
      <c r="AQ121" s="52"/>
      <c r="AR121" s="53">
        <f t="shared" si="405"/>
        <v>0</v>
      </c>
      <c r="AS121" s="54"/>
      <c r="AT121" s="52"/>
      <c r="AU121" s="53">
        <f t="shared" si="406"/>
        <v>0</v>
      </c>
      <c r="AV121" s="54"/>
      <c r="AW121" s="52"/>
      <c r="AX121" s="52"/>
      <c r="AY121" s="52"/>
      <c r="AZ121" s="55"/>
      <c r="BA121" s="56"/>
      <c r="BB121" s="56"/>
      <c r="BC121" s="57"/>
    </row>
    <row r="122" spans="1:55" ht="17.25" customHeight="1" x14ac:dyDescent="0.2">
      <c r="A122" s="883"/>
      <c r="B122" s="885"/>
      <c r="C122" s="888"/>
      <c r="D122" s="891"/>
      <c r="E122" s="895"/>
      <c r="F122" s="897"/>
      <c r="G122" s="900"/>
      <c r="H122" s="903"/>
      <c r="I122" s="908"/>
      <c r="J122" s="909"/>
      <c r="K122" s="927"/>
      <c r="L122" s="922"/>
      <c r="M122" s="175"/>
      <c r="N122" s="176"/>
      <c r="O122" s="177"/>
      <c r="P122" s="880"/>
      <c r="Q122" s="47"/>
      <c r="R122" s="925"/>
      <c r="S122" s="48"/>
      <c r="T122" s="913"/>
      <c r="U122" s="49"/>
      <c r="V122" s="913"/>
      <c r="W122" s="49"/>
      <c r="X122" s="913"/>
      <c r="Y122" s="49"/>
      <c r="Z122" s="913"/>
      <c r="AA122" s="49"/>
      <c r="AB122" s="913"/>
      <c r="AC122" s="49"/>
      <c r="AD122" s="913"/>
      <c r="AE122" s="49"/>
      <c r="AF122" s="913"/>
      <c r="AG122" s="50"/>
      <c r="AH122" s="913"/>
      <c r="AI122" s="49"/>
      <c r="AJ122" s="916"/>
      <c r="AK122" s="104">
        <f t="shared" si="407"/>
        <v>0</v>
      </c>
      <c r="AL122" s="51"/>
      <c r="AM122" s="52"/>
      <c r="AN122" s="52"/>
      <c r="AO122" s="52"/>
      <c r="AP122" s="52"/>
      <c r="AQ122" s="52"/>
      <c r="AR122" s="53">
        <f t="shared" si="405"/>
        <v>0</v>
      </c>
      <c r="AS122" s="54"/>
      <c r="AT122" s="52"/>
      <c r="AU122" s="53">
        <f t="shared" si="406"/>
        <v>0</v>
      </c>
      <c r="AV122" s="54"/>
      <c r="AW122" s="52"/>
      <c r="AX122" s="52"/>
      <c r="AY122" s="52"/>
      <c r="AZ122" s="55"/>
      <c r="BA122" s="56"/>
      <c r="BB122" s="56"/>
      <c r="BC122" s="57"/>
    </row>
    <row r="123" spans="1:55" ht="17.25" customHeight="1" x14ac:dyDescent="0.2">
      <c r="A123" s="883"/>
      <c r="B123" s="885"/>
      <c r="C123" s="888"/>
      <c r="D123" s="891"/>
      <c r="E123" s="895"/>
      <c r="F123" s="897"/>
      <c r="G123" s="900"/>
      <c r="H123" s="903"/>
      <c r="I123" s="908"/>
      <c r="J123" s="909"/>
      <c r="K123" s="927"/>
      <c r="L123" s="922"/>
      <c r="M123" s="175"/>
      <c r="N123" s="176"/>
      <c r="O123" s="177"/>
      <c r="P123" s="880"/>
      <c r="Q123" s="47"/>
      <c r="R123" s="925"/>
      <c r="S123" s="48"/>
      <c r="T123" s="913"/>
      <c r="U123" s="49"/>
      <c r="V123" s="913"/>
      <c r="W123" s="49"/>
      <c r="X123" s="913"/>
      <c r="Y123" s="49"/>
      <c r="Z123" s="913"/>
      <c r="AA123" s="49"/>
      <c r="AB123" s="913"/>
      <c r="AC123" s="49"/>
      <c r="AD123" s="913"/>
      <c r="AE123" s="49"/>
      <c r="AF123" s="913"/>
      <c r="AG123" s="50"/>
      <c r="AH123" s="913"/>
      <c r="AI123" s="49"/>
      <c r="AJ123" s="916"/>
      <c r="AK123" s="104">
        <f t="shared" si="407"/>
        <v>0</v>
      </c>
      <c r="AL123" s="51"/>
      <c r="AM123" s="52"/>
      <c r="AN123" s="52"/>
      <c r="AO123" s="52"/>
      <c r="AP123" s="52"/>
      <c r="AQ123" s="52"/>
      <c r="AR123" s="53">
        <f t="shared" si="405"/>
        <v>0</v>
      </c>
      <c r="AS123" s="54"/>
      <c r="AT123" s="52"/>
      <c r="AU123" s="53">
        <f t="shared" si="406"/>
        <v>0</v>
      </c>
      <c r="AV123" s="54"/>
      <c r="AW123" s="52"/>
      <c r="AX123" s="52"/>
      <c r="AY123" s="52"/>
      <c r="AZ123" s="55"/>
      <c r="BA123" s="56"/>
      <c r="BB123" s="56"/>
      <c r="BC123" s="57"/>
    </row>
    <row r="124" spans="1:55" ht="17.25" customHeight="1" x14ac:dyDescent="0.2">
      <c r="A124" s="883"/>
      <c r="B124" s="886"/>
      <c r="C124" s="889"/>
      <c r="D124" s="892"/>
      <c r="E124" s="895"/>
      <c r="F124" s="898"/>
      <c r="G124" s="901"/>
      <c r="H124" s="904"/>
      <c r="I124" s="908"/>
      <c r="J124" s="909"/>
      <c r="K124" s="928"/>
      <c r="L124" s="922"/>
      <c r="M124" s="178"/>
      <c r="N124" s="179"/>
      <c r="O124" s="180"/>
      <c r="P124" s="881"/>
      <c r="Q124" s="108"/>
      <c r="R124" s="925"/>
      <c r="S124" s="109"/>
      <c r="T124" s="913"/>
      <c r="U124" s="110"/>
      <c r="V124" s="913"/>
      <c r="W124" s="110"/>
      <c r="X124" s="913"/>
      <c r="Y124" s="110"/>
      <c r="Z124" s="913"/>
      <c r="AA124" s="110"/>
      <c r="AB124" s="913"/>
      <c r="AC124" s="110"/>
      <c r="AD124" s="913"/>
      <c r="AE124" s="110"/>
      <c r="AF124" s="913"/>
      <c r="AG124" s="111"/>
      <c r="AH124" s="913"/>
      <c r="AI124" s="110"/>
      <c r="AJ124" s="917"/>
      <c r="AK124" s="104">
        <f t="shared" si="407"/>
        <v>0</v>
      </c>
      <c r="AL124" s="112"/>
      <c r="AM124" s="113"/>
      <c r="AN124" s="113"/>
      <c r="AO124" s="113"/>
      <c r="AP124" s="113"/>
      <c r="AQ124" s="113"/>
      <c r="AR124" s="53">
        <f t="shared" si="405"/>
        <v>0</v>
      </c>
      <c r="AS124" s="114"/>
      <c r="AT124" s="113"/>
      <c r="AU124" s="53">
        <f>SUM(AS124:AT124)</f>
        <v>0</v>
      </c>
      <c r="AV124" s="114"/>
      <c r="AW124" s="113"/>
      <c r="AX124" s="113"/>
      <c r="AY124" s="113"/>
      <c r="AZ124" s="115"/>
      <c r="BA124" s="116"/>
      <c r="BB124" s="116"/>
      <c r="BC124" s="117"/>
    </row>
    <row r="125" spans="1:55" ht="9.9499999999999993" customHeight="1" thickBot="1" x14ac:dyDescent="0.25">
      <c r="A125" s="884"/>
      <c r="B125" s="887"/>
      <c r="C125" s="890"/>
      <c r="D125" s="893"/>
      <c r="E125" s="896"/>
      <c r="F125" s="899"/>
      <c r="G125" s="902"/>
      <c r="H125" s="905"/>
      <c r="I125" s="910"/>
      <c r="J125" s="911"/>
      <c r="K125" s="929"/>
      <c r="L125" s="923"/>
      <c r="M125" s="181"/>
      <c r="N125" s="182"/>
      <c r="O125" s="183"/>
      <c r="P125" s="118"/>
      <c r="Q125" s="118"/>
      <c r="R125" s="926"/>
      <c r="S125" s="184"/>
      <c r="T125" s="914"/>
      <c r="U125" s="185"/>
      <c r="V125" s="914"/>
      <c r="W125" s="185"/>
      <c r="X125" s="914"/>
      <c r="Y125" s="185"/>
      <c r="Z125" s="914"/>
      <c r="AA125" s="185"/>
      <c r="AB125" s="914"/>
      <c r="AC125" s="185"/>
      <c r="AD125" s="914"/>
      <c r="AE125" s="185"/>
      <c r="AF125" s="914"/>
      <c r="AG125" s="186"/>
      <c r="AH125" s="914"/>
      <c r="AI125" s="185"/>
      <c r="AJ125" s="119"/>
      <c r="AK125" s="120"/>
      <c r="AL125" s="187"/>
      <c r="AM125" s="188"/>
      <c r="AN125" s="188"/>
      <c r="AO125" s="188"/>
      <c r="AP125" s="188"/>
      <c r="AQ125" s="188"/>
      <c r="AR125" s="121"/>
      <c r="AS125" s="189"/>
      <c r="AT125" s="188"/>
      <c r="AU125" s="121"/>
      <c r="AV125" s="189"/>
      <c r="AW125" s="188"/>
      <c r="AX125" s="188"/>
      <c r="AY125" s="188"/>
      <c r="AZ125" s="190"/>
      <c r="BA125" s="191"/>
      <c r="BB125" s="191"/>
      <c r="BC125" s="192"/>
    </row>
    <row r="126" spans="1:55" ht="6" customHeight="1" x14ac:dyDescent="0.2">
      <c r="A126" s="157"/>
      <c r="B126" s="193"/>
      <c r="C126" s="193"/>
      <c r="D126" s="193"/>
      <c r="E126" s="193"/>
      <c r="F126" s="193"/>
      <c r="G126" s="193"/>
      <c r="H126" s="193"/>
      <c r="I126" s="930"/>
      <c r="J126" s="930"/>
      <c r="K126" s="193"/>
      <c r="L126" s="193"/>
      <c r="M126" s="193"/>
      <c r="N126" s="193"/>
      <c r="O126" s="193"/>
      <c r="P126" s="193"/>
      <c r="Q126" s="193"/>
      <c r="R126" s="193"/>
      <c r="S126" s="193"/>
      <c r="T126" s="193"/>
      <c r="U126" s="193"/>
      <c r="V126" s="193"/>
      <c r="W126" s="193"/>
      <c r="X126" s="193"/>
      <c r="Y126" s="193"/>
      <c r="Z126" s="193"/>
      <c r="AA126" s="193"/>
      <c r="AB126" s="193"/>
      <c r="AC126" s="193"/>
      <c r="AD126" s="193"/>
      <c r="AE126" s="193"/>
      <c r="AF126" s="193"/>
      <c r="AG126" s="193"/>
      <c r="AH126" s="193"/>
      <c r="AI126" s="193"/>
      <c r="AJ126" s="193"/>
      <c r="AK126" s="194"/>
      <c r="AL126" s="194"/>
      <c r="AM126" s="194"/>
      <c r="AN126" s="194"/>
      <c r="AO126" s="194"/>
      <c r="AP126" s="194"/>
      <c r="AQ126" s="195"/>
      <c r="AR126" s="194"/>
      <c r="AS126" s="194"/>
      <c r="AT126" s="194"/>
      <c r="AU126" s="194"/>
      <c r="AV126" s="194"/>
      <c r="AW126" s="194"/>
      <c r="AX126" s="194"/>
      <c r="AY126" s="194"/>
      <c r="AZ126" s="194"/>
      <c r="BA126" s="194"/>
      <c r="BB126" s="194"/>
      <c r="BC126" s="157"/>
    </row>
    <row r="127" spans="1:55" ht="72" customHeight="1" x14ac:dyDescent="0.2">
      <c r="A127" s="882">
        <v>13</v>
      </c>
      <c r="B127" s="162" t="s">
        <v>1705</v>
      </c>
      <c r="C127" s="163" t="s">
        <v>1706</v>
      </c>
      <c r="D127" s="164" t="s">
        <v>21</v>
      </c>
      <c r="E127" s="164" t="s">
        <v>1893</v>
      </c>
      <c r="F127" s="163" t="s">
        <v>1707</v>
      </c>
      <c r="G127" s="165" t="s">
        <v>1679</v>
      </c>
      <c r="H127" s="165" t="s">
        <v>1680</v>
      </c>
      <c r="I127" s="166" t="s">
        <v>1909</v>
      </c>
      <c r="J127" s="167">
        <f>+$N$3</f>
        <v>2018</v>
      </c>
      <c r="K127" s="165" t="s">
        <v>1926</v>
      </c>
      <c r="L127" s="166" t="s">
        <v>1970</v>
      </c>
      <c r="M127" s="163" t="s">
        <v>1708</v>
      </c>
      <c r="N127" s="163" t="s">
        <v>1709</v>
      </c>
      <c r="O127" s="163" t="s">
        <v>1710</v>
      </c>
      <c r="P127" s="163" t="s">
        <v>1711</v>
      </c>
      <c r="Q127" s="163" t="s">
        <v>1971</v>
      </c>
      <c r="R127" s="168">
        <f t="shared" ref="R127" si="408">SUM(R128:R134)</f>
        <v>0</v>
      </c>
      <c r="S127" s="169">
        <f t="shared" ref="S127" si="409">SUM(S128:S134)</f>
        <v>0</v>
      </c>
      <c r="T127" s="170">
        <f t="shared" ref="T127" si="410">SUM(T128:T134)</f>
        <v>0</v>
      </c>
      <c r="U127" s="171">
        <f t="shared" ref="U127" si="411">SUM(U128:U134)</f>
        <v>0</v>
      </c>
      <c r="V127" s="170">
        <f t="shared" ref="V127" si="412">SUM(V128:V134)</f>
        <v>0</v>
      </c>
      <c r="W127" s="171">
        <f t="shared" ref="W127" si="413">SUM(W128:W134)</f>
        <v>0</v>
      </c>
      <c r="X127" s="170">
        <f t="shared" ref="X127" si="414">SUM(X128:X134)</f>
        <v>0</v>
      </c>
      <c r="Y127" s="171">
        <f t="shared" ref="Y127" si="415">SUM(Y128:Y134)</f>
        <v>0</v>
      </c>
      <c r="Z127" s="170">
        <f t="shared" ref="Z127" si="416">SUM(Z128:Z134)</f>
        <v>0</v>
      </c>
      <c r="AA127" s="171">
        <f t="shared" ref="AA127" si="417">SUM(AA128:AA134)</f>
        <v>0</v>
      </c>
      <c r="AB127" s="170">
        <f t="shared" ref="AB127" si="418">SUM(AB128:AB134)</f>
        <v>0</v>
      </c>
      <c r="AC127" s="171">
        <f t="shared" ref="AC127" si="419">SUM(AC128:AC134)</f>
        <v>0</v>
      </c>
      <c r="AD127" s="170">
        <f t="shared" ref="AD127" si="420">SUM(AD128:AD134)</f>
        <v>0</v>
      </c>
      <c r="AE127" s="171">
        <f t="shared" ref="AE127" si="421">SUM(AE128:AE134)</f>
        <v>0</v>
      </c>
      <c r="AF127" s="170">
        <f t="shared" ref="AF127" si="422">SUM(AF128:AF134)</f>
        <v>0</v>
      </c>
      <c r="AG127" s="172">
        <f t="shared" ref="AG127:AI127" si="423">SUM(AG128:AG134)</f>
        <v>0</v>
      </c>
      <c r="AH127" s="170">
        <f t="shared" si="423"/>
        <v>0</v>
      </c>
      <c r="AI127" s="171">
        <f t="shared" si="423"/>
        <v>0</v>
      </c>
      <c r="AJ127" s="173">
        <f t="shared" ref="AJ127" si="424">SUM(AJ128:AJ134)</f>
        <v>0</v>
      </c>
      <c r="AK127" s="174">
        <f t="shared" ref="AK127" si="425">SUM(AK128:AK134)</f>
        <v>0</v>
      </c>
      <c r="AL127" s="41">
        <f t="shared" ref="AL127" si="426">SUM(AL128:AL134)</f>
        <v>0</v>
      </c>
      <c r="AM127" s="42">
        <f t="shared" ref="AM127" si="427">SUM(AM128:AM134)</f>
        <v>0</v>
      </c>
      <c r="AN127" s="42">
        <f t="shared" ref="AN127" si="428">SUM(AN128:AN134)</f>
        <v>0</v>
      </c>
      <c r="AO127" s="42">
        <f t="shared" ref="AO127" si="429">SUM(AO128:AO134)</f>
        <v>0</v>
      </c>
      <c r="AP127" s="42">
        <f t="shared" ref="AP127" si="430">SUM(AP128:AP134)</f>
        <v>0</v>
      </c>
      <c r="AQ127" s="42">
        <f t="shared" ref="AQ127" si="431">SUM(AQ128:AQ134)</f>
        <v>0</v>
      </c>
      <c r="AR127" s="43">
        <f t="shared" ref="AR127" si="432">SUM(AR128:AR134)</f>
        <v>0</v>
      </c>
      <c r="AS127" s="105">
        <f t="shared" ref="AS127" si="433">SUM(AS128:AS134)</f>
        <v>0</v>
      </c>
      <c r="AT127" s="42">
        <f t="shared" ref="AT127" si="434">SUM(AT128:AT134)</f>
        <v>0</v>
      </c>
      <c r="AU127" s="43">
        <f t="shared" ref="AU127" si="435">SUM(AU128:AU134)</f>
        <v>0</v>
      </c>
      <c r="AV127" s="105">
        <f t="shared" ref="AV127" si="436">SUM(AV128:AV134)</f>
        <v>0</v>
      </c>
      <c r="AW127" s="42">
        <f t="shared" ref="AW127" si="437">SUM(AW128:AW134)</f>
        <v>0</v>
      </c>
      <c r="AX127" s="42">
        <f t="shared" ref="AX127" si="438">SUM(AX128:AX134)</f>
        <v>0</v>
      </c>
      <c r="AY127" s="42">
        <f t="shared" ref="AY127" si="439">SUM(AY128:AY134)</f>
        <v>0</v>
      </c>
      <c r="AZ127" s="106">
        <f t="shared" ref="AZ127" si="440">SUM(AZ128:AZ134)</f>
        <v>0</v>
      </c>
      <c r="BA127" s="44" t="s">
        <v>1685</v>
      </c>
      <c r="BB127" s="44" t="s">
        <v>1973</v>
      </c>
      <c r="BC127" s="45" t="s">
        <v>1687</v>
      </c>
    </row>
    <row r="128" spans="1:55" ht="22.5" x14ac:dyDescent="0.2">
      <c r="A128" s="883"/>
      <c r="B128" s="885" t="str">
        <f>VLOOKUP($D$9,'PROYECTOS REGISTRADOS'!$A$2:$D$82,4,0)</f>
        <v>Ampliación de los programas artìscticos y culturales Tocancipá, Cundinamarca, Centro Oriente</v>
      </c>
      <c r="C128" s="888" t="str">
        <f>VLOOKUP($D$9,'PROYECTOS REGISTRADOS'!$A$2:$D$82,3,0)</f>
        <v>2016-25817-00017</v>
      </c>
      <c r="D128" s="891" t="s">
        <v>623</v>
      </c>
      <c r="E128" s="894" t="str">
        <f>IF(D128=0,"0-0",(VLOOKUP(D128,'CONSOLIDADO PLAN DESARROLLO'!$EL$9:$ET$304,2,0)))</f>
        <v>Ampliar el servicio de Red Bibliotecas en las instituciones educativas</v>
      </c>
      <c r="F128" s="897" t="str">
        <f>IF(D128=0,"0-0",(VLOOKUP(D128,'CONSOLIDADO PLAN DESARROLLO'!$EL$9:$ET$304,3,0)))</f>
        <v>Servicio Red de Bibliotecas ampliado</v>
      </c>
      <c r="G128" s="900">
        <f>IF(D128=0,"0-0",(VLOOKUP(D128,'CONSOLIDADO PLAN DESARROLLO'!$EL$9:$ET$304,4,0)))</f>
        <v>2</v>
      </c>
      <c r="H128" s="903">
        <f>IF(D128=0,"0-0",(VLOOKUP(D128,'CONSOLIDADO PLAN DESARROLLO'!$EL$9:$ET$304,5,0)))</f>
        <v>6</v>
      </c>
      <c r="I128" s="906">
        <f>IF(D128=0,"0-0",(VLOOKUP(D128,'CONSOLIDADO PLAN DESARROLLO'!$EL$9:$ET$304,$R$3,0)))</f>
        <v>2</v>
      </c>
      <c r="J128" s="907"/>
      <c r="K128" s="927"/>
      <c r="L128" s="921"/>
      <c r="M128" s="822" t="s">
        <v>1955</v>
      </c>
      <c r="N128" s="818" t="s">
        <v>1931</v>
      </c>
      <c r="O128" s="825">
        <v>3</v>
      </c>
      <c r="P128" s="880"/>
      <c r="Q128" s="47"/>
      <c r="R128" s="924">
        <f>VLOOKUP($D128,'[5]Tablero Logro Metas 2018'!$N$7:$AJ$302,15,0)</f>
        <v>0</v>
      </c>
      <c r="S128" s="48"/>
      <c r="T128" s="912">
        <f>VLOOKUP($D128,'[5]Tablero Logro Metas 2018'!$N$7:$AJ$302,16,0)</f>
        <v>0</v>
      </c>
      <c r="U128" s="49"/>
      <c r="V128" s="912">
        <f>VLOOKUP($D128,'[5]Tablero Logro Metas 2018'!$N$7:$AJ$302,17,0)</f>
        <v>0</v>
      </c>
      <c r="W128" s="49"/>
      <c r="X128" s="912">
        <f>VLOOKUP($D128,'[5]Tablero Logro Metas 2018'!$N$7:$AJ$302,18,0)</f>
        <v>0</v>
      </c>
      <c r="Y128" s="49"/>
      <c r="Z128" s="912">
        <f>VLOOKUP($D128,'[5]Tablero Logro Metas 2018'!$N$7:$AJ$302,19,0)</f>
        <v>0</v>
      </c>
      <c r="AA128" s="49"/>
      <c r="AB128" s="912">
        <f>VLOOKUP($D128,'[5]Tablero Logro Metas 2018'!$N$7:$AJ$302,20,0)</f>
        <v>0</v>
      </c>
      <c r="AC128" s="49"/>
      <c r="AD128" s="912">
        <f>VLOOKUP($D128,'[5]Tablero Logro Metas 2018'!$N$7:$AJ$302,21,0)</f>
        <v>0</v>
      </c>
      <c r="AE128" s="49"/>
      <c r="AF128" s="912">
        <f>VLOOKUP($D128,'[5]Tablero Logro Metas 2018'!$N$7:$AJ$302,22,0)</f>
        <v>0</v>
      </c>
      <c r="AG128" s="50"/>
      <c r="AH128" s="912">
        <f>VLOOKUP($D128,'[5]Tablero Logro Metas 2018'!$N$7:$AJ$302,23,0)</f>
        <v>0</v>
      </c>
      <c r="AI128" s="49"/>
      <c r="AJ128" s="915">
        <f>+R128+T128+V128+X128+Z128+AB128+AD128+AF128+AH128</f>
        <v>0</v>
      </c>
      <c r="AK128" s="104">
        <f>AC128+AE128+AG128+S128+U128+W128+Y128+AA128+AI128</f>
        <v>0</v>
      </c>
      <c r="AL128" s="51"/>
      <c r="AM128" s="52"/>
      <c r="AN128" s="52"/>
      <c r="AO128" s="52"/>
      <c r="AP128" s="52"/>
      <c r="AQ128" s="52"/>
      <c r="AR128" s="53">
        <f t="shared" ref="AR128:AR133" si="441">SUM(AL128:AQ128)</f>
        <v>0</v>
      </c>
      <c r="AS128" s="54"/>
      <c r="AT128" s="52"/>
      <c r="AU128" s="53">
        <f t="shared" ref="AU128:AU132" si="442">SUM(AS128:AT128)</f>
        <v>0</v>
      </c>
      <c r="AV128" s="54"/>
      <c r="AW128" s="52"/>
      <c r="AX128" s="52"/>
      <c r="AY128" s="52"/>
      <c r="AZ128" s="55"/>
      <c r="BA128" s="56"/>
      <c r="BB128" s="56"/>
      <c r="BC128" s="57"/>
    </row>
    <row r="129" spans="1:55" ht="17.25" customHeight="1" x14ac:dyDescent="0.2">
      <c r="A129" s="883"/>
      <c r="B129" s="885"/>
      <c r="C129" s="888"/>
      <c r="D129" s="891"/>
      <c r="E129" s="895"/>
      <c r="F129" s="897"/>
      <c r="G129" s="900"/>
      <c r="H129" s="903"/>
      <c r="I129" s="908"/>
      <c r="J129" s="909"/>
      <c r="K129" s="927"/>
      <c r="L129" s="922"/>
      <c r="M129" s="175"/>
      <c r="N129" s="176"/>
      <c r="O129" s="177"/>
      <c r="P129" s="880"/>
      <c r="Q129" s="47"/>
      <c r="R129" s="925"/>
      <c r="S129" s="48"/>
      <c r="T129" s="913"/>
      <c r="U129" s="49"/>
      <c r="V129" s="913"/>
      <c r="W129" s="49"/>
      <c r="X129" s="913"/>
      <c r="Y129" s="49"/>
      <c r="Z129" s="913"/>
      <c r="AA129" s="49"/>
      <c r="AB129" s="913"/>
      <c r="AC129" s="49"/>
      <c r="AD129" s="913"/>
      <c r="AE129" s="49"/>
      <c r="AF129" s="913"/>
      <c r="AG129" s="50"/>
      <c r="AH129" s="913"/>
      <c r="AI129" s="49"/>
      <c r="AJ129" s="916"/>
      <c r="AK129" s="104">
        <f t="shared" ref="AK129:AK133" si="443">AC129+AE129+AG129+S129+U129+W129+Y129+AA129+AI129</f>
        <v>0</v>
      </c>
      <c r="AL129" s="51"/>
      <c r="AM129" s="52"/>
      <c r="AN129" s="52"/>
      <c r="AO129" s="52"/>
      <c r="AP129" s="52"/>
      <c r="AQ129" s="52"/>
      <c r="AR129" s="53">
        <f t="shared" si="441"/>
        <v>0</v>
      </c>
      <c r="AS129" s="54"/>
      <c r="AT129" s="52"/>
      <c r="AU129" s="53">
        <f t="shared" si="442"/>
        <v>0</v>
      </c>
      <c r="AV129" s="54"/>
      <c r="AW129" s="52"/>
      <c r="AX129" s="52"/>
      <c r="AY129" s="52"/>
      <c r="AZ129" s="55"/>
      <c r="BA129" s="56"/>
      <c r="BB129" s="56"/>
      <c r="BC129" s="57"/>
    </row>
    <row r="130" spans="1:55" ht="17.25" customHeight="1" x14ac:dyDescent="0.2">
      <c r="A130" s="883"/>
      <c r="B130" s="885"/>
      <c r="C130" s="888"/>
      <c r="D130" s="891"/>
      <c r="E130" s="895"/>
      <c r="F130" s="897"/>
      <c r="G130" s="900"/>
      <c r="H130" s="903"/>
      <c r="I130" s="908"/>
      <c r="J130" s="909"/>
      <c r="K130" s="927"/>
      <c r="L130" s="922"/>
      <c r="M130" s="175"/>
      <c r="N130" s="176"/>
      <c r="O130" s="177"/>
      <c r="P130" s="880"/>
      <c r="Q130" s="47"/>
      <c r="R130" s="925"/>
      <c r="S130" s="48"/>
      <c r="T130" s="913"/>
      <c r="U130" s="49"/>
      <c r="V130" s="913"/>
      <c r="W130" s="49"/>
      <c r="X130" s="913"/>
      <c r="Y130" s="49"/>
      <c r="Z130" s="913"/>
      <c r="AA130" s="49"/>
      <c r="AB130" s="913"/>
      <c r="AC130" s="49"/>
      <c r="AD130" s="913"/>
      <c r="AE130" s="49"/>
      <c r="AF130" s="913"/>
      <c r="AG130" s="50"/>
      <c r="AH130" s="913"/>
      <c r="AI130" s="49"/>
      <c r="AJ130" s="916"/>
      <c r="AK130" s="104">
        <f t="shared" si="443"/>
        <v>0</v>
      </c>
      <c r="AL130" s="51"/>
      <c r="AM130" s="52"/>
      <c r="AN130" s="52"/>
      <c r="AO130" s="52"/>
      <c r="AP130" s="52"/>
      <c r="AQ130" s="52"/>
      <c r="AR130" s="53">
        <f t="shared" si="441"/>
        <v>0</v>
      </c>
      <c r="AS130" s="54"/>
      <c r="AT130" s="52"/>
      <c r="AU130" s="53">
        <f t="shared" si="442"/>
        <v>0</v>
      </c>
      <c r="AV130" s="54"/>
      <c r="AW130" s="52"/>
      <c r="AX130" s="52"/>
      <c r="AY130" s="52"/>
      <c r="AZ130" s="55"/>
      <c r="BA130" s="56"/>
      <c r="BB130" s="56"/>
      <c r="BC130" s="57"/>
    </row>
    <row r="131" spans="1:55" ht="17.25" customHeight="1" x14ac:dyDescent="0.2">
      <c r="A131" s="883"/>
      <c r="B131" s="885"/>
      <c r="C131" s="888"/>
      <c r="D131" s="891"/>
      <c r="E131" s="895"/>
      <c r="F131" s="897"/>
      <c r="G131" s="900"/>
      <c r="H131" s="903"/>
      <c r="I131" s="908"/>
      <c r="J131" s="909"/>
      <c r="K131" s="927"/>
      <c r="L131" s="922"/>
      <c r="M131" s="175"/>
      <c r="N131" s="176"/>
      <c r="O131" s="177"/>
      <c r="P131" s="880"/>
      <c r="Q131" s="47"/>
      <c r="R131" s="925"/>
      <c r="S131" s="48"/>
      <c r="T131" s="913"/>
      <c r="U131" s="49"/>
      <c r="V131" s="913"/>
      <c r="W131" s="49"/>
      <c r="X131" s="913"/>
      <c r="Y131" s="49"/>
      <c r="Z131" s="913"/>
      <c r="AA131" s="49"/>
      <c r="AB131" s="913"/>
      <c r="AC131" s="49"/>
      <c r="AD131" s="913"/>
      <c r="AE131" s="49"/>
      <c r="AF131" s="913"/>
      <c r="AG131" s="50"/>
      <c r="AH131" s="913"/>
      <c r="AI131" s="49"/>
      <c r="AJ131" s="916"/>
      <c r="AK131" s="104">
        <f t="shared" si="443"/>
        <v>0</v>
      </c>
      <c r="AL131" s="51"/>
      <c r="AM131" s="52"/>
      <c r="AN131" s="52"/>
      <c r="AO131" s="52"/>
      <c r="AP131" s="52"/>
      <c r="AQ131" s="52"/>
      <c r="AR131" s="53">
        <f t="shared" si="441"/>
        <v>0</v>
      </c>
      <c r="AS131" s="54"/>
      <c r="AT131" s="52"/>
      <c r="AU131" s="53">
        <f t="shared" si="442"/>
        <v>0</v>
      </c>
      <c r="AV131" s="54"/>
      <c r="AW131" s="52"/>
      <c r="AX131" s="52"/>
      <c r="AY131" s="52"/>
      <c r="AZ131" s="55"/>
      <c r="BA131" s="56"/>
      <c r="BB131" s="56"/>
      <c r="BC131" s="57"/>
    </row>
    <row r="132" spans="1:55" ht="17.25" customHeight="1" x14ac:dyDescent="0.2">
      <c r="A132" s="883"/>
      <c r="B132" s="885"/>
      <c r="C132" s="888"/>
      <c r="D132" s="891"/>
      <c r="E132" s="895"/>
      <c r="F132" s="897"/>
      <c r="G132" s="900"/>
      <c r="H132" s="903"/>
      <c r="I132" s="908"/>
      <c r="J132" s="909"/>
      <c r="K132" s="927"/>
      <c r="L132" s="922"/>
      <c r="M132" s="175"/>
      <c r="N132" s="176"/>
      <c r="O132" s="177"/>
      <c r="P132" s="880"/>
      <c r="Q132" s="47"/>
      <c r="R132" s="925"/>
      <c r="S132" s="48"/>
      <c r="T132" s="913"/>
      <c r="U132" s="49"/>
      <c r="V132" s="913"/>
      <c r="W132" s="49"/>
      <c r="X132" s="913"/>
      <c r="Y132" s="49"/>
      <c r="Z132" s="913"/>
      <c r="AA132" s="49"/>
      <c r="AB132" s="913"/>
      <c r="AC132" s="49"/>
      <c r="AD132" s="913"/>
      <c r="AE132" s="49"/>
      <c r="AF132" s="913"/>
      <c r="AG132" s="50"/>
      <c r="AH132" s="913"/>
      <c r="AI132" s="49"/>
      <c r="AJ132" s="916"/>
      <c r="AK132" s="104">
        <f t="shared" si="443"/>
        <v>0</v>
      </c>
      <c r="AL132" s="51"/>
      <c r="AM132" s="52"/>
      <c r="AN132" s="52"/>
      <c r="AO132" s="52"/>
      <c r="AP132" s="52"/>
      <c r="AQ132" s="52"/>
      <c r="AR132" s="53">
        <f t="shared" si="441"/>
        <v>0</v>
      </c>
      <c r="AS132" s="54"/>
      <c r="AT132" s="52"/>
      <c r="AU132" s="53">
        <f t="shared" si="442"/>
        <v>0</v>
      </c>
      <c r="AV132" s="54"/>
      <c r="AW132" s="52"/>
      <c r="AX132" s="52"/>
      <c r="AY132" s="52"/>
      <c r="AZ132" s="55"/>
      <c r="BA132" s="56"/>
      <c r="BB132" s="56"/>
      <c r="BC132" s="57"/>
    </row>
    <row r="133" spans="1:55" ht="17.25" customHeight="1" x14ac:dyDescent="0.2">
      <c r="A133" s="883"/>
      <c r="B133" s="886"/>
      <c r="C133" s="889"/>
      <c r="D133" s="892"/>
      <c r="E133" s="895"/>
      <c r="F133" s="898"/>
      <c r="G133" s="901"/>
      <c r="H133" s="904"/>
      <c r="I133" s="908"/>
      <c r="J133" s="909"/>
      <c r="K133" s="928"/>
      <c r="L133" s="922"/>
      <c r="M133" s="178"/>
      <c r="N133" s="179"/>
      <c r="O133" s="180"/>
      <c r="P133" s="881"/>
      <c r="Q133" s="108"/>
      <c r="R133" s="925"/>
      <c r="S133" s="109"/>
      <c r="T133" s="913"/>
      <c r="U133" s="110"/>
      <c r="V133" s="913"/>
      <c r="W133" s="110"/>
      <c r="X133" s="913"/>
      <c r="Y133" s="110"/>
      <c r="Z133" s="913"/>
      <c r="AA133" s="110"/>
      <c r="AB133" s="913"/>
      <c r="AC133" s="110"/>
      <c r="AD133" s="913"/>
      <c r="AE133" s="110"/>
      <c r="AF133" s="913"/>
      <c r="AG133" s="111"/>
      <c r="AH133" s="913"/>
      <c r="AI133" s="110"/>
      <c r="AJ133" s="917"/>
      <c r="AK133" s="104">
        <f t="shared" si="443"/>
        <v>0</v>
      </c>
      <c r="AL133" s="112"/>
      <c r="AM133" s="113"/>
      <c r="AN133" s="113"/>
      <c r="AO133" s="113"/>
      <c r="AP133" s="113"/>
      <c r="AQ133" s="113"/>
      <c r="AR133" s="53">
        <f t="shared" si="441"/>
        <v>0</v>
      </c>
      <c r="AS133" s="114"/>
      <c r="AT133" s="113"/>
      <c r="AU133" s="53">
        <f>SUM(AS133:AT133)</f>
        <v>0</v>
      </c>
      <c r="AV133" s="114"/>
      <c r="AW133" s="113"/>
      <c r="AX133" s="113"/>
      <c r="AY133" s="113"/>
      <c r="AZ133" s="115"/>
      <c r="BA133" s="116"/>
      <c r="BB133" s="116"/>
      <c r="BC133" s="117"/>
    </row>
    <row r="134" spans="1:55" ht="9.9499999999999993" customHeight="1" thickBot="1" x14ac:dyDescent="0.25">
      <c r="A134" s="884"/>
      <c r="B134" s="887"/>
      <c r="C134" s="890"/>
      <c r="D134" s="893"/>
      <c r="E134" s="896"/>
      <c r="F134" s="899"/>
      <c r="G134" s="902"/>
      <c r="H134" s="905"/>
      <c r="I134" s="910"/>
      <c r="J134" s="911"/>
      <c r="K134" s="929"/>
      <c r="L134" s="923"/>
      <c r="M134" s="181"/>
      <c r="N134" s="826"/>
      <c r="O134" s="183"/>
      <c r="P134" s="118"/>
      <c r="Q134" s="118"/>
      <c r="R134" s="926"/>
      <c r="S134" s="184"/>
      <c r="T134" s="914"/>
      <c r="U134" s="185"/>
      <c r="V134" s="914"/>
      <c r="W134" s="185"/>
      <c r="X134" s="914"/>
      <c r="Y134" s="185"/>
      <c r="Z134" s="914"/>
      <c r="AA134" s="185"/>
      <c r="AB134" s="914"/>
      <c r="AC134" s="185"/>
      <c r="AD134" s="914"/>
      <c r="AE134" s="185"/>
      <c r="AF134" s="914"/>
      <c r="AG134" s="186"/>
      <c r="AH134" s="914"/>
      <c r="AI134" s="185"/>
      <c r="AJ134" s="119"/>
      <c r="AK134" s="120"/>
      <c r="AL134" s="187"/>
      <c r="AM134" s="188"/>
      <c r="AN134" s="188"/>
      <c r="AO134" s="188"/>
      <c r="AP134" s="188"/>
      <c r="AQ134" s="188"/>
      <c r="AR134" s="121"/>
      <c r="AS134" s="189"/>
      <c r="AT134" s="188"/>
      <c r="AU134" s="121"/>
      <c r="AV134" s="189"/>
      <c r="AW134" s="188"/>
      <c r="AX134" s="188"/>
      <c r="AY134" s="188"/>
      <c r="AZ134" s="190"/>
      <c r="BA134" s="191"/>
      <c r="BB134" s="191"/>
      <c r="BC134" s="192"/>
    </row>
    <row r="135" spans="1:55" ht="6" customHeight="1" x14ac:dyDescent="0.2">
      <c r="A135" s="157"/>
      <c r="B135" s="193"/>
      <c r="C135" s="193"/>
      <c r="D135" s="193"/>
      <c r="E135" s="193"/>
      <c r="F135" s="193"/>
      <c r="G135" s="193"/>
      <c r="H135" s="193"/>
      <c r="I135" s="930"/>
      <c r="J135" s="930"/>
      <c r="K135" s="193"/>
      <c r="L135" s="193"/>
      <c r="M135" s="193"/>
      <c r="N135" s="193"/>
      <c r="O135" s="193"/>
      <c r="P135" s="193"/>
      <c r="Q135" s="193"/>
      <c r="R135" s="193"/>
      <c r="S135" s="193"/>
      <c r="T135" s="193"/>
      <c r="U135" s="193"/>
      <c r="V135" s="193"/>
      <c r="W135" s="193"/>
      <c r="X135" s="193"/>
      <c r="Y135" s="193"/>
      <c r="Z135" s="193"/>
      <c r="AA135" s="193"/>
      <c r="AB135" s="193"/>
      <c r="AC135" s="193"/>
      <c r="AD135" s="193"/>
      <c r="AE135" s="193"/>
      <c r="AF135" s="193"/>
      <c r="AG135" s="193"/>
      <c r="AH135" s="193"/>
      <c r="AI135" s="193"/>
      <c r="AJ135" s="193"/>
      <c r="AK135" s="194"/>
      <c r="AL135" s="194"/>
      <c r="AM135" s="194"/>
      <c r="AN135" s="194"/>
      <c r="AO135" s="194"/>
      <c r="AP135" s="194"/>
      <c r="AQ135" s="195"/>
      <c r="AR135" s="194"/>
      <c r="AS135" s="194"/>
      <c r="AT135" s="194"/>
      <c r="AU135" s="194"/>
      <c r="AV135" s="194"/>
      <c r="AW135" s="194"/>
      <c r="AX135" s="194"/>
      <c r="AY135" s="194"/>
      <c r="AZ135" s="194"/>
      <c r="BA135" s="194"/>
      <c r="BB135" s="194"/>
      <c r="BC135" s="157"/>
    </row>
    <row r="136" spans="1:55" ht="72" customHeight="1" x14ac:dyDescent="0.2">
      <c r="A136" s="882">
        <v>14</v>
      </c>
      <c r="B136" s="162" t="s">
        <v>1705</v>
      </c>
      <c r="C136" s="163" t="s">
        <v>1706</v>
      </c>
      <c r="D136" s="164" t="s">
        <v>21</v>
      </c>
      <c r="E136" s="164" t="s">
        <v>1893</v>
      </c>
      <c r="F136" s="163" t="s">
        <v>1707</v>
      </c>
      <c r="G136" s="165" t="s">
        <v>1679</v>
      </c>
      <c r="H136" s="165" t="s">
        <v>1680</v>
      </c>
      <c r="I136" s="166" t="s">
        <v>1909</v>
      </c>
      <c r="J136" s="167">
        <f>+$N$3</f>
        <v>2018</v>
      </c>
      <c r="K136" s="165" t="s">
        <v>1926</v>
      </c>
      <c r="L136" s="166" t="s">
        <v>1970</v>
      </c>
      <c r="M136" s="163" t="s">
        <v>1708</v>
      </c>
      <c r="N136" s="163" t="s">
        <v>1709</v>
      </c>
      <c r="O136" s="163" t="s">
        <v>1710</v>
      </c>
      <c r="P136" s="163" t="s">
        <v>1711</v>
      </c>
      <c r="Q136" s="163" t="s">
        <v>1971</v>
      </c>
      <c r="R136" s="168">
        <f t="shared" ref="R136" si="444">SUM(R137:R143)</f>
        <v>0</v>
      </c>
      <c r="S136" s="169">
        <f t="shared" ref="S136" si="445">SUM(S137:S143)</f>
        <v>0</v>
      </c>
      <c r="T136" s="170">
        <f t="shared" ref="T136" si="446">SUM(T137:T143)</f>
        <v>0</v>
      </c>
      <c r="U136" s="171">
        <f t="shared" ref="U136" si="447">SUM(U137:U143)</f>
        <v>0</v>
      </c>
      <c r="V136" s="170">
        <f t="shared" ref="V136" si="448">SUM(V137:V143)</f>
        <v>0</v>
      </c>
      <c r="W136" s="171">
        <f t="shared" ref="W136" si="449">SUM(W137:W143)</f>
        <v>0</v>
      </c>
      <c r="X136" s="170">
        <f t="shared" ref="X136" si="450">SUM(X137:X143)</f>
        <v>0</v>
      </c>
      <c r="Y136" s="171">
        <f t="shared" ref="Y136" si="451">SUM(Y137:Y143)</f>
        <v>0</v>
      </c>
      <c r="Z136" s="170">
        <f t="shared" ref="Z136" si="452">SUM(Z137:Z143)</f>
        <v>600000000</v>
      </c>
      <c r="AA136" s="171">
        <f t="shared" ref="AA136" si="453">SUM(AA137:AA143)</f>
        <v>0</v>
      </c>
      <c r="AB136" s="170">
        <f t="shared" ref="AB136" si="454">SUM(AB137:AB143)</f>
        <v>0</v>
      </c>
      <c r="AC136" s="171">
        <f t="shared" ref="AC136" si="455">SUM(AC137:AC143)</f>
        <v>0</v>
      </c>
      <c r="AD136" s="170">
        <f t="shared" ref="AD136" si="456">SUM(AD137:AD143)</f>
        <v>0</v>
      </c>
      <c r="AE136" s="171">
        <f t="shared" ref="AE136" si="457">SUM(AE137:AE143)</f>
        <v>0</v>
      </c>
      <c r="AF136" s="170">
        <f t="shared" ref="AF136" si="458">SUM(AF137:AF143)</f>
        <v>0</v>
      </c>
      <c r="AG136" s="172">
        <f t="shared" ref="AG136:AI136" si="459">SUM(AG137:AG143)</f>
        <v>0</v>
      </c>
      <c r="AH136" s="170">
        <f t="shared" si="459"/>
        <v>0</v>
      </c>
      <c r="AI136" s="171">
        <f t="shared" si="459"/>
        <v>0</v>
      </c>
      <c r="AJ136" s="173">
        <f t="shared" ref="AJ136" si="460">SUM(AJ137:AJ143)</f>
        <v>600000000</v>
      </c>
      <c r="AK136" s="174">
        <f t="shared" ref="AK136" si="461">SUM(AK137:AK143)</f>
        <v>0</v>
      </c>
      <c r="AL136" s="41">
        <f t="shared" ref="AL136" si="462">SUM(AL137:AL143)</f>
        <v>0</v>
      </c>
      <c r="AM136" s="42">
        <f t="shared" ref="AM136" si="463">SUM(AM137:AM143)</f>
        <v>0</v>
      </c>
      <c r="AN136" s="42">
        <f t="shared" ref="AN136" si="464">SUM(AN137:AN143)</f>
        <v>0</v>
      </c>
      <c r="AO136" s="42">
        <f t="shared" ref="AO136" si="465">SUM(AO137:AO143)</f>
        <v>0</v>
      </c>
      <c r="AP136" s="42">
        <f t="shared" ref="AP136" si="466">SUM(AP137:AP143)</f>
        <v>0</v>
      </c>
      <c r="AQ136" s="42">
        <f t="shared" ref="AQ136" si="467">SUM(AQ137:AQ143)</f>
        <v>0</v>
      </c>
      <c r="AR136" s="43">
        <f t="shared" ref="AR136" si="468">SUM(AR137:AR143)</f>
        <v>0</v>
      </c>
      <c r="AS136" s="105">
        <f t="shared" ref="AS136" si="469">SUM(AS137:AS143)</f>
        <v>0</v>
      </c>
      <c r="AT136" s="42">
        <f t="shared" ref="AT136" si="470">SUM(AT137:AT143)</f>
        <v>0</v>
      </c>
      <c r="AU136" s="43">
        <f t="shared" ref="AU136" si="471">SUM(AU137:AU143)</f>
        <v>0</v>
      </c>
      <c r="AV136" s="105">
        <f t="shared" ref="AV136" si="472">SUM(AV137:AV143)</f>
        <v>0</v>
      </c>
      <c r="AW136" s="42">
        <f t="shared" ref="AW136" si="473">SUM(AW137:AW143)</f>
        <v>0</v>
      </c>
      <c r="AX136" s="42">
        <f t="shared" ref="AX136" si="474">SUM(AX137:AX143)</f>
        <v>0</v>
      </c>
      <c r="AY136" s="42">
        <f t="shared" ref="AY136" si="475">SUM(AY137:AY143)</f>
        <v>0</v>
      </c>
      <c r="AZ136" s="106">
        <f t="shared" ref="AZ136" si="476">SUM(AZ137:AZ143)</f>
        <v>0</v>
      </c>
      <c r="BA136" s="44" t="s">
        <v>1685</v>
      </c>
      <c r="BB136" s="44" t="s">
        <v>1973</v>
      </c>
      <c r="BC136" s="45" t="s">
        <v>1687</v>
      </c>
    </row>
    <row r="137" spans="1:55" ht="17.25" customHeight="1" x14ac:dyDescent="0.2">
      <c r="A137" s="883"/>
      <c r="B137" s="885" t="str">
        <f>VLOOKUP($D$9,'PROYECTOS REGISTRADOS'!$A$2:$D$82,4,0)</f>
        <v>Ampliación de los programas artìscticos y culturales Tocancipá, Cundinamarca, Centro Oriente</v>
      </c>
      <c r="C137" s="888" t="str">
        <f>VLOOKUP($D$9,'PROYECTOS REGISTRADOS'!$A$2:$D$82,3,0)</f>
        <v>2016-25817-00017</v>
      </c>
      <c r="D137" s="891" t="s">
        <v>628</v>
      </c>
      <c r="E137" s="894" t="str">
        <f>IF(D137=0,"0-0",(VLOOKUP(D137,'CONSOLIDADO PLAN DESARROLLO'!$EL$9:$ET$304,2,0)))</f>
        <v>Fortalecer los procesos y servicios bibliotecológicos</v>
      </c>
      <c r="F137" s="897" t="str">
        <f>IF(D137=0,"0-0",(VLOOKUP(D137,'CONSOLIDADO PLAN DESARROLLO'!$EL$9:$ET$304,3,0)))</f>
        <v>Procesos y servicios fortalecidos</v>
      </c>
      <c r="G137" s="900">
        <f>IF(D137=0,"0-0",(VLOOKUP(D137,'CONSOLIDADO PLAN DESARROLLO'!$EL$9:$ET$304,4,0)))</f>
        <v>1</v>
      </c>
      <c r="H137" s="903">
        <f>IF(D137=0,"0-0",(VLOOKUP(D137,'CONSOLIDADO PLAN DESARROLLO'!$EL$9:$ET$304,5,0)))</f>
        <v>1</v>
      </c>
      <c r="I137" s="906">
        <f>IF(D137=0,"0-0",(VLOOKUP(D137,'CONSOLIDADO PLAN DESARROLLO'!$EL$9:$ET$304,$R$3,0)))</f>
        <v>1</v>
      </c>
      <c r="J137" s="907"/>
      <c r="K137" s="927"/>
      <c r="L137" s="921"/>
      <c r="M137" s="822" t="s">
        <v>1956</v>
      </c>
      <c r="N137" s="818" t="s">
        <v>1931</v>
      </c>
      <c r="O137" s="825">
        <v>3</v>
      </c>
      <c r="P137" s="880"/>
      <c r="Q137" s="47"/>
      <c r="R137" s="924">
        <f>VLOOKUP($D137,'[5]Tablero Logro Metas 2018'!$N$7:$AJ$302,15,0)</f>
        <v>0</v>
      </c>
      <c r="S137" s="48"/>
      <c r="T137" s="912">
        <f>VLOOKUP($D137,'[5]Tablero Logro Metas 2018'!$N$7:$AJ$302,16,0)</f>
        <v>0</v>
      </c>
      <c r="U137" s="49"/>
      <c r="V137" s="912">
        <f>VLOOKUP($D137,'[5]Tablero Logro Metas 2018'!$N$7:$AJ$302,17,0)</f>
        <v>0</v>
      </c>
      <c r="W137" s="49"/>
      <c r="X137" s="912">
        <f>VLOOKUP($D137,'[5]Tablero Logro Metas 2018'!$N$7:$AJ$302,18,0)</f>
        <v>0</v>
      </c>
      <c r="Y137" s="49"/>
      <c r="Z137" s="912">
        <f>VLOOKUP($D137,'[5]Tablero Logro Metas 2018'!$N$7:$AJ$302,19,0)</f>
        <v>600000000</v>
      </c>
      <c r="AA137" s="49"/>
      <c r="AB137" s="912">
        <f>VLOOKUP($D137,'[5]Tablero Logro Metas 2018'!$N$7:$AJ$302,20,0)</f>
        <v>0</v>
      </c>
      <c r="AC137" s="49"/>
      <c r="AD137" s="912">
        <f>VLOOKUP($D137,'[5]Tablero Logro Metas 2018'!$N$7:$AJ$302,21,0)</f>
        <v>0</v>
      </c>
      <c r="AE137" s="49"/>
      <c r="AF137" s="912">
        <f>VLOOKUP($D137,'[5]Tablero Logro Metas 2018'!$N$7:$AJ$302,22,0)</f>
        <v>0</v>
      </c>
      <c r="AG137" s="50"/>
      <c r="AH137" s="912">
        <f>VLOOKUP($D137,'[5]Tablero Logro Metas 2018'!$N$7:$AJ$302,23,0)</f>
        <v>0</v>
      </c>
      <c r="AI137" s="49"/>
      <c r="AJ137" s="915">
        <f>+R137+T137+V137+X137+Z137+AB137+AD137+AF137+AH137</f>
        <v>600000000</v>
      </c>
      <c r="AK137" s="104">
        <f>AC137+AE137+AG137+S137+U137+W137+Y137+AA137+AI137</f>
        <v>0</v>
      </c>
      <c r="AL137" s="51"/>
      <c r="AM137" s="52"/>
      <c r="AN137" s="52"/>
      <c r="AO137" s="52"/>
      <c r="AP137" s="52"/>
      <c r="AQ137" s="52"/>
      <c r="AR137" s="53">
        <f t="shared" ref="AR137:AR142" si="477">SUM(AL137:AQ137)</f>
        <v>0</v>
      </c>
      <c r="AS137" s="54"/>
      <c r="AT137" s="52"/>
      <c r="AU137" s="53">
        <f t="shared" ref="AU137:AU141" si="478">SUM(AS137:AT137)</f>
        <v>0</v>
      </c>
      <c r="AV137" s="54"/>
      <c r="AW137" s="52"/>
      <c r="AX137" s="52"/>
      <c r="AY137" s="52"/>
      <c r="AZ137" s="55"/>
      <c r="BA137" s="56"/>
      <c r="BB137" s="56"/>
      <c r="BC137" s="57"/>
    </row>
    <row r="138" spans="1:55" ht="22.5" x14ac:dyDescent="0.2">
      <c r="A138" s="883"/>
      <c r="B138" s="885"/>
      <c r="C138" s="888"/>
      <c r="D138" s="891"/>
      <c r="E138" s="895"/>
      <c r="F138" s="897"/>
      <c r="G138" s="900"/>
      <c r="H138" s="903"/>
      <c r="I138" s="908"/>
      <c r="J138" s="909"/>
      <c r="K138" s="927"/>
      <c r="L138" s="922"/>
      <c r="M138" s="822" t="s">
        <v>1957</v>
      </c>
      <c r="N138" s="818" t="s">
        <v>1931</v>
      </c>
      <c r="O138" s="825">
        <v>4</v>
      </c>
      <c r="P138" s="880"/>
      <c r="Q138" s="47"/>
      <c r="R138" s="925"/>
      <c r="S138" s="48"/>
      <c r="T138" s="913"/>
      <c r="U138" s="49"/>
      <c r="V138" s="913"/>
      <c r="W138" s="49"/>
      <c r="X138" s="913"/>
      <c r="Y138" s="49"/>
      <c r="Z138" s="913"/>
      <c r="AA138" s="49"/>
      <c r="AB138" s="913"/>
      <c r="AC138" s="49"/>
      <c r="AD138" s="913"/>
      <c r="AE138" s="49"/>
      <c r="AF138" s="913"/>
      <c r="AG138" s="50"/>
      <c r="AH138" s="913"/>
      <c r="AI138" s="49"/>
      <c r="AJ138" s="916"/>
      <c r="AK138" s="104">
        <f t="shared" ref="AK138:AK142" si="479">AC138+AE138+AG138+S138+U138+W138+Y138+AA138+AI138</f>
        <v>0</v>
      </c>
      <c r="AL138" s="51"/>
      <c r="AM138" s="52"/>
      <c r="AN138" s="52"/>
      <c r="AO138" s="52"/>
      <c r="AP138" s="52"/>
      <c r="AQ138" s="52"/>
      <c r="AR138" s="53">
        <f t="shared" si="477"/>
        <v>0</v>
      </c>
      <c r="AS138" s="54"/>
      <c r="AT138" s="52"/>
      <c r="AU138" s="53">
        <f t="shared" si="478"/>
        <v>0</v>
      </c>
      <c r="AV138" s="54"/>
      <c r="AW138" s="52"/>
      <c r="AX138" s="52"/>
      <c r="AY138" s="52"/>
      <c r="AZ138" s="55"/>
      <c r="BA138" s="56"/>
      <c r="BB138" s="56"/>
      <c r="BC138" s="57"/>
    </row>
    <row r="139" spans="1:55" ht="17.25" customHeight="1" x14ac:dyDescent="0.2">
      <c r="A139" s="883"/>
      <c r="B139" s="885"/>
      <c r="C139" s="888"/>
      <c r="D139" s="891"/>
      <c r="E139" s="895"/>
      <c r="F139" s="897"/>
      <c r="G139" s="900"/>
      <c r="H139" s="903"/>
      <c r="I139" s="908"/>
      <c r="J139" s="909"/>
      <c r="K139" s="927"/>
      <c r="L139" s="922"/>
      <c r="M139" s="175"/>
      <c r="N139" s="176"/>
      <c r="O139" s="177"/>
      <c r="P139" s="880"/>
      <c r="Q139" s="47"/>
      <c r="R139" s="925"/>
      <c r="S139" s="48"/>
      <c r="T139" s="913"/>
      <c r="U139" s="49"/>
      <c r="V139" s="913"/>
      <c r="W139" s="49"/>
      <c r="X139" s="913"/>
      <c r="Y139" s="49"/>
      <c r="Z139" s="913"/>
      <c r="AA139" s="49"/>
      <c r="AB139" s="913"/>
      <c r="AC139" s="49"/>
      <c r="AD139" s="913"/>
      <c r="AE139" s="49"/>
      <c r="AF139" s="913"/>
      <c r="AG139" s="50"/>
      <c r="AH139" s="913"/>
      <c r="AI139" s="49"/>
      <c r="AJ139" s="916"/>
      <c r="AK139" s="104">
        <f t="shared" si="479"/>
        <v>0</v>
      </c>
      <c r="AL139" s="51"/>
      <c r="AM139" s="52"/>
      <c r="AN139" s="52"/>
      <c r="AO139" s="52"/>
      <c r="AP139" s="52"/>
      <c r="AQ139" s="52"/>
      <c r="AR139" s="53">
        <f t="shared" si="477"/>
        <v>0</v>
      </c>
      <c r="AS139" s="54"/>
      <c r="AT139" s="52"/>
      <c r="AU139" s="53">
        <f t="shared" si="478"/>
        <v>0</v>
      </c>
      <c r="AV139" s="54"/>
      <c r="AW139" s="52"/>
      <c r="AX139" s="52"/>
      <c r="AY139" s="52"/>
      <c r="AZ139" s="55"/>
      <c r="BA139" s="56"/>
      <c r="BB139" s="56"/>
      <c r="BC139" s="57"/>
    </row>
    <row r="140" spans="1:55" ht="17.25" customHeight="1" x14ac:dyDescent="0.2">
      <c r="A140" s="883"/>
      <c r="B140" s="885"/>
      <c r="C140" s="888"/>
      <c r="D140" s="891"/>
      <c r="E140" s="895"/>
      <c r="F140" s="897"/>
      <c r="G140" s="900"/>
      <c r="H140" s="903"/>
      <c r="I140" s="908"/>
      <c r="J140" s="909"/>
      <c r="K140" s="927"/>
      <c r="L140" s="922"/>
      <c r="M140" s="175"/>
      <c r="N140" s="176"/>
      <c r="O140" s="177"/>
      <c r="P140" s="880"/>
      <c r="Q140" s="47"/>
      <c r="R140" s="925"/>
      <c r="S140" s="48"/>
      <c r="T140" s="913"/>
      <c r="U140" s="49"/>
      <c r="V140" s="913"/>
      <c r="W140" s="49"/>
      <c r="X140" s="913"/>
      <c r="Y140" s="49"/>
      <c r="Z140" s="913"/>
      <c r="AA140" s="49"/>
      <c r="AB140" s="913"/>
      <c r="AC140" s="49"/>
      <c r="AD140" s="913"/>
      <c r="AE140" s="49"/>
      <c r="AF140" s="913"/>
      <c r="AG140" s="50"/>
      <c r="AH140" s="913"/>
      <c r="AI140" s="49"/>
      <c r="AJ140" s="916"/>
      <c r="AK140" s="104">
        <f t="shared" si="479"/>
        <v>0</v>
      </c>
      <c r="AL140" s="51"/>
      <c r="AM140" s="52"/>
      <c r="AN140" s="52"/>
      <c r="AO140" s="52"/>
      <c r="AP140" s="52"/>
      <c r="AQ140" s="52"/>
      <c r="AR140" s="53">
        <f t="shared" si="477"/>
        <v>0</v>
      </c>
      <c r="AS140" s="54"/>
      <c r="AT140" s="52"/>
      <c r="AU140" s="53">
        <f t="shared" si="478"/>
        <v>0</v>
      </c>
      <c r="AV140" s="54"/>
      <c r="AW140" s="52"/>
      <c r="AX140" s="52"/>
      <c r="AY140" s="52"/>
      <c r="AZ140" s="55"/>
      <c r="BA140" s="56"/>
      <c r="BB140" s="56"/>
      <c r="BC140" s="57"/>
    </row>
    <row r="141" spans="1:55" ht="17.25" customHeight="1" x14ac:dyDescent="0.2">
      <c r="A141" s="883"/>
      <c r="B141" s="885"/>
      <c r="C141" s="888"/>
      <c r="D141" s="891"/>
      <c r="E141" s="895"/>
      <c r="F141" s="897"/>
      <c r="G141" s="900"/>
      <c r="H141" s="903"/>
      <c r="I141" s="908"/>
      <c r="J141" s="909"/>
      <c r="K141" s="927"/>
      <c r="L141" s="922"/>
      <c r="M141" s="175"/>
      <c r="N141" s="176"/>
      <c r="O141" s="177"/>
      <c r="P141" s="880"/>
      <c r="Q141" s="47"/>
      <c r="R141" s="925"/>
      <c r="S141" s="48"/>
      <c r="T141" s="913"/>
      <c r="U141" s="49"/>
      <c r="V141" s="913"/>
      <c r="W141" s="49"/>
      <c r="X141" s="913"/>
      <c r="Y141" s="49"/>
      <c r="Z141" s="913"/>
      <c r="AA141" s="49"/>
      <c r="AB141" s="913"/>
      <c r="AC141" s="49"/>
      <c r="AD141" s="913"/>
      <c r="AE141" s="49"/>
      <c r="AF141" s="913"/>
      <c r="AG141" s="50"/>
      <c r="AH141" s="913"/>
      <c r="AI141" s="49"/>
      <c r="AJ141" s="916"/>
      <c r="AK141" s="104">
        <f t="shared" si="479"/>
        <v>0</v>
      </c>
      <c r="AL141" s="51"/>
      <c r="AM141" s="52"/>
      <c r="AN141" s="52"/>
      <c r="AO141" s="52"/>
      <c r="AP141" s="52"/>
      <c r="AQ141" s="52"/>
      <c r="AR141" s="53">
        <f t="shared" si="477"/>
        <v>0</v>
      </c>
      <c r="AS141" s="54"/>
      <c r="AT141" s="52"/>
      <c r="AU141" s="53">
        <f t="shared" si="478"/>
        <v>0</v>
      </c>
      <c r="AV141" s="54"/>
      <c r="AW141" s="52"/>
      <c r="AX141" s="52"/>
      <c r="AY141" s="52"/>
      <c r="AZ141" s="55"/>
      <c r="BA141" s="56"/>
      <c r="BB141" s="56"/>
      <c r="BC141" s="57"/>
    </row>
    <row r="142" spans="1:55" ht="17.25" customHeight="1" x14ac:dyDescent="0.2">
      <c r="A142" s="883"/>
      <c r="B142" s="886"/>
      <c r="C142" s="889"/>
      <c r="D142" s="892"/>
      <c r="E142" s="895"/>
      <c r="F142" s="898"/>
      <c r="G142" s="901"/>
      <c r="H142" s="904"/>
      <c r="I142" s="908"/>
      <c r="J142" s="909"/>
      <c r="K142" s="928"/>
      <c r="L142" s="922"/>
      <c r="M142" s="178"/>
      <c r="N142" s="179"/>
      <c r="O142" s="180"/>
      <c r="P142" s="881"/>
      <c r="Q142" s="108"/>
      <c r="R142" s="925"/>
      <c r="S142" s="109"/>
      <c r="T142" s="913"/>
      <c r="U142" s="110"/>
      <c r="V142" s="913"/>
      <c r="W142" s="110"/>
      <c r="X142" s="913"/>
      <c r="Y142" s="110"/>
      <c r="Z142" s="913"/>
      <c r="AA142" s="110"/>
      <c r="AB142" s="913"/>
      <c r="AC142" s="110"/>
      <c r="AD142" s="913"/>
      <c r="AE142" s="110"/>
      <c r="AF142" s="913"/>
      <c r="AG142" s="111"/>
      <c r="AH142" s="913"/>
      <c r="AI142" s="110"/>
      <c r="AJ142" s="917"/>
      <c r="AK142" s="104">
        <f t="shared" si="479"/>
        <v>0</v>
      </c>
      <c r="AL142" s="112"/>
      <c r="AM142" s="113"/>
      <c r="AN142" s="113"/>
      <c r="AO142" s="113"/>
      <c r="AP142" s="113"/>
      <c r="AQ142" s="113"/>
      <c r="AR142" s="53">
        <f t="shared" si="477"/>
        <v>0</v>
      </c>
      <c r="AS142" s="114"/>
      <c r="AT142" s="113"/>
      <c r="AU142" s="53">
        <f>SUM(AS142:AT142)</f>
        <v>0</v>
      </c>
      <c r="AV142" s="114"/>
      <c r="AW142" s="113"/>
      <c r="AX142" s="113"/>
      <c r="AY142" s="113"/>
      <c r="AZ142" s="115"/>
      <c r="BA142" s="116"/>
      <c r="BB142" s="116"/>
      <c r="BC142" s="117"/>
    </row>
    <row r="143" spans="1:55" ht="9.9499999999999993" customHeight="1" thickBot="1" x14ac:dyDescent="0.25">
      <c r="A143" s="884"/>
      <c r="B143" s="887"/>
      <c r="C143" s="890"/>
      <c r="D143" s="893"/>
      <c r="E143" s="896"/>
      <c r="F143" s="899"/>
      <c r="G143" s="902"/>
      <c r="H143" s="905"/>
      <c r="I143" s="910"/>
      <c r="J143" s="911"/>
      <c r="K143" s="929"/>
      <c r="L143" s="923"/>
      <c r="M143" s="181"/>
      <c r="N143" s="182"/>
      <c r="O143" s="183"/>
      <c r="P143" s="118"/>
      <c r="Q143" s="118"/>
      <c r="R143" s="926"/>
      <c r="S143" s="184"/>
      <c r="T143" s="914"/>
      <c r="U143" s="185"/>
      <c r="V143" s="914"/>
      <c r="W143" s="185"/>
      <c r="X143" s="914"/>
      <c r="Y143" s="185"/>
      <c r="Z143" s="914"/>
      <c r="AA143" s="185"/>
      <c r="AB143" s="914"/>
      <c r="AC143" s="185"/>
      <c r="AD143" s="914"/>
      <c r="AE143" s="185"/>
      <c r="AF143" s="914"/>
      <c r="AG143" s="186"/>
      <c r="AH143" s="914"/>
      <c r="AI143" s="185"/>
      <c r="AJ143" s="119"/>
      <c r="AK143" s="120"/>
      <c r="AL143" s="187"/>
      <c r="AM143" s="188"/>
      <c r="AN143" s="188"/>
      <c r="AO143" s="188"/>
      <c r="AP143" s="188"/>
      <c r="AQ143" s="188"/>
      <c r="AR143" s="121"/>
      <c r="AS143" s="189"/>
      <c r="AT143" s="188"/>
      <c r="AU143" s="121"/>
      <c r="AV143" s="189"/>
      <c r="AW143" s="188"/>
      <c r="AX143" s="188"/>
      <c r="AY143" s="188"/>
      <c r="AZ143" s="190"/>
      <c r="BA143" s="191"/>
      <c r="BB143" s="191"/>
      <c r="BC143" s="192"/>
    </row>
    <row r="144" spans="1:55" ht="6" customHeight="1" x14ac:dyDescent="0.2">
      <c r="A144" s="157"/>
      <c r="B144" s="193"/>
      <c r="C144" s="193"/>
      <c r="D144" s="193"/>
      <c r="E144" s="193"/>
      <c r="F144" s="193"/>
      <c r="G144" s="193"/>
      <c r="H144" s="193"/>
      <c r="I144" s="930"/>
      <c r="J144" s="930"/>
      <c r="K144" s="193"/>
      <c r="L144" s="193"/>
      <c r="M144" s="193"/>
      <c r="N144" s="193"/>
      <c r="O144" s="193"/>
      <c r="P144" s="193"/>
      <c r="Q144" s="193"/>
      <c r="R144" s="193"/>
      <c r="S144" s="193"/>
      <c r="T144" s="193"/>
      <c r="U144" s="193"/>
      <c r="V144" s="193"/>
      <c r="W144" s="193"/>
      <c r="X144" s="193"/>
      <c r="Y144" s="193"/>
      <c r="Z144" s="193"/>
      <c r="AA144" s="193"/>
      <c r="AB144" s="193"/>
      <c r="AC144" s="193"/>
      <c r="AD144" s="193"/>
      <c r="AE144" s="193"/>
      <c r="AF144" s="193"/>
      <c r="AG144" s="193"/>
      <c r="AH144" s="193"/>
      <c r="AI144" s="193"/>
      <c r="AJ144" s="193"/>
      <c r="AK144" s="194"/>
      <c r="AL144" s="194"/>
      <c r="AM144" s="194"/>
      <c r="AN144" s="194"/>
      <c r="AO144" s="194"/>
      <c r="AP144" s="194"/>
      <c r="AQ144" s="195"/>
      <c r="AR144" s="194"/>
      <c r="AS144" s="194"/>
      <c r="AT144" s="194"/>
      <c r="AU144" s="194"/>
      <c r="AV144" s="194"/>
      <c r="AW144" s="194"/>
      <c r="AX144" s="194"/>
      <c r="AY144" s="194"/>
      <c r="AZ144" s="194"/>
      <c r="BA144" s="194"/>
      <c r="BB144" s="194"/>
      <c r="BC144" s="157"/>
    </row>
    <row r="145" spans="1:55" ht="72" customHeight="1" x14ac:dyDescent="0.2">
      <c r="A145" s="882">
        <v>15</v>
      </c>
      <c r="B145" s="162" t="s">
        <v>1705</v>
      </c>
      <c r="C145" s="163" t="s">
        <v>1706</v>
      </c>
      <c r="D145" s="164" t="s">
        <v>21</v>
      </c>
      <c r="E145" s="164" t="s">
        <v>1893</v>
      </c>
      <c r="F145" s="163" t="s">
        <v>1707</v>
      </c>
      <c r="G145" s="165" t="s">
        <v>1679</v>
      </c>
      <c r="H145" s="165" t="s">
        <v>1680</v>
      </c>
      <c r="I145" s="166" t="s">
        <v>1909</v>
      </c>
      <c r="J145" s="167">
        <f>+$N$3</f>
        <v>2018</v>
      </c>
      <c r="K145" s="165" t="s">
        <v>1926</v>
      </c>
      <c r="L145" s="166" t="s">
        <v>1970</v>
      </c>
      <c r="M145" s="163" t="s">
        <v>1708</v>
      </c>
      <c r="N145" s="163" t="s">
        <v>1709</v>
      </c>
      <c r="O145" s="163" t="s">
        <v>1710</v>
      </c>
      <c r="P145" s="163" t="s">
        <v>1711</v>
      </c>
      <c r="Q145" s="163" t="s">
        <v>1971</v>
      </c>
      <c r="R145" s="168">
        <f t="shared" ref="R145" si="480">SUM(R146:R152)</f>
        <v>0</v>
      </c>
      <c r="S145" s="169">
        <f t="shared" ref="S145" si="481">SUM(S146:S152)</f>
        <v>0</v>
      </c>
      <c r="T145" s="170">
        <f t="shared" ref="T145" si="482">SUM(T146:T152)</f>
        <v>0</v>
      </c>
      <c r="U145" s="171">
        <f t="shared" ref="U145" si="483">SUM(U146:U152)</f>
        <v>0</v>
      </c>
      <c r="V145" s="170">
        <f t="shared" ref="V145" si="484">SUM(V146:V152)</f>
        <v>0</v>
      </c>
      <c r="W145" s="171">
        <f t="shared" ref="W145" si="485">SUM(W146:W152)</f>
        <v>0</v>
      </c>
      <c r="X145" s="170">
        <f t="shared" ref="X145" si="486">SUM(X146:X152)</f>
        <v>0</v>
      </c>
      <c r="Y145" s="171">
        <f t="shared" ref="Y145" si="487">SUM(Y146:Y152)</f>
        <v>0</v>
      </c>
      <c r="Z145" s="170">
        <f t="shared" ref="Z145" si="488">SUM(Z146:Z152)</f>
        <v>10000000</v>
      </c>
      <c r="AA145" s="171">
        <f t="shared" ref="AA145" si="489">SUM(AA146:AA152)</f>
        <v>0</v>
      </c>
      <c r="AB145" s="170">
        <f t="shared" ref="AB145" si="490">SUM(AB146:AB152)</f>
        <v>0</v>
      </c>
      <c r="AC145" s="171">
        <f t="shared" ref="AC145" si="491">SUM(AC146:AC152)</f>
        <v>0</v>
      </c>
      <c r="AD145" s="170">
        <f t="shared" ref="AD145" si="492">SUM(AD146:AD152)</f>
        <v>0</v>
      </c>
      <c r="AE145" s="171">
        <f t="shared" ref="AE145" si="493">SUM(AE146:AE152)</f>
        <v>0</v>
      </c>
      <c r="AF145" s="170">
        <f t="shared" ref="AF145" si="494">SUM(AF146:AF152)</f>
        <v>0</v>
      </c>
      <c r="AG145" s="172">
        <f t="shared" ref="AG145:AI145" si="495">SUM(AG146:AG152)</f>
        <v>0</v>
      </c>
      <c r="AH145" s="170">
        <f t="shared" si="495"/>
        <v>0</v>
      </c>
      <c r="AI145" s="171">
        <f t="shared" si="495"/>
        <v>0</v>
      </c>
      <c r="AJ145" s="173">
        <f t="shared" ref="AJ145" si="496">SUM(AJ146:AJ152)</f>
        <v>10000000</v>
      </c>
      <c r="AK145" s="174">
        <f t="shared" ref="AK145" si="497">SUM(AK146:AK152)</f>
        <v>0</v>
      </c>
      <c r="AL145" s="41">
        <f t="shared" ref="AL145" si="498">SUM(AL146:AL152)</f>
        <v>0</v>
      </c>
      <c r="AM145" s="42">
        <f t="shared" ref="AM145" si="499">SUM(AM146:AM152)</f>
        <v>0</v>
      </c>
      <c r="AN145" s="42">
        <f t="shared" ref="AN145" si="500">SUM(AN146:AN152)</f>
        <v>0</v>
      </c>
      <c r="AO145" s="42">
        <f t="shared" ref="AO145" si="501">SUM(AO146:AO152)</f>
        <v>0</v>
      </c>
      <c r="AP145" s="42">
        <f t="shared" ref="AP145" si="502">SUM(AP146:AP152)</f>
        <v>0</v>
      </c>
      <c r="AQ145" s="42">
        <f t="shared" ref="AQ145" si="503">SUM(AQ146:AQ152)</f>
        <v>0</v>
      </c>
      <c r="AR145" s="43">
        <f t="shared" ref="AR145" si="504">SUM(AR146:AR152)</f>
        <v>0</v>
      </c>
      <c r="AS145" s="105">
        <f t="shared" ref="AS145" si="505">SUM(AS146:AS152)</f>
        <v>0</v>
      </c>
      <c r="AT145" s="42">
        <f t="shared" ref="AT145" si="506">SUM(AT146:AT152)</f>
        <v>0</v>
      </c>
      <c r="AU145" s="43">
        <f t="shared" ref="AU145" si="507">SUM(AU146:AU152)</f>
        <v>0</v>
      </c>
      <c r="AV145" s="105">
        <f t="shared" ref="AV145" si="508">SUM(AV146:AV152)</f>
        <v>0</v>
      </c>
      <c r="AW145" s="42">
        <f t="shared" ref="AW145" si="509">SUM(AW146:AW152)</f>
        <v>0</v>
      </c>
      <c r="AX145" s="42">
        <f t="shared" ref="AX145" si="510">SUM(AX146:AX152)</f>
        <v>0</v>
      </c>
      <c r="AY145" s="42">
        <f t="shared" ref="AY145" si="511">SUM(AY146:AY152)</f>
        <v>0</v>
      </c>
      <c r="AZ145" s="106">
        <f t="shared" ref="AZ145" si="512">SUM(AZ146:AZ152)</f>
        <v>0</v>
      </c>
      <c r="BA145" s="44" t="s">
        <v>1685</v>
      </c>
      <c r="BB145" s="44" t="s">
        <v>1973</v>
      </c>
      <c r="BC145" s="45" t="s">
        <v>1687</v>
      </c>
    </row>
    <row r="146" spans="1:55" ht="22.5" x14ac:dyDescent="0.2">
      <c r="A146" s="883"/>
      <c r="B146" s="885" t="str">
        <f>VLOOKUP($D$9,'PROYECTOS REGISTRADOS'!$A$2:$D$82,4,0)</f>
        <v>Ampliación de los programas artìscticos y culturales Tocancipá, Cundinamarca, Centro Oriente</v>
      </c>
      <c r="C146" s="888" t="str">
        <f>VLOOKUP($D$9,'PROYECTOS REGISTRADOS'!$A$2:$D$82,3,0)</f>
        <v>2016-25817-00017</v>
      </c>
      <c r="D146" s="891" t="s">
        <v>633</v>
      </c>
      <c r="E146" s="894" t="str">
        <f>IF(D146=0,"0-0",(VLOOKUP(D146,'CONSOLIDADO PLAN DESARROLLO'!$EL$9:$ET$304,2,0)))</f>
        <v>Declarar los bienes inmuebles y monumentos como patrimonio Cultural del Municipio</v>
      </c>
      <c r="F146" s="897" t="str">
        <f>IF(D146=0,"0-0",(VLOOKUP(D146,'CONSOLIDADO PLAN DESARROLLO'!$EL$9:$ET$304,3,0)))</f>
        <v xml:space="preserve">Monumentos declarados </v>
      </c>
      <c r="G146" s="900">
        <f>IF(D146=0,"0-0",(VLOOKUP(D146,'CONSOLIDADO PLAN DESARROLLO'!$EL$9:$ET$304,4,0)))</f>
        <v>1</v>
      </c>
      <c r="H146" s="903">
        <f>IF(D146=0,"0-0",(VLOOKUP(D146,'CONSOLIDADO PLAN DESARROLLO'!$EL$9:$ET$304,5,0)))</f>
        <v>20</v>
      </c>
      <c r="I146" s="906">
        <f>IF(D146=0,"0-0",(VLOOKUP(D146,'CONSOLIDADO PLAN DESARROLLO'!$EL$9:$ET$304,$R$3,0)))</f>
        <v>8</v>
      </c>
      <c r="J146" s="907"/>
      <c r="K146" s="927"/>
      <c r="L146" s="921"/>
      <c r="M146" s="822" t="s">
        <v>1958</v>
      </c>
      <c r="N146" s="818" t="s">
        <v>1931</v>
      </c>
      <c r="O146" s="825">
        <v>2</v>
      </c>
      <c r="P146" s="880"/>
      <c r="Q146" s="47"/>
      <c r="R146" s="924">
        <f>VLOOKUP($D146,'[5]Tablero Logro Metas 2018'!$N$7:$AJ$302,15,0)</f>
        <v>0</v>
      </c>
      <c r="S146" s="48"/>
      <c r="T146" s="912">
        <f>VLOOKUP($D146,'[5]Tablero Logro Metas 2018'!$N$7:$AJ$302,16,0)</f>
        <v>0</v>
      </c>
      <c r="U146" s="49"/>
      <c r="V146" s="912">
        <f>VLOOKUP($D146,'[5]Tablero Logro Metas 2018'!$N$7:$AJ$302,17,0)</f>
        <v>0</v>
      </c>
      <c r="W146" s="49"/>
      <c r="X146" s="912">
        <f>VLOOKUP($D146,'[5]Tablero Logro Metas 2018'!$N$7:$AJ$302,18,0)</f>
        <v>0</v>
      </c>
      <c r="Y146" s="49"/>
      <c r="Z146" s="912">
        <f>VLOOKUP($D146,'[5]Tablero Logro Metas 2018'!$N$7:$AJ$302,19,0)</f>
        <v>10000000</v>
      </c>
      <c r="AA146" s="49"/>
      <c r="AB146" s="912">
        <f>VLOOKUP($D146,'[5]Tablero Logro Metas 2018'!$N$7:$AJ$302,20,0)</f>
        <v>0</v>
      </c>
      <c r="AC146" s="49"/>
      <c r="AD146" s="912">
        <f>VLOOKUP($D146,'[5]Tablero Logro Metas 2018'!$N$7:$AJ$302,21,0)</f>
        <v>0</v>
      </c>
      <c r="AE146" s="49"/>
      <c r="AF146" s="912">
        <f>VLOOKUP($D146,'[5]Tablero Logro Metas 2018'!$N$7:$AJ$302,22,0)</f>
        <v>0</v>
      </c>
      <c r="AG146" s="50"/>
      <c r="AH146" s="912">
        <f>VLOOKUP($D146,'[5]Tablero Logro Metas 2018'!$N$7:$AJ$302,23,0)</f>
        <v>0</v>
      </c>
      <c r="AI146" s="49"/>
      <c r="AJ146" s="915">
        <f>+R146+T146+V146+X146+Z146+AB146+AD146+AF146+AH146</f>
        <v>10000000</v>
      </c>
      <c r="AK146" s="104">
        <f>AC146+AE146+AG146+S146+U146+W146+Y146+AA146+AI146</f>
        <v>0</v>
      </c>
      <c r="AL146" s="51"/>
      <c r="AM146" s="52"/>
      <c r="AN146" s="52"/>
      <c r="AO146" s="52"/>
      <c r="AP146" s="52"/>
      <c r="AQ146" s="52"/>
      <c r="AR146" s="53">
        <f t="shared" ref="AR146:AR151" si="513">SUM(AL146:AQ146)</f>
        <v>0</v>
      </c>
      <c r="AS146" s="54"/>
      <c r="AT146" s="52"/>
      <c r="AU146" s="53">
        <f t="shared" ref="AU146:AU150" si="514">SUM(AS146:AT146)</f>
        <v>0</v>
      </c>
      <c r="AV146" s="54"/>
      <c r="AW146" s="52"/>
      <c r="AX146" s="52"/>
      <c r="AY146" s="52"/>
      <c r="AZ146" s="55"/>
      <c r="BA146" s="56"/>
      <c r="BB146" s="56"/>
      <c r="BC146" s="57"/>
    </row>
    <row r="147" spans="1:55" ht="22.5" x14ac:dyDescent="0.2">
      <c r="A147" s="883"/>
      <c r="B147" s="885"/>
      <c r="C147" s="888"/>
      <c r="D147" s="891"/>
      <c r="E147" s="895"/>
      <c r="F147" s="897"/>
      <c r="G147" s="900"/>
      <c r="H147" s="903"/>
      <c r="I147" s="908"/>
      <c r="J147" s="909"/>
      <c r="K147" s="927"/>
      <c r="L147" s="922"/>
      <c r="M147" s="822" t="s">
        <v>1959</v>
      </c>
      <c r="N147" s="818" t="s">
        <v>1931</v>
      </c>
      <c r="O147" s="825">
        <v>1</v>
      </c>
      <c r="P147" s="880"/>
      <c r="Q147" s="47"/>
      <c r="R147" s="925"/>
      <c r="S147" s="48"/>
      <c r="T147" s="913"/>
      <c r="U147" s="49"/>
      <c r="V147" s="913"/>
      <c r="W147" s="49"/>
      <c r="X147" s="913"/>
      <c r="Y147" s="49"/>
      <c r="Z147" s="913"/>
      <c r="AA147" s="49"/>
      <c r="AB147" s="913"/>
      <c r="AC147" s="49"/>
      <c r="AD147" s="913"/>
      <c r="AE147" s="49"/>
      <c r="AF147" s="913"/>
      <c r="AG147" s="50"/>
      <c r="AH147" s="913"/>
      <c r="AI147" s="49"/>
      <c r="AJ147" s="916"/>
      <c r="AK147" s="104">
        <f t="shared" ref="AK147:AK151" si="515">AC147+AE147+AG147+S147+U147+W147+Y147+AA147+AI147</f>
        <v>0</v>
      </c>
      <c r="AL147" s="51"/>
      <c r="AM147" s="52"/>
      <c r="AN147" s="52"/>
      <c r="AO147" s="52"/>
      <c r="AP147" s="52"/>
      <c r="AQ147" s="52"/>
      <c r="AR147" s="53">
        <f t="shared" si="513"/>
        <v>0</v>
      </c>
      <c r="AS147" s="54"/>
      <c r="AT147" s="52"/>
      <c r="AU147" s="53">
        <f t="shared" si="514"/>
        <v>0</v>
      </c>
      <c r="AV147" s="54"/>
      <c r="AW147" s="52"/>
      <c r="AX147" s="52"/>
      <c r="AY147" s="52"/>
      <c r="AZ147" s="55"/>
      <c r="BA147" s="56"/>
      <c r="BB147" s="56"/>
      <c r="BC147" s="57"/>
    </row>
    <row r="148" spans="1:55" ht="17.25" customHeight="1" x14ac:dyDescent="0.2">
      <c r="A148" s="883"/>
      <c r="B148" s="885"/>
      <c r="C148" s="888"/>
      <c r="D148" s="891"/>
      <c r="E148" s="895"/>
      <c r="F148" s="897"/>
      <c r="G148" s="900"/>
      <c r="H148" s="903"/>
      <c r="I148" s="908"/>
      <c r="J148" s="909"/>
      <c r="K148" s="927"/>
      <c r="L148" s="922"/>
      <c r="M148" s="175"/>
      <c r="N148" s="176"/>
      <c r="O148" s="177"/>
      <c r="P148" s="880"/>
      <c r="Q148" s="47"/>
      <c r="R148" s="925"/>
      <c r="S148" s="48"/>
      <c r="T148" s="913"/>
      <c r="U148" s="49"/>
      <c r="V148" s="913"/>
      <c r="W148" s="49"/>
      <c r="X148" s="913"/>
      <c r="Y148" s="49"/>
      <c r="Z148" s="913"/>
      <c r="AA148" s="49"/>
      <c r="AB148" s="913"/>
      <c r="AC148" s="49"/>
      <c r="AD148" s="913"/>
      <c r="AE148" s="49"/>
      <c r="AF148" s="913"/>
      <c r="AG148" s="50"/>
      <c r="AH148" s="913"/>
      <c r="AI148" s="49"/>
      <c r="AJ148" s="916"/>
      <c r="AK148" s="104">
        <f t="shared" si="515"/>
        <v>0</v>
      </c>
      <c r="AL148" s="51"/>
      <c r="AM148" s="52"/>
      <c r="AN148" s="52"/>
      <c r="AO148" s="52"/>
      <c r="AP148" s="52"/>
      <c r="AQ148" s="52"/>
      <c r="AR148" s="53">
        <f t="shared" si="513"/>
        <v>0</v>
      </c>
      <c r="AS148" s="54"/>
      <c r="AT148" s="52"/>
      <c r="AU148" s="53">
        <f t="shared" si="514"/>
        <v>0</v>
      </c>
      <c r="AV148" s="54"/>
      <c r="AW148" s="52"/>
      <c r="AX148" s="52"/>
      <c r="AY148" s="52"/>
      <c r="AZ148" s="55"/>
      <c r="BA148" s="56"/>
      <c r="BB148" s="56"/>
      <c r="BC148" s="57"/>
    </row>
    <row r="149" spans="1:55" ht="17.25" customHeight="1" x14ac:dyDescent="0.2">
      <c r="A149" s="883"/>
      <c r="B149" s="885"/>
      <c r="C149" s="888"/>
      <c r="D149" s="891"/>
      <c r="E149" s="895"/>
      <c r="F149" s="897"/>
      <c r="G149" s="900"/>
      <c r="H149" s="903"/>
      <c r="I149" s="908"/>
      <c r="J149" s="909"/>
      <c r="K149" s="927"/>
      <c r="L149" s="922"/>
      <c r="M149" s="175"/>
      <c r="N149" s="176"/>
      <c r="O149" s="177"/>
      <c r="P149" s="880"/>
      <c r="Q149" s="47"/>
      <c r="R149" s="925"/>
      <c r="S149" s="48"/>
      <c r="T149" s="913"/>
      <c r="U149" s="49"/>
      <c r="V149" s="913"/>
      <c r="W149" s="49"/>
      <c r="X149" s="913"/>
      <c r="Y149" s="49"/>
      <c r="Z149" s="913"/>
      <c r="AA149" s="49"/>
      <c r="AB149" s="913"/>
      <c r="AC149" s="49"/>
      <c r="AD149" s="913"/>
      <c r="AE149" s="49"/>
      <c r="AF149" s="913"/>
      <c r="AG149" s="50"/>
      <c r="AH149" s="913"/>
      <c r="AI149" s="49"/>
      <c r="AJ149" s="916"/>
      <c r="AK149" s="104">
        <f t="shared" si="515"/>
        <v>0</v>
      </c>
      <c r="AL149" s="51"/>
      <c r="AM149" s="52"/>
      <c r="AN149" s="52"/>
      <c r="AO149" s="52"/>
      <c r="AP149" s="52"/>
      <c r="AQ149" s="52"/>
      <c r="AR149" s="53">
        <f t="shared" si="513"/>
        <v>0</v>
      </c>
      <c r="AS149" s="54"/>
      <c r="AT149" s="52"/>
      <c r="AU149" s="53">
        <f t="shared" si="514"/>
        <v>0</v>
      </c>
      <c r="AV149" s="54"/>
      <c r="AW149" s="52"/>
      <c r="AX149" s="52"/>
      <c r="AY149" s="52"/>
      <c r="AZ149" s="55"/>
      <c r="BA149" s="56"/>
      <c r="BB149" s="56"/>
      <c r="BC149" s="57"/>
    </row>
    <row r="150" spans="1:55" ht="17.25" customHeight="1" x14ac:dyDescent="0.2">
      <c r="A150" s="883"/>
      <c r="B150" s="885"/>
      <c r="C150" s="888"/>
      <c r="D150" s="891"/>
      <c r="E150" s="895"/>
      <c r="F150" s="897"/>
      <c r="G150" s="900"/>
      <c r="H150" s="903"/>
      <c r="I150" s="908"/>
      <c r="J150" s="909"/>
      <c r="K150" s="927"/>
      <c r="L150" s="922"/>
      <c r="M150" s="175"/>
      <c r="N150" s="176"/>
      <c r="O150" s="177"/>
      <c r="P150" s="880"/>
      <c r="Q150" s="47"/>
      <c r="R150" s="925"/>
      <c r="S150" s="48"/>
      <c r="T150" s="913"/>
      <c r="U150" s="49"/>
      <c r="V150" s="913"/>
      <c r="W150" s="49"/>
      <c r="X150" s="913"/>
      <c r="Y150" s="49"/>
      <c r="Z150" s="913"/>
      <c r="AA150" s="49"/>
      <c r="AB150" s="913"/>
      <c r="AC150" s="49"/>
      <c r="AD150" s="913"/>
      <c r="AE150" s="49"/>
      <c r="AF150" s="913"/>
      <c r="AG150" s="50"/>
      <c r="AH150" s="913"/>
      <c r="AI150" s="49"/>
      <c r="AJ150" s="916"/>
      <c r="AK150" s="104">
        <f t="shared" si="515"/>
        <v>0</v>
      </c>
      <c r="AL150" s="51"/>
      <c r="AM150" s="52"/>
      <c r="AN150" s="52"/>
      <c r="AO150" s="52"/>
      <c r="AP150" s="52"/>
      <c r="AQ150" s="52"/>
      <c r="AR150" s="53">
        <f t="shared" si="513"/>
        <v>0</v>
      </c>
      <c r="AS150" s="54"/>
      <c r="AT150" s="52"/>
      <c r="AU150" s="53">
        <f t="shared" si="514"/>
        <v>0</v>
      </c>
      <c r="AV150" s="54"/>
      <c r="AW150" s="52"/>
      <c r="AX150" s="52"/>
      <c r="AY150" s="52"/>
      <c r="AZ150" s="55"/>
      <c r="BA150" s="56"/>
      <c r="BB150" s="56"/>
      <c r="BC150" s="57"/>
    </row>
    <row r="151" spans="1:55" ht="17.25" customHeight="1" x14ac:dyDescent="0.2">
      <c r="A151" s="883"/>
      <c r="B151" s="886"/>
      <c r="C151" s="889"/>
      <c r="D151" s="892"/>
      <c r="E151" s="895"/>
      <c r="F151" s="898"/>
      <c r="G151" s="901"/>
      <c r="H151" s="904"/>
      <c r="I151" s="908"/>
      <c r="J151" s="909"/>
      <c r="K151" s="928"/>
      <c r="L151" s="922"/>
      <c r="M151" s="178"/>
      <c r="N151" s="179"/>
      <c r="O151" s="180"/>
      <c r="P151" s="881"/>
      <c r="Q151" s="108"/>
      <c r="R151" s="925"/>
      <c r="S151" s="109"/>
      <c r="T151" s="913"/>
      <c r="U151" s="110"/>
      <c r="V151" s="913"/>
      <c r="W151" s="110"/>
      <c r="X151" s="913"/>
      <c r="Y151" s="110"/>
      <c r="Z151" s="913"/>
      <c r="AA151" s="110"/>
      <c r="AB151" s="913"/>
      <c r="AC151" s="110"/>
      <c r="AD151" s="913"/>
      <c r="AE151" s="110"/>
      <c r="AF151" s="913"/>
      <c r="AG151" s="111"/>
      <c r="AH151" s="913"/>
      <c r="AI151" s="110"/>
      <c r="AJ151" s="917"/>
      <c r="AK151" s="104">
        <f t="shared" si="515"/>
        <v>0</v>
      </c>
      <c r="AL151" s="112"/>
      <c r="AM151" s="113"/>
      <c r="AN151" s="113"/>
      <c r="AO151" s="113"/>
      <c r="AP151" s="113"/>
      <c r="AQ151" s="113"/>
      <c r="AR151" s="53">
        <f t="shared" si="513"/>
        <v>0</v>
      </c>
      <c r="AS151" s="114"/>
      <c r="AT151" s="113"/>
      <c r="AU151" s="53">
        <f>SUM(AS151:AT151)</f>
        <v>0</v>
      </c>
      <c r="AV151" s="114"/>
      <c r="AW151" s="113"/>
      <c r="AX151" s="113"/>
      <c r="AY151" s="113"/>
      <c r="AZ151" s="115"/>
      <c r="BA151" s="116"/>
      <c r="BB151" s="116"/>
      <c r="BC151" s="117"/>
    </row>
    <row r="152" spans="1:55" ht="9.9499999999999993" customHeight="1" thickBot="1" x14ac:dyDescent="0.25">
      <c r="A152" s="884"/>
      <c r="B152" s="887"/>
      <c r="C152" s="890"/>
      <c r="D152" s="893"/>
      <c r="E152" s="896"/>
      <c r="F152" s="899"/>
      <c r="G152" s="902"/>
      <c r="H152" s="905"/>
      <c r="I152" s="910"/>
      <c r="J152" s="911"/>
      <c r="K152" s="929"/>
      <c r="L152" s="923"/>
      <c r="M152" s="181"/>
      <c r="N152" s="182"/>
      <c r="O152" s="183"/>
      <c r="P152" s="118"/>
      <c r="Q152" s="118"/>
      <c r="R152" s="926"/>
      <c r="S152" s="184"/>
      <c r="T152" s="914"/>
      <c r="U152" s="185"/>
      <c r="V152" s="914"/>
      <c r="W152" s="185"/>
      <c r="X152" s="914"/>
      <c r="Y152" s="185"/>
      <c r="Z152" s="914"/>
      <c r="AA152" s="185"/>
      <c r="AB152" s="914"/>
      <c r="AC152" s="185"/>
      <c r="AD152" s="914"/>
      <c r="AE152" s="185"/>
      <c r="AF152" s="914"/>
      <c r="AG152" s="186"/>
      <c r="AH152" s="914"/>
      <c r="AI152" s="185"/>
      <c r="AJ152" s="119"/>
      <c r="AK152" s="120"/>
      <c r="AL152" s="187"/>
      <c r="AM152" s="188"/>
      <c r="AN152" s="188"/>
      <c r="AO152" s="188"/>
      <c r="AP152" s="188"/>
      <c r="AQ152" s="188"/>
      <c r="AR152" s="121"/>
      <c r="AS152" s="189"/>
      <c r="AT152" s="188"/>
      <c r="AU152" s="121"/>
      <c r="AV152" s="189"/>
      <c r="AW152" s="188"/>
      <c r="AX152" s="188"/>
      <c r="AY152" s="188"/>
      <c r="AZ152" s="190"/>
      <c r="BA152" s="191"/>
      <c r="BB152" s="191"/>
      <c r="BC152" s="192"/>
    </row>
    <row r="153" spans="1:55" ht="6" customHeight="1" x14ac:dyDescent="0.2">
      <c r="A153" s="157"/>
      <c r="B153" s="193"/>
      <c r="C153" s="193"/>
      <c r="D153" s="193"/>
      <c r="E153" s="193"/>
      <c r="F153" s="193"/>
      <c r="G153" s="193"/>
      <c r="H153" s="193"/>
      <c r="I153" s="930"/>
      <c r="J153" s="930"/>
      <c r="K153" s="193"/>
      <c r="L153" s="193"/>
      <c r="M153" s="193"/>
      <c r="N153" s="193"/>
      <c r="O153" s="193"/>
      <c r="P153" s="193"/>
      <c r="Q153" s="193"/>
      <c r="R153" s="193"/>
      <c r="S153" s="193"/>
      <c r="T153" s="193"/>
      <c r="U153" s="193"/>
      <c r="V153" s="193"/>
      <c r="W153" s="193"/>
      <c r="X153" s="193"/>
      <c r="Y153" s="193"/>
      <c r="Z153" s="193"/>
      <c r="AA153" s="193"/>
      <c r="AB153" s="193"/>
      <c r="AC153" s="193"/>
      <c r="AD153" s="193"/>
      <c r="AE153" s="193"/>
      <c r="AF153" s="193"/>
      <c r="AG153" s="193"/>
      <c r="AH153" s="193"/>
      <c r="AI153" s="193"/>
      <c r="AJ153" s="193"/>
      <c r="AK153" s="194"/>
      <c r="AL153" s="194"/>
      <c r="AM153" s="194"/>
      <c r="AN153" s="194"/>
      <c r="AO153" s="194"/>
      <c r="AP153" s="194"/>
      <c r="AQ153" s="195"/>
      <c r="AR153" s="194"/>
      <c r="AS153" s="194"/>
      <c r="AT153" s="194"/>
      <c r="AU153" s="194"/>
      <c r="AV153" s="194"/>
      <c r="AW153" s="194"/>
      <c r="AX153" s="194"/>
      <c r="AY153" s="194"/>
      <c r="AZ153" s="194"/>
      <c r="BA153" s="194"/>
      <c r="BB153" s="194"/>
      <c r="BC153" s="157"/>
    </row>
    <row r="154" spans="1:55" ht="72" customHeight="1" x14ac:dyDescent="0.2">
      <c r="A154" s="882">
        <v>16</v>
      </c>
      <c r="B154" s="162" t="s">
        <v>1705</v>
      </c>
      <c r="C154" s="163" t="s">
        <v>1706</v>
      </c>
      <c r="D154" s="164" t="s">
        <v>21</v>
      </c>
      <c r="E154" s="164" t="s">
        <v>1893</v>
      </c>
      <c r="F154" s="163" t="s">
        <v>1707</v>
      </c>
      <c r="G154" s="165" t="s">
        <v>1679</v>
      </c>
      <c r="H154" s="165" t="s">
        <v>1680</v>
      </c>
      <c r="I154" s="166" t="s">
        <v>1909</v>
      </c>
      <c r="J154" s="167">
        <f>+$N$3</f>
        <v>2018</v>
      </c>
      <c r="K154" s="165" t="s">
        <v>1926</v>
      </c>
      <c r="L154" s="166" t="s">
        <v>1970</v>
      </c>
      <c r="M154" s="163" t="s">
        <v>1708</v>
      </c>
      <c r="N154" s="163" t="s">
        <v>1709</v>
      </c>
      <c r="O154" s="163" t="s">
        <v>1710</v>
      </c>
      <c r="P154" s="163" t="s">
        <v>1711</v>
      </c>
      <c r="Q154" s="163" t="s">
        <v>1971</v>
      </c>
      <c r="R154" s="168">
        <f t="shared" ref="R154" si="516">SUM(R155:R161)</f>
        <v>0</v>
      </c>
      <c r="S154" s="169">
        <f t="shared" ref="S154" si="517">SUM(S155:S161)</f>
        <v>0</v>
      </c>
      <c r="T154" s="170">
        <f t="shared" ref="T154" si="518">SUM(T155:T161)</f>
        <v>0</v>
      </c>
      <c r="U154" s="171">
        <f t="shared" ref="U154" si="519">SUM(U155:U161)</f>
        <v>0</v>
      </c>
      <c r="V154" s="170">
        <f t="shared" ref="V154" si="520">SUM(V155:V161)</f>
        <v>0</v>
      </c>
      <c r="W154" s="171">
        <f t="shared" ref="W154" si="521">SUM(W155:W161)</f>
        <v>0</v>
      </c>
      <c r="X154" s="170">
        <f t="shared" ref="X154" si="522">SUM(X155:X161)</f>
        <v>0</v>
      </c>
      <c r="Y154" s="171">
        <f t="shared" ref="Y154" si="523">SUM(Y155:Y161)</f>
        <v>0</v>
      </c>
      <c r="Z154" s="170">
        <f t="shared" ref="Z154" si="524">SUM(Z155:Z161)</f>
        <v>50000000</v>
      </c>
      <c r="AA154" s="171">
        <f t="shared" ref="AA154" si="525">SUM(AA155:AA161)</f>
        <v>0</v>
      </c>
      <c r="AB154" s="170">
        <f t="shared" ref="AB154" si="526">SUM(AB155:AB161)</f>
        <v>0</v>
      </c>
      <c r="AC154" s="171">
        <f t="shared" ref="AC154" si="527">SUM(AC155:AC161)</f>
        <v>0</v>
      </c>
      <c r="AD154" s="170">
        <f t="shared" ref="AD154" si="528">SUM(AD155:AD161)</f>
        <v>0</v>
      </c>
      <c r="AE154" s="171">
        <f t="shared" ref="AE154" si="529">SUM(AE155:AE161)</f>
        <v>0</v>
      </c>
      <c r="AF154" s="170">
        <f t="shared" ref="AF154" si="530">SUM(AF155:AF161)</f>
        <v>0</v>
      </c>
      <c r="AG154" s="172">
        <f t="shared" ref="AG154:AI154" si="531">SUM(AG155:AG161)</f>
        <v>0</v>
      </c>
      <c r="AH154" s="170">
        <f t="shared" si="531"/>
        <v>0</v>
      </c>
      <c r="AI154" s="171">
        <f t="shared" si="531"/>
        <v>0</v>
      </c>
      <c r="AJ154" s="173">
        <f t="shared" ref="AJ154" si="532">SUM(AJ155:AJ161)</f>
        <v>50000000</v>
      </c>
      <c r="AK154" s="174">
        <f t="shared" ref="AK154" si="533">SUM(AK155:AK161)</f>
        <v>0</v>
      </c>
      <c r="AL154" s="41">
        <f t="shared" ref="AL154" si="534">SUM(AL155:AL161)</f>
        <v>0</v>
      </c>
      <c r="AM154" s="42">
        <f t="shared" ref="AM154" si="535">SUM(AM155:AM161)</f>
        <v>0</v>
      </c>
      <c r="AN154" s="42">
        <f t="shared" ref="AN154" si="536">SUM(AN155:AN161)</f>
        <v>0</v>
      </c>
      <c r="AO154" s="42">
        <f t="shared" ref="AO154" si="537">SUM(AO155:AO161)</f>
        <v>0</v>
      </c>
      <c r="AP154" s="42">
        <f t="shared" ref="AP154" si="538">SUM(AP155:AP161)</f>
        <v>0</v>
      </c>
      <c r="AQ154" s="42">
        <f t="shared" ref="AQ154" si="539">SUM(AQ155:AQ161)</f>
        <v>0</v>
      </c>
      <c r="AR154" s="43">
        <f t="shared" ref="AR154" si="540">SUM(AR155:AR161)</f>
        <v>0</v>
      </c>
      <c r="AS154" s="105">
        <f t="shared" ref="AS154" si="541">SUM(AS155:AS161)</f>
        <v>0</v>
      </c>
      <c r="AT154" s="42">
        <f t="shared" ref="AT154" si="542">SUM(AT155:AT161)</f>
        <v>0</v>
      </c>
      <c r="AU154" s="43">
        <f t="shared" ref="AU154" si="543">SUM(AU155:AU161)</f>
        <v>0</v>
      </c>
      <c r="AV154" s="105">
        <f t="shared" ref="AV154" si="544">SUM(AV155:AV161)</f>
        <v>0</v>
      </c>
      <c r="AW154" s="42">
        <f t="shared" ref="AW154" si="545">SUM(AW155:AW161)</f>
        <v>0</v>
      </c>
      <c r="AX154" s="42">
        <f t="shared" ref="AX154" si="546">SUM(AX155:AX161)</f>
        <v>0</v>
      </c>
      <c r="AY154" s="42">
        <f t="shared" ref="AY154" si="547">SUM(AY155:AY161)</f>
        <v>0</v>
      </c>
      <c r="AZ154" s="106">
        <f t="shared" ref="AZ154" si="548">SUM(AZ155:AZ161)</f>
        <v>0</v>
      </c>
      <c r="BA154" s="44" t="s">
        <v>1685</v>
      </c>
      <c r="BB154" s="44" t="s">
        <v>1973</v>
      </c>
      <c r="BC154" s="45" t="s">
        <v>1687</v>
      </c>
    </row>
    <row r="155" spans="1:55" ht="22.5" x14ac:dyDescent="0.2">
      <c r="A155" s="883"/>
      <c r="B155" s="885" t="str">
        <f>VLOOKUP($D$9,'PROYECTOS REGISTRADOS'!$A$2:$D$82,4,0)</f>
        <v>Ampliación de los programas artìscticos y culturales Tocancipá, Cundinamarca, Centro Oriente</v>
      </c>
      <c r="C155" s="888" t="str">
        <f>VLOOKUP($D$9,'PROYECTOS REGISTRADOS'!$A$2:$D$82,3,0)</f>
        <v>2016-25817-00017</v>
      </c>
      <c r="D155" s="891" t="s">
        <v>638</v>
      </c>
      <c r="E155" s="894" t="str">
        <f>IF(D155=0,"0-0",(VLOOKUP(D155,'CONSOLIDADO PLAN DESARROLLO'!$EL$9:$ET$304,2,0)))</f>
        <v>Crear el Museo Municipal</v>
      </c>
      <c r="F155" s="897" t="str">
        <f>IF(D155=0,"0-0",(VLOOKUP(D155,'CONSOLIDADO PLAN DESARROLLO'!$EL$9:$ET$304,3,0)))</f>
        <v>Museo creado</v>
      </c>
      <c r="G155" s="900">
        <f>IF(D155=0,"0-0",(VLOOKUP(D155,'CONSOLIDADO PLAN DESARROLLO'!$EL$9:$ET$304,4,0)))</f>
        <v>0</v>
      </c>
      <c r="H155" s="903">
        <f>IF(D155=0,"0-0",(VLOOKUP(D155,'CONSOLIDADO PLAN DESARROLLO'!$EL$9:$ET$304,5,0)))</f>
        <v>40</v>
      </c>
      <c r="I155" s="906">
        <f>IF(D155=0,"0-0",(VLOOKUP(D155,'CONSOLIDADO PLAN DESARROLLO'!$EL$9:$ET$304,$R$3,0)))</f>
        <v>15</v>
      </c>
      <c r="J155" s="907"/>
      <c r="K155" s="927"/>
      <c r="L155" s="921"/>
      <c r="M155" s="822" t="s">
        <v>1960</v>
      </c>
      <c r="N155" s="818" t="s">
        <v>1931</v>
      </c>
      <c r="O155" s="825">
        <v>3</v>
      </c>
      <c r="P155" s="880"/>
      <c r="Q155" s="47"/>
      <c r="R155" s="924">
        <f>VLOOKUP($D155,'[5]Tablero Logro Metas 2018'!$N$7:$AJ$302,15,0)</f>
        <v>0</v>
      </c>
      <c r="S155" s="48"/>
      <c r="T155" s="912">
        <f>VLOOKUP($D155,'[5]Tablero Logro Metas 2018'!$N$7:$AJ$302,16,0)</f>
        <v>0</v>
      </c>
      <c r="U155" s="49"/>
      <c r="V155" s="912">
        <f>VLOOKUP($D155,'[5]Tablero Logro Metas 2018'!$N$7:$AJ$302,17,0)</f>
        <v>0</v>
      </c>
      <c r="W155" s="49"/>
      <c r="X155" s="912">
        <f>VLOOKUP($D155,'[5]Tablero Logro Metas 2018'!$N$7:$AJ$302,18,0)</f>
        <v>0</v>
      </c>
      <c r="Y155" s="49"/>
      <c r="Z155" s="912">
        <f>VLOOKUP($D155,'[5]Tablero Logro Metas 2018'!$N$7:$AJ$302,19,0)</f>
        <v>50000000</v>
      </c>
      <c r="AA155" s="49"/>
      <c r="AB155" s="912">
        <f>VLOOKUP($D155,'[5]Tablero Logro Metas 2018'!$N$7:$AJ$302,20,0)</f>
        <v>0</v>
      </c>
      <c r="AC155" s="49"/>
      <c r="AD155" s="912">
        <f>VLOOKUP($D155,'[5]Tablero Logro Metas 2018'!$N$7:$AJ$302,21,0)</f>
        <v>0</v>
      </c>
      <c r="AE155" s="49"/>
      <c r="AF155" s="912">
        <f>VLOOKUP($D155,'[5]Tablero Logro Metas 2018'!$N$7:$AJ$302,22,0)</f>
        <v>0</v>
      </c>
      <c r="AG155" s="50"/>
      <c r="AH155" s="912">
        <f>VLOOKUP($D155,'[5]Tablero Logro Metas 2018'!$N$7:$AJ$302,23,0)</f>
        <v>0</v>
      </c>
      <c r="AI155" s="49"/>
      <c r="AJ155" s="915">
        <f>+R155+T155+V155+X155+Z155+AB155+AD155+AF155+AH155</f>
        <v>50000000</v>
      </c>
      <c r="AK155" s="104">
        <f>AC155+AE155+AG155+S155+U155+W155+Y155+AA155+AI155</f>
        <v>0</v>
      </c>
      <c r="AL155" s="51"/>
      <c r="AM155" s="52"/>
      <c r="AN155" s="52"/>
      <c r="AO155" s="52"/>
      <c r="AP155" s="52"/>
      <c r="AQ155" s="52"/>
      <c r="AR155" s="53">
        <f t="shared" ref="AR155:AR160" si="549">SUM(AL155:AQ155)</f>
        <v>0</v>
      </c>
      <c r="AS155" s="54"/>
      <c r="AT155" s="52"/>
      <c r="AU155" s="53">
        <f t="shared" ref="AU155:AU159" si="550">SUM(AS155:AT155)</f>
        <v>0</v>
      </c>
      <c r="AV155" s="54"/>
      <c r="AW155" s="52"/>
      <c r="AX155" s="52"/>
      <c r="AY155" s="52"/>
      <c r="AZ155" s="55"/>
      <c r="BA155" s="56"/>
      <c r="BB155" s="56"/>
      <c r="BC155" s="57"/>
    </row>
    <row r="156" spans="1:55" ht="22.5" x14ac:dyDescent="0.2">
      <c r="A156" s="883"/>
      <c r="B156" s="885"/>
      <c r="C156" s="888"/>
      <c r="D156" s="891"/>
      <c r="E156" s="895"/>
      <c r="F156" s="897"/>
      <c r="G156" s="900"/>
      <c r="H156" s="903"/>
      <c r="I156" s="908"/>
      <c r="J156" s="909"/>
      <c r="K156" s="927"/>
      <c r="L156" s="922"/>
      <c r="M156" s="822" t="s">
        <v>1961</v>
      </c>
      <c r="N156" s="818" t="s">
        <v>1931</v>
      </c>
      <c r="O156" s="825">
        <v>2</v>
      </c>
      <c r="P156" s="880"/>
      <c r="Q156" s="47"/>
      <c r="R156" s="925"/>
      <c r="S156" s="48"/>
      <c r="T156" s="913"/>
      <c r="U156" s="49"/>
      <c r="V156" s="913"/>
      <c r="W156" s="49"/>
      <c r="X156" s="913"/>
      <c r="Y156" s="49"/>
      <c r="Z156" s="913"/>
      <c r="AA156" s="49"/>
      <c r="AB156" s="913"/>
      <c r="AC156" s="49"/>
      <c r="AD156" s="913"/>
      <c r="AE156" s="49"/>
      <c r="AF156" s="913"/>
      <c r="AG156" s="50"/>
      <c r="AH156" s="913"/>
      <c r="AI156" s="49"/>
      <c r="AJ156" s="916"/>
      <c r="AK156" s="104">
        <f t="shared" ref="AK156:AK160" si="551">AC156+AE156+AG156+S156+U156+W156+Y156+AA156+AI156</f>
        <v>0</v>
      </c>
      <c r="AL156" s="51"/>
      <c r="AM156" s="52"/>
      <c r="AN156" s="52"/>
      <c r="AO156" s="52"/>
      <c r="AP156" s="52"/>
      <c r="AQ156" s="52"/>
      <c r="AR156" s="53">
        <f t="shared" si="549"/>
        <v>0</v>
      </c>
      <c r="AS156" s="54"/>
      <c r="AT156" s="52"/>
      <c r="AU156" s="53">
        <f t="shared" si="550"/>
        <v>0</v>
      </c>
      <c r="AV156" s="54"/>
      <c r="AW156" s="52"/>
      <c r="AX156" s="52"/>
      <c r="AY156" s="52"/>
      <c r="AZ156" s="55"/>
      <c r="BA156" s="56"/>
      <c r="BB156" s="56"/>
      <c r="BC156" s="57"/>
    </row>
    <row r="157" spans="1:55" ht="17.25" customHeight="1" x14ac:dyDescent="0.2">
      <c r="A157" s="883"/>
      <c r="B157" s="885"/>
      <c r="C157" s="888"/>
      <c r="D157" s="891"/>
      <c r="E157" s="895"/>
      <c r="F157" s="897"/>
      <c r="G157" s="900"/>
      <c r="H157" s="903"/>
      <c r="I157" s="908"/>
      <c r="J157" s="909"/>
      <c r="K157" s="927"/>
      <c r="L157" s="922"/>
      <c r="M157" s="175"/>
      <c r="N157" s="176"/>
      <c r="O157" s="177"/>
      <c r="P157" s="880"/>
      <c r="Q157" s="47"/>
      <c r="R157" s="925"/>
      <c r="S157" s="48"/>
      <c r="T157" s="913"/>
      <c r="U157" s="49"/>
      <c r="V157" s="913"/>
      <c r="W157" s="49"/>
      <c r="X157" s="913"/>
      <c r="Y157" s="49"/>
      <c r="Z157" s="913"/>
      <c r="AA157" s="49"/>
      <c r="AB157" s="913"/>
      <c r="AC157" s="49"/>
      <c r="AD157" s="913"/>
      <c r="AE157" s="49"/>
      <c r="AF157" s="913"/>
      <c r="AG157" s="50"/>
      <c r="AH157" s="913"/>
      <c r="AI157" s="49"/>
      <c r="AJ157" s="916"/>
      <c r="AK157" s="104">
        <f t="shared" si="551"/>
        <v>0</v>
      </c>
      <c r="AL157" s="51"/>
      <c r="AM157" s="52"/>
      <c r="AN157" s="52"/>
      <c r="AO157" s="52"/>
      <c r="AP157" s="52"/>
      <c r="AQ157" s="52"/>
      <c r="AR157" s="53">
        <f t="shared" si="549"/>
        <v>0</v>
      </c>
      <c r="AS157" s="54"/>
      <c r="AT157" s="52"/>
      <c r="AU157" s="53">
        <f t="shared" si="550"/>
        <v>0</v>
      </c>
      <c r="AV157" s="54"/>
      <c r="AW157" s="52"/>
      <c r="AX157" s="52"/>
      <c r="AY157" s="52"/>
      <c r="AZ157" s="55"/>
      <c r="BA157" s="56"/>
      <c r="BB157" s="56"/>
      <c r="BC157" s="57"/>
    </row>
    <row r="158" spans="1:55" ht="17.25" customHeight="1" x14ac:dyDescent="0.2">
      <c r="A158" s="883"/>
      <c r="B158" s="885"/>
      <c r="C158" s="888"/>
      <c r="D158" s="891"/>
      <c r="E158" s="895"/>
      <c r="F158" s="897"/>
      <c r="G158" s="900"/>
      <c r="H158" s="903"/>
      <c r="I158" s="908"/>
      <c r="J158" s="909"/>
      <c r="K158" s="927"/>
      <c r="L158" s="922"/>
      <c r="M158" s="175"/>
      <c r="N158" s="176"/>
      <c r="O158" s="177"/>
      <c r="P158" s="880"/>
      <c r="Q158" s="47"/>
      <c r="R158" s="925"/>
      <c r="S158" s="48"/>
      <c r="T158" s="913"/>
      <c r="U158" s="49"/>
      <c r="V158" s="913"/>
      <c r="W158" s="49"/>
      <c r="X158" s="913"/>
      <c r="Y158" s="49"/>
      <c r="Z158" s="913"/>
      <c r="AA158" s="49"/>
      <c r="AB158" s="913"/>
      <c r="AC158" s="49"/>
      <c r="AD158" s="913"/>
      <c r="AE158" s="49"/>
      <c r="AF158" s="913"/>
      <c r="AG158" s="50"/>
      <c r="AH158" s="913"/>
      <c r="AI158" s="49"/>
      <c r="AJ158" s="916"/>
      <c r="AK158" s="104">
        <f t="shared" si="551"/>
        <v>0</v>
      </c>
      <c r="AL158" s="51"/>
      <c r="AM158" s="52"/>
      <c r="AN158" s="52"/>
      <c r="AO158" s="52"/>
      <c r="AP158" s="52"/>
      <c r="AQ158" s="52"/>
      <c r="AR158" s="53">
        <f t="shared" si="549"/>
        <v>0</v>
      </c>
      <c r="AS158" s="54"/>
      <c r="AT158" s="52"/>
      <c r="AU158" s="53">
        <f t="shared" si="550"/>
        <v>0</v>
      </c>
      <c r="AV158" s="54"/>
      <c r="AW158" s="52"/>
      <c r="AX158" s="52"/>
      <c r="AY158" s="52"/>
      <c r="AZ158" s="55"/>
      <c r="BA158" s="56"/>
      <c r="BB158" s="56"/>
      <c r="BC158" s="57"/>
    </row>
    <row r="159" spans="1:55" ht="17.25" customHeight="1" x14ac:dyDescent="0.2">
      <c r="A159" s="883"/>
      <c r="B159" s="885"/>
      <c r="C159" s="888"/>
      <c r="D159" s="891"/>
      <c r="E159" s="895"/>
      <c r="F159" s="897"/>
      <c r="G159" s="900"/>
      <c r="H159" s="903"/>
      <c r="I159" s="908"/>
      <c r="J159" s="909"/>
      <c r="K159" s="927"/>
      <c r="L159" s="922"/>
      <c r="M159" s="175"/>
      <c r="N159" s="176"/>
      <c r="O159" s="177"/>
      <c r="P159" s="880"/>
      <c r="Q159" s="47"/>
      <c r="R159" s="925"/>
      <c r="S159" s="48"/>
      <c r="T159" s="913"/>
      <c r="U159" s="49"/>
      <c r="V159" s="913"/>
      <c r="W159" s="49"/>
      <c r="X159" s="913"/>
      <c r="Y159" s="49"/>
      <c r="Z159" s="913"/>
      <c r="AA159" s="49"/>
      <c r="AB159" s="913"/>
      <c r="AC159" s="49"/>
      <c r="AD159" s="913"/>
      <c r="AE159" s="49"/>
      <c r="AF159" s="913"/>
      <c r="AG159" s="50"/>
      <c r="AH159" s="913"/>
      <c r="AI159" s="49"/>
      <c r="AJ159" s="916"/>
      <c r="AK159" s="104">
        <f t="shared" si="551"/>
        <v>0</v>
      </c>
      <c r="AL159" s="51"/>
      <c r="AM159" s="52"/>
      <c r="AN159" s="52"/>
      <c r="AO159" s="52"/>
      <c r="AP159" s="52"/>
      <c r="AQ159" s="52"/>
      <c r="AR159" s="53">
        <f t="shared" si="549"/>
        <v>0</v>
      </c>
      <c r="AS159" s="54"/>
      <c r="AT159" s="52"/>
      <c r="AU159" s="53">
        <f t="shared" si="550"/>
        <v>0</v>
      </c>
      <c r="AV159" s="54"/>
      <c r="AW159" s="52"/>
      <c r="AX159" s="52"/>
      <c r="AY159" s="52"/>
      <c r="AZ159" s="55"/>
      <c r="BA159" s="56"/>
      <c r="BB159" s="56"/>
      <c r="BC159" s="57"/>
    </row>
    <row r="160" spans="1:55" ht="17.25" customHeight="1" x14ac:dyDescent="0.2">
      <c r="A160" s="883"/>
      <c r="B160" s="886"/>
      <c r="C160" s="889"/>
      <c r="D160" s="892"/>
      <c r="E160" s="895"/>
      <c r="F160" s="898"/>
      <c r="G160" s="901"/>
      <c r="H160" s="904"/>
      <c r="I160" s="908"/>
      <c r="J160" s="909"/>
      <c r="K160" s="928"/>
      <c r="L160" s="922"/>
      <c r="M160" s="178"/>
      <c r="N160" s="179"/>
      <c r="O160" s="180"/>
      <c r="P160" s="881"/>
      <c r="Q160" s="108"/>
      <c r="R160" s="925"/>
      <c r="S160" s="109"/>
      <c r="T160" s="913"/>
      <c r="U160" s="110"/>
      <c r="V160" s="913"/>
      <c r="W160" s="110"/>
      <c r="X160" s="913"/>
      <c r="Y160" s="110"/>
      <c r="Z160" s="913"/>
      <c r="AA160" s="110"/>
      <c r="AB160" s="913"/>
      <c r="AC160" s="110"/>
      <c r="AD160" s="913"/>
      <c r="AE160" s="110"/>
      <c r="AF160" s="913"/>
      <c r="AG160" s="111"/>
      <c r="AH160" s="913"/>
      <c r="AI160" s="110"/>
      <c r="AJ160" s="917"/>
      <c r="AK160" s="104">
        <f t="shared" si="551"/>
        <v>0</v>
      </c>
      <c r="AL160" s="112"/>
      <c r="AM160" s="113"/>
      <c r="AN160" s="113"/>
      <c r="AO160" s="113"/>
      <c r="AP160" s="113"/>
      <c r="AQ160" s="113"/>
      <c r="AR160" s="53">
        <f t="shared" si="549"/>
        <v>0</v>
      </c>
      <c r="AS160" s="114"/>
      <c r="AT160" s="113"/>
      <c r="AU160" s="53">
        <f>SUM(AS160:AT160)</f>
        <v>0</v>
      </c>
      <c r="AV160" s="114"/>
      <c r="AW160" s="113"/>
      <c r="AX160" s="113"/>
      <c r="AY160" s="113"/>
      <c r="AZ160" s="115"/>
      <c r="BA160" s="116"/>
      <c r="BB160" s="116"/>
      <c r="BC160" s="117"/>
    </row>
    <row r="161" spans="1:55" ht="9.9499999999999993" customHeight="1" thickBot="1" x14ac:dyDescent="0.25">
      <c r="A161" s="884"/>
      <c r="B161" s="887"/>
      <c r="C161" s="890"/>
      <c r="D161" s="893"/>
      <c r="E161" s="896"/>
      <c r="F161" s="899"/>
      <c r="G161" s="902"/>
      <c r="H161" s="905"/>
      <c r="I161" s="910"/>
      <c r="J161" s="911"/>
      <c r="K161" s="929"/>
      <c r="L161" s="923"/>
      <c r="M161" s="181"/>
      <c r="N161" s="182"/>
      <c r="O161" s="183"/>
      <c r="P161" s="118"/>
      <c r="Q161" s="118"/>
      <c r="R161" s="926"/>
      <c r="S161" s="184"/>
      <c r="T161" s="914"/>
      <c r="U161" s="185"/>
      <c r="V161" s="914"/>
      <c r="W161" s="185"/>
      <c r="X161" s="914"/>
      <c r="Y161" s="185"/>
      <c r="Z161" s="914"/>
      <c r="AA161" s="185"/>
      <c r="AB161" s="914"/>
      <c r="AC161" s="185"/>
      <c r="AD161" s="914"/>
      <c r="AE161" s="185"/>
      <c r="AF161" s="914"/>
      <c r="AG161" s="186"/>
      <c r="AH161" s="914"/>
      <c r="AI161" s="185"/>
      <c r="AJ161" s="119"/>
      <c r="AK161" s="120"/>
      <c r="AL161" s="187"/>
      <c r="AM161" s="188"/>
      <c r="AN161" s="188"/>
      <c r="AO161" s="188"/>
      <c r="AP161" s="188"/>
      <c r="AQ161" s="188"/>
      <c r="AR161" s="121"/>
      <c r="AS161" s="189"/>
      <c r="AT161" s="188"/>
      <c r="AU161" s="121"/>
      <c r="AV161" s="189"/>
      <c r="AW161" s="188"/>
      <c r="AX161" s="188"/>
      <c r="AY161" s="188"/>
      <c r="AZ161" s="190"/>
      <c r="BA161" s="191"/>
      <c r="BB161" s="191"/>
      <c r="BC161" s="192"/>
    </row>
    <row r="162" spans="1:55" ht="6" customHeight="1" x14ac:dyDescent="0.2">
      <c r="A162" s="157"/>
      <c r="B162" s="193"/>
      <c r="C162" s="193"/>
      <c r="D162" s="193"/>
      <c r="E162" s="193"/>
      <c r="F162" s="193"/>
      <c r="G162" s="193"/>
      <c r="H162" s="193"/>
      <c r="I162" s="930"/>
      <c r="J162" s="930"/>
      <c r="K162" s="193"/>
      <c r="L162" s="193"/>
      <c r="M162" s="193"/>
      <c r="N162" s="193"/>
      <c r="O162" s="193"/>
      <c r="P162" s="193"/>
      <c r="Q162" s="193"/>
      <c r="R162" s="193"/>
      <c r="S162" s="193"/>
      <c r="T162" s="193"/>
      <c r="U162" s="193"/>
      <c r="V162" s="193"/>
      <c r="W162" s="193"/>
      <c r="X162" s="193"/>
      <c r="Y162" s="193"/>
      <c r="Z162" s="193"/>
      <c r="AA162" s="193"/>
      <c r="AB162" s="193"/>
      <c r="AC162" s="193"/>
      <c r="AD162" s="193"/>
      <c r="AE162" s="193"/>
      <c r="AF162" s="193"/>
      <c r="AG162" s="193"/>
      <c r="AH162" s="193"/>
      <c r="AI162" s="193"/>
      <c r="AJ162" s="193"/>
      <c r="AK162" s="194"/>
      <c r="AL162" s="194"/>
      <c r="AM162" s="194"/>
      <c r="AN162" s="194"/>
      <c r="AO162" s="194"/>
      <c r="AP162" s="194"/>
      <c r="AQ162" s="195"/>
      <c r="AR162" s="194"/>
      <c r="AS162" s="194"/>
      <c r="AT162" s="194"/>
      <c r="AU162" s="194"/>
      <c r="AV162" s="194"/>
      <c r="AW162" s="194"/>
      <c r="AX162" s="194"/>
      <c r="AY162" s="194"/>
      <c r="AZ162" s="194"/>
      <c r="BA162" s="194"/>
      <c r="BB162" s="194"/>
      <c r="BC162" s="157"/>
    </row>
    <row r="163" spans="1:55" ht="72" hidden="1" customHeight="1" x14ac:dyDescent="0.2">
      <c r="A163" s="882">
        <v>17</v>
      </c>
      <c r="B163" s="162" t="s">
        <v>1705</v>
      </c>
      <c r="C163" s="163" t="s">
        <v>1706</v>
      </c>
      <c r="D163" s="164" t="s">
        <v>21</v>
      </c>
      <c r="E163" s="164" t="s">
        <v>1893</v>
      </c>
      <c r="F163" s="163" t="s">
        <v>1707</v>
      </c>
      <c r="G163" s="165" t="s">
        <v>1679</v>
      </c>
      <c r="H163" s="165" t="s">
        <v>1680</v>
      </c>
      <c r="I163" s="166" t="s">
        <v>1909</v>
      </c>
      <c r="J163" s="167">
        <f>+$N$3</f>
        <v>2018</v>
      </c>
      <c r="K163" s="165" t="s">
        <v>1926</v>
      </c>
      <c r="L163" s="166" t="s">
        <v>1927</v>
      </c>
      <c r="M163" s="163" t="s">
        <v>1708</v>
      </c>
      <c r="N163" s="163" t="s">
        <v>1709</v>
      </c>
      <c r="O163" s="163" t="s">
        <v>1710</v>
      </c>
      <c r="P163" s="163" t="s">
        <v>1711</v>
      </c>
      <c r="Q163" s="163" t="s">
        <v>1712</v>
      </c>
      <c r="R163" s="168">
        <f t="shared" ref="R163" si="552">SUM(R164:R170)</f>
        <v>0</v>
      </c>
      <c r="S163" s="169">
        <f t="shared" ref="S163" si="553">SUM(S164:S170)</f>
        <v>0</v>
      </c>
      <c r="T163" s="170">
        <f t="shared" ref="T163" si="554">SUM(T164:T170)</f>
        <v>0</v>
      </c>
      <c r="U163" s="171">
        <f t="shared" ref="U163" si="555">SUM(U164:U170)</f>
        <v>0</v>
      </c>
      <c r="V163" s="170">
        <f t="shared" ref="V163" si="556">SUM(V164:V170)</f>
        <v>0</v>
      </c>
      <c r="W163" s="171">
        <f t="shared" ref="W163" si="557">SUM(W164:W170)</f>
        <v>0</v>
      </c>
      <c r="X163" s="170">
        <f t="shared" ref="X163" si="558">SUM(X164:X170)</f>
        <v>0</v>
      </c>
      <c r="Y163" s="171">
        <f t="shared" ref="Y163" si="559">SUM(Y164:Y170)</f>
        <v>0</v>
      </c>
      <c r="Z163" s="170">
        <f t="shared" ref="Z163" si="560">SUM(Z164:Z170)</f>
        <v>0</v>
      </c>
      <c r="AA163" s="171">
        <f t="shared" ref="AA163" si="561">SUM(AA164:AA170)</f>
        <v>0</v>
      </c>
      <c r="AB163" s="170">
        <f t="shared" ref="AB163" si="562">SUM(AB164:AB170)</f>
        <v>0</v>
      </c>
      <c r="AC163" s="171">
        <f t="shared" ref="AC163" si="563">SUM(AC164:AC170)</f>
        <v>0</v>
      </c>
      <c r="AD163" s="170">
        <f t="shared" ref="AD163" si="564">SUM(AD164:AD170)</f>
        <v>0</v>
      </c>
      <c r="AE163" s="171">
        <f t="shared" ref="AE163" si="565">SUM(AE164:AE170)</f>
        <v>0</v>
      </c>
      <c r="AF163" s="170">
        <f t="shared" ref="AF163" si="566">SUM(AF164:AF170)</f>
        <v>0</v>
      </c>
      <c r="AG163" s="172">
        <f t="shared" ref="AG163" si="567">SUM(AG164:AG170)</f>
        <v>0</v>
      </c>
      <c r="AH163" s="838"/>
      <c r="AI163" s="838"/>
      <c r="AJ163" s="173">
        <f t="shared" ref="AJ163" si="568">SUM(AJ164:AJ170)</f>
        <v>0</v>
      </c>
      <c r="AK163" s="174">
        <f t="shared" ref="AK163" si="569">SUM(AK164:AK170)</f>
        <v>0</v>
      </c>
      <c r="AL163" s="41">
        <f t="shared" ref="AL163" si="570">SUM(AL164:AL170)</f>
        <v>0</v>
      </c>
      <c r="AM163" s="42">
        <f t="shared" ref="AM163" si="571">SUM(AM164:AM170)</f>
        <v>0</v>
      </c>
      <c r="AN163" s="42">
        <f t="shared" ref="AN163" si="572">SUM(AN164:AN170)</f>
        <v>0</v>
      </c>
      <c r="AO163" s="42">
        <f t="shared" ref="AO163" si="573">SUM(AO164:AO170)</f>
        <v>0</v>
      </c>
      <c r="AP163" s="42">
        <f t="shared" ref="AP163" si="574">SUM(AP164:AP170)</f>
        <v>0</v>
      </c>
      <c r="AQ163" s="42">
        <f t="shared" ref="AQ163" si="575">SUM(AQ164:AQ170)</f>
        <v>0</v>
      </c>
      <c r="AR163" s="43">
        <f t="shared" ref="AR163" si="576">SUM(AR164:AR170)</f>
        <v>0</v>
      </c>
      <c r="AS163" s="105">
        <f t="shared" ref="AS163" si="577">SUM(AS164:AS170)</f>
        <v>0</v>
      </c>
      <c r="AT163" s="42">
        <f t="shared" ref="AT163" si="578">SUM(AT164:AT170)</f>
        <v>0</v>
      </c>
      <c r="AU163" s="43">
        <f t="shared" ref="AU163" si="579">SUM(AU164:AU170)</f>
        <v>0</v>
      </c>
      <c r="AV163" s="105">
        <f t="shared" ref="AV163" si="580">SUM(AV164:AV170)</f>
        <v>0</v>
      </c>
      <c r="AW163" s="42">
        <f t="shared" ref="AW163" si="581">SUM(AW164:AW170)</f>
        <v>0</v>
      </c>
      <c r="AX163" s="42">
        <f t="shared" ref="AX163" si="582">SUM(AX164:AX170)</f>
        <v>0</v>
      </c>
      <c r="AY163" s="42">
        <f t="shared" ref="AY163" si="583">SUM(AY164:AY170)</f>
        <v>0</v>
      </c>
      <c r="AZ163" s="106">
        <f t="shared" ref="AZ163" si="584">SUM(AZ164:AZ170)</f>
        <v>0</v>
      </c>
      <c r="BA163" s="44" t="s">
        <v>1685</v>
      </c>
      <c r="BB163" s="44" t="s">
        <v>1686</v>
      </c>
      <c r="BC163" s="45" t="s">
        <v>1687</v>
      </c>
    </row>
    <row r="164" spans="1:55" ht="17.25" hidden="1" customHeight="1" x14ac:dyDescent="0.2">
      <c r="A164" s="883"/>
      <c r="B164" s="885" t="str">
        <f>VLOOKUP($D$9,'PROYECTOS REGISTRADOS'!$A$2:$D$82,4,0)</f>
        <v>Ampliación de los programas artìscticos y culturales Tocancipá, Cundinamarca, Centro Oriente</v>
      </c>
      <c r="C164" s="888" t="str">
        <f>VLOOKUP($D$9,'PROYECTOS REGISTRADOS'!$A$2:$D$82,3,0)</f>
        <v>2016-25817-00017</v>
      </c>
      <c r="D164" s="891"/>
      <c r="E164" s="894" t="str">
        <f>IF(D164=0,"0-0",(VLOOKUP(D164,'CONSOLIDADO PLAN DESARROLLO'!$EL$9:$ET$304,2,0)))</f>
        <v>0-0</v>
      </c>
      <c r="F164" s="897" t="str">
        <f>IF(D164=0,"0-0",(VLOOKUP(D164,'CONSOLIDADO PLAN DESARROLLO'!$EL$9:$ET$304,3,0)))</f>
        <v>0-0</v>
      </c>
      <c r="G164" s="900" t="str">
        <f>IF(D164=0,"0-0",(VLOOKUP(D164,'CONSOLIDADO PLAN DESARROLLO'!$EL$9:$ET$304,4,0)))</f>
        <v>0-0</v>
      </c>
      <c r="H164" s="903" t="str">
        <f>IF(D164=0,"0-0",(VLOOKUP(D164,'CONSOLIDADO PLAN DESARROLLO'!$EL$9:$ET$304,5,0)))</f>
        <v>0-0</v>
      </c>
      <c r="I164" s="906" t="str">
        <f>IF(D164=0,"0-0",(VLOOKUP(D164,'CONSOLIDADO PLAN DESARROLLO'!$EL$9:$ET$304,$R$3,0)))</f>
        <v>0-0</v>
      </c>
      <c r="J164" s="907"/>
      <c r="K164" s="918"/>
      <c r="L164" s="921">
        <v>17</v>
      </c>
      <c r="M164" s="175"/>
      <c r="N164" s="176"/>
      <c r="O164" s="177"/>
      <c r="P164" s="46"/>
      <c r="Q164" s="47"/>
      <c r="R164" s="924"/>
      <c r="S164" s="48"/>
      <c r="T164" s="912"/>
      <c r="U164" s="49"/>
      <c r="V164" s="912"/>
      <c r="W164" s="49"/>
      <c r="X164" s="912"/>
      <c r="Y164" s="49"/>
      <c r="Z164" s="912"/>
      <c r="AA164" s="49"/>
      <c r="AB164" s="912"/>
      <c r="AC164" s="49"/>
      <c r="AD164" s="912"/>
      <c r="AE164" s="49"/>
      <c r="AF164" s="912"/>
      <c r="AG164" s="50"/>
      <c r="AH164" s="839"/>
      <c r="AI164" s="839"/>
      <c r="AJ164" s="915">
        <f>+R164+T164+V164+X164+Z164+AB164+AD164+AF164</f>
        <v>0</v>
      </c>
      <c r="AK164" s="104">
        <f t="shared" ref="AK164:AK169" si="585">AC164+AE164+AG164+S164+U164+W164+Y164+AA164</f>
        <v>0</v>
      </c>
      <c r="AL164" s="51"/>
      <c r="AM164" s="52"/>
      <c r="AN164" s="52"/>
      <c r="AO164" s="52"/>
      <c r="AP164" s="52"/>
      <c r="AQ164" s="52"/>
      <c r="AR164" s="53">
        <f t="shared" ref="AR164:AR169" si="586">SUM(AL164:AQ164)</f>
        <v>0</v>
      </c>
      <c r="AS164" s="54"/>
      <c r="AT164" s="52"/>
      <c r="AU164" s="53">
        <f t="shared" ref="AU164:AU168" si="587">SUM(AS164:AT164)</f>
        <v>0</v>
      </c>
      <c r="AV164" s="54"/>
      <c r="AW164" s="52"/>
      <c r="AX164" s="52"/>
      <c r="AY164" s="52"/>
      <c r="AZ164" s="55"/>
      <c r="BA164" s="56"/>
      <c r="BB164" s="56"/>
      <c r="BC164" s="57"/>
    </row>
    <row r="165" spans="1:55" ht="17.25" hidden="1" customHeight="1" x14ac:dyDescent="0.2">
      <c r="A165" s="883"/>
      <c r="B165" s="885"/>
      <c r="C165" s="888"/>
      <c r="D165" s="891"/>
      <c r="E165" s="895"/>
      <c r="F165" s="897"/>
      <c r="G165" s="900"/>
      <c r="H165" s="903"/>
      <c r="I165" s="908"/>
      <c r="J165" s="909"/>
      <c r="K165" s="918"/>
      <c r="L165" s="922"/>
      <c r="M165" s="175"/>
      <c r="N165" s="176"/>
      <c r="O165" s="177"/>
      <c r="P165" s="46"/>
      <c r="Q165" s="47"/>
      <c r="R165" s="925"/>
      <c r="S165" s="48"/>
      <c r="T165" s="913"/>
      <c r="U165" s="49"/>
      <c r="V165" s="913"/>
      <c r="W165" s="49"/>
      <c r="X165" s="913"/>
      <c r="Y165" s="49"/>
      <c r="Z165" s="913"/>
      <c r="AA165" s="49"/>
      <c r="AB165" s="913"/>
      <c r="AC165" s="49"/>
      <c r="AD165" s="913"/>
      <c r="AE165" s="49"/>
      <c r="AF165" s="913"/>
      <c r="AG165" s="50"/>
      <c r="AH165" s="840"/>
      <c r="AI165" s="840"/>
      <c r="AJ165" s="916"/>
      <c r="AK165" s="104">
        <f t="shared" si="585"/>
        <v>0</v>
      </c>
      <c r="AL165" s="51"/>
      <c r="AM165" s="52"/>
      <c r="AN165" s="52"/>
      <c r="AO165" s="52"/>
      <c r="AP165" s="52"/>
      <c r="AQ165" s="52"/>
      <c r="AR165" s="53">
        <f t="shared" si="586"/>
        <v>0</v>
      </c>
      <c r="AS165" s="54"/>
      <c r="AT165" s="52"/>
      <c r="AU165" s="53">
        <f t="shared" si="587"/>
        <v>0</v>
      </c>
      <c r="AV165" s="54"/>
      <c r="AW165" s="52"/>
      <c r="AX165" s="52"/>
      <c r="AY165" s="52"/>
      <c r="AZ165" s="55"/>
      <c r="BA165" s="56"/>
      <c r="BB165" s="56"/>
      <c r="BC165" s="57"/>
    </row>
    <row r="166" spans="1:55" ht="17.25" hidden="1" customHeight="1" x14ac:dyDescent="0.2">
      <c r="A166" s="883"/>
      <c r="B166" s="885"/>
      <c r="C166" s="888"/>
      <c r="D166" s="891"/>
      <c r="E166" s="895"/>
      <c r="F166" s="897"/>
      <c r="G166" s="900"/>
      <c r="H166" s="903"/>
      <c r="I166" s="908"/>
      <c r="J166" s="909"/>
      <c r="K166" s="918"/>
      <c r="L166" s="922"/>
      <c r="M166" s="175"/>
      <c r="N166" s="176"/>
      <c r="O166" s="177"/>
      <c r="P166" s="46"/>
      <c r="Q166" s="47"/>
      <c r="R166" s="925"/>
      <c r="S166" s="48"/>
      <c r="T166" s="913"/>
      <c r="U166" s="49"/>
      <c r="V166" s="913"/>
      <c r="W166" s="49"/>
      <c r="X166" s="913"/>
      <c r="Y166" s="49"/>
      <c r="Z166" s="913"/>
      <c r="AA166" s="49"/>
      <c r="AB166" s="913"/>
      <c r="AC166" s="49"/>
      <c r="AD166" s="913"/>
      <c r="AE166" s="49"/>
      <c r="AF166" s="913"/>
      <c r="AG166" s="50"/>
      <c r="AH166" s="840"/>
      <c r="AI166" s="840"/>
      <c r="AJ166" s="916"/>
      <c r="AK166" s="104">
        <f t="shared" si="585"/>
        <v>0</v>
      </c>
      <c r="AL166" s="51"/>
      <c r="AM166" s="52"/>
      <c r="AN166" s="52"/>
      <c r="AO166" s="52"/>
      <c r="AP166" s="52"/>
      <c r="AQ166" s="52"/>
      <c r="AR166" s="53">
        <f t="shared" si="586"/>
        <v>0</v>
      </c>
      <c r="AS166" s="54"/>
      <c r="AT166" s="52"/>
      <c r="AU166" s="53">
        <f t="shared" si="587"/>
        <v>0</v>
      </c>
      <c r="AV166" s="54"/>
      <c r="AW166" s="52"/>
      <c r="AX166" s="52"/>
      <c r="AY166" s="52"/>
      <c r="AZ166" s="55"/>
      <c r="BA166" s="56"/>
      <c r="BB166" s="56"/>
      <c r="BC166" s="57"/>
    </row>
    <row r="167" spans="1:55" ht="17.25" hidden="1" customHeight="1" x14ac:dyDescent="0.2">
      <c r="A167" s="883"/>
      <c r="B167" s="885"/>
      <c r="C167" s="888"/>
      <c r="D167" s="891"/>
      <c r="E167" s="895"/>
      <c r="F167" s="897"/>
      <c r="G167" s="900"/>
      <c r="H167" s="903"/>
      <c r="I167" s="908"/>
      <c r="J167" s="909"/>
      <c r="K167" s="918"/>
      <c r="L167" s="922"/>
      <c r="M167" s="175"/>
      <c r="N167" s="176"/>
      <c r="O167" s="177"/>
      <c r="P167" s="46"/>
      <c r="Q167" s="47"/>
      <c r="R167" s="925"/>
      <c r="S167" s="48"/>
      <c r="T167" s="913"/>
      <c r="U167" s="49"/>
      <c r="V167" s="913"/>
      <c r="W167" s="49"/>
      <c r="X167" s="913"/>
      <c r="Y167" s="49"/>
      <c r="Z167" s="913"/>
      <c r="AA167" s="49"/>
      <c r="AB167" s="913"/>
      <c r="AC167" s="49"/>
      <c r="AD167" s="913"/>
      <c r="AE167" s="49"/>
      <c r="AF167" s="913"/>
      <c r="AG167" s="50"/>
      <c r="AH167" s="840"/>
      <c r="AI167" s="840"/>
      <c r="AJ167" s="916"/>
      <c r="AK167" s="104">
        <f t="shared" si="585"/>
        <v>0</v>
      </c>
      <c r="AL167" s="51"/>
      <c r="AM167" s="52"/>
      <c r="AN167" s="52"/>
      <c r="AO167" s="52"/>
      <c r="AP167" s="52"/>
      <c r="AQ167" s="52"/>
      <c r="AR167" s="53">
        <f t="shared" si="586"/>
        <v>0</v>
      </c>
      <c r="AS167" s="54"/>
      <c r="AT167" s="52"/>
      <c r="AU167" s="53">
        <f t="shared" si="587"/>
        <v>0</v>
      </c>
      <c r="AV167" s="54"/>
      <c r="AW167" s="52"/>
      <c r="AX167" s="52"/>
      <c r="AY167" s="52"/>
      <c r="AZ167" s="55"/>
      <c r="BA167" s="56"/>
      <c r="BB167" s="56"/>
      <c r="BC167" s="57"/>
    </row>
    <row r="168" spans="1:55" ht="17.25" hidden="1" customHeight="1" x14ac:dyDescent="0.2">
      <c r="A168" s="883"/>
      <c r="B168" s="885"/>
      <c r="C168" s="888"/>
      <c r="D168" s="891"/>
      <c r="E168" s="895"/>
      <c r="F168" s="897"/>
      <c r="G168" s="900"/>
      <c r="H168" s="903"/>
      <c r="I168" s="908"/>
      <c r="J168" s="909"/>
      <c r="K168" s="918"/>
      <c r="L168" s="922"/>
      <c r="M168" s="175"/>
      <c r="N168" s="176"/>
      <c r="O168" s="177"/>
      <c r="P168" s="46"/>
      <c r="Q168" s="47"/>
      <c r="R168" s="925"/>
      <c r="S168" s="48"/>
      <c r="T168" s="913"/>
      <c r="U168" s="49"/>
      <c r="V168" s="913"/>
      <c r="W168" s="49"/>
      <c r="X168" s="913"/>
      <c r="Y168" s="49"/>
      <c r="Z168" s="913"/>
      <c r="AA168" s="49"/>
      <c r="AB168" s="913"/>
      <c r="AC168" s="49"/>
      <c r="AD168" s="913"/>
      <c r="AE168" s="49"/>
      <c r="AF168" s="913"/>
      <c r="AG168" s="50"/>
      <c r="AH168" s="840"/>
      <c r="AI168" s="840"/>
      <c r="AJ168" s="916"/>
      <c r="AK168" s="104">
        <f t="shared" si="585"/>
        <v>0</v>
      </c>
      <c r="AL168" s="51"/>
      <c r="AM168" s="52"/>
      <c r="AN168" s="52"/>
      <c r="AO168" s="52"/>
      <c r="AP168" s="52"/>
      <c r="AQ168" s="52"/>
      <c r="AR168" s="53">
        <f t="shared" si="586"/>
        <v>0</v>
      </c>
      <c r="AS168" s="54"/>
      <c r="AT168" s="52"/>
      <c r="AU168" s="53">
        <f t="shared" si="587"/>
        <v>0</v>
      </c>
      <c r="AV168" s="54"/>
      <c r="AW168" s="52"/>
      <c r="AX168" s="52"/>
      <c r="AY168" s="52"/>
      <c r="AZ168" s="55"/>
      <c r="BA168" s="56"/>
      <c r="BB168" s="56"/>
      <c r="BC168" s="57"/>
    </row>
    <row r="169" spans="1:55" ht="17.25" hidden="1" customHeight="1" x14ac:dyDescent="0.2">
      <c r="A169" s="883"/>
      <c r="B169" s="886"/>
      <c r="C169" s="889"/>
      <c r="D169" s="892"/>
      <c r="E169" s="895"/>
      <c r="F169" s="898"/>
      <c r="G169" s="901"/>
      <c r="H169" s="904"/>
      <c r="I169" s="908"/>
      <c r="J169" s="909"/>
      <c r="K169" s="919"/>
      <c r="L169" s="922"/>
      <c r="M169" s="178"/>
      <c r="N169" s="179"/>
      <c r="O169" s="180"/>
      <c r="P169" s="107"/>
      <c r="Q169" s="108"/>
      <c r="R169" s="925"/>
      <c r="S169" s="109"/>
      <c r="T169" s="913"/>
      <c r="U169" s="110"/>
      <c r="V169" s="913"/>
      <c r="W169" s="110"/>
      <c r="X169" s="913"/>
      <c r="Y169" s="110"/>
      <c r="Z169" s="913"/>
      <c r="AA169" s="110"/>
      <c r="AB169" s="913"/>
      <c r="AC169" s="110"/>
      <c r="AD169" s="913"/>
      <c r="AE169" s="110"/>
      <c r="AF169" s="913"/>
      <c r="AG169" s="111"/>
      <c r="AH169" s="840"/>
      <c r="AI169" s="840"/>
      <c r="AJ169" s="917"/>
      <c r="AK169" s="104">
        <f t="shared" si="585"/>
        <v>0</v>
      </c>
      <c r="AL169" s="112"/>
      <c r="AM169" s="113"/>
      <c r="AN169" s="113"/>
      <c r="AO169" s="113"/>
      <c r="AP169" s="113"/>
      <c r="AQ169" s="113"/>
      <c r="AR169" s="53">
        <f t="shared" si="586"/>
        <v>0</v>
      </c>
      <c r="AS169" s="114"/>
      <c r="AT169" s="113"/>
      <c r="AU169" s="53">
        <f>SUM(AS169:AT169)</f>
        <v>0</v>
      </c>
      <c r="AV169" s="114"/>
      <c r="AW169" s="113"/>
      <c r="AX169" s="113"/>
      <c r="AY169" s="113"/>
      <c r="AZ169" s="115"/>
      <c r="BA169" s="116"/>
      <c r="BB169" s="116"/>
      <c r="BC169" s="117"/>
    </row>
    <row r="170" spans="1:55" ht="9.9499999999999993" hidden="1" customHeight="1" thickBot="1" x14ac:dyDescent="0.25">
      <c r="A170" s="884"/>
      <c r="B170" s="887"/>
      <c r="C170" s="890"/>
      <c r="D170" s="893"/>
      <c r="E170" s="896"/>
      <c r="F170" s="899"/>
      <c r="G170" s="902"/>
      <c r="H170" s="905"/>
      <c r="I170" s="910"/>
      <c r="J170" s="911"/>
      <c r="K170" s="920"/>
      <c r="L170" s="923"/>
      <c r="M170" s="181"/>
      <c r="N170" s="182"/>
      <c r="O170" s="183"/>
      <c r="P170" s="118"/>
      <c r="Q170" s="118"/>
      <c r="R170" s="926"/>
      <c r="S170" s="184"/>
      <c r="T170" s="914"/>
      <c r="U170" s="185"/>
      <c r="V170" s="914"/>
      <c r="W170" s="185"/>
      <c r="X170" s="914"/>
      <c r="Y170" s="185"/>
      <c r="Z170" s="914"/>
      <c r="AA170" s="185"/>
      <c r="AB170" s="914"/>
      <c r="AC170" s="185"/>
      <c r="AD170" s="914"/>
      <c r="AE170" s="185"/>
      <c r="AF170" s="914"/>
      <c r="AG170" s="186"/>
      <c r="AH170" s="841"/>
      <c r="AI170" s="841"/>
      <c r="AJ170" s="119"/>
      <c r="AK170" s="120"/>
      <c r="AL170" s="187"/>
      <c r="AM170" s="188"/>
      <c r="AN170" s="188"/>
      <c r="AO170" s="188"/>
      <c r="AP170" s="188"/>
      <c r="AQ170" s="188"/>
      <c r="AR170" s="121"/>
      <c r="AS170" s="189"/>
      <c r="AT170" s="188"/>
      <c r="AU170" s="121"/>
      <c r="AV170" s="189"/>
      <c r="AW170" s="188"/>
      <c r="AX170" s="188"/>
      <c r="AY170" s="188"/>
      <c r="AZ170" s="190"/>
      <c r="BA170" s="191"/>
      <c r="BB170" s="191"/>
      <c r="BC170" s="192"/>
    </row>
    <row r="171" spans="1:55" ht="6" customHeight="1" x14ac:dyDescent="0.2">
      <c r="A171" s="157"/>
      <c r="B171" s="193"/>
      <c r="C171" s="193"/>
      <c r="D171" s="193"/>
      <c r="E171" s="193"/>
      <c r="F171" s="193"/>
      <c r="G171" s="193"/>
      <c r="H171" s="193"/>
      <c r="I171" s="930"/>
      <c r="J171" s="930"/>
      <c r="K171" s="193"/>
      <c r="L171" s="193"/>
      <c r="M171" s="193"/>
      <c r="N171" s="193"/>
      <c r="O171" s="193"/>
      <c r="P171" s="193"/>
      <c r="Q171" s="193"/>
      <c r="R171" s="193"/>
      <c r="S171" s="193"/>
      <c r="T171" s="193"/>
      <c r="U171" s="193"/>
      <c r="V171" s="193"/>
      <c r="W171" s="193"/>
      <c r="X171" s="193"/>
      <c r="Y171" s="193"/>
      <c r="Z171" s="193"/>
      <c r="AA171" s="193"/>
      <c r="AB171" s="193"/>
      <c r="AC171" s="193"/>
      <c r="AD171" s="193"/>
      <c r="AE171" s="193"/>
      <c r="AF171" s="193"/>
      <c r="AG171" s="193"/>
      <c r="AH171" s="193"/>
      <c r="AI171" s="193"/>
      <c r="AJ171" s="193"/>
      <c r="AK171" s="194"/>
      <c r="AL171" s="194"/>
      <c r="AM171" s="194"/>
      <c r="AN171" s="194"/>
      <c r="AO171" s="194"/>
      <c r="AP171" s="194"/>
      <c r="AQ171" s="195"/>
      <c r="AR171" s="194"/>
      <c r="AS171" s="194"/>
      <c r="AT171" s="194"/>
      <c r="AU171" s="194"/>
      <c r="AV171" s="194"/>
      <c r="AW171" s="194"/>
      <c r="AX171" s="194"/>
      <c r="AY171" s="194"/>
      <c r="AZ171" s="194"/>
      <c r="BA171" s="194"/>
      <c r="BB171" s="194"/>
      <c r="BC171" s="157"/>
    </row>
    <row r="172" spans="1:55" ht="72" hidden="1" customHeight="1" x14ac:dyDescent="0.2">
      <c r="A172" s="882">
        <v>18</v>
      </c>
      <c r="B172" s="162" t="s">
        <v>1705</v>
      </c>
      <c r="C172" s="163" t="s">
        <v>1706</v>
      </c>
      <c r="D172" s="164" t="s">
        <v>21</v>
      </c>
      <c r="E172" s="164" t="s">
        <v>1893</v>
      </c>
      <c r="F172" s="163" t="s">
        <v>1707</v>
      </c>
      <c r="G172" s="165" t="s">
        <v>1679</v>
      </c>
      <c r="H172" s="165" t="s">
        <v>1680</v>
      </c>
      <c r="I172" s="166" t="s">
        <v>1909</v>
      </c>
      <c r="J172" s="167">
        <f>+$N$3</f>
        <v>2018</v>
      </c>
      <c r="K172" s="165" t="s">
        <v>1926</v>
      </c>
      <c r="L172" s="166" t="s">
        <v>1927</v>
      </c>
      <c r="M172" s="163" t="s">
        <v>1708</v>
      </c>
      <c r="N172" s="163" t="s">
        <v>1709</v>
      </c>
      <c r="O172" s="163" t="s">
        <v>1710</v>
      </c>
      <c r="P172" s="163" t="s">
        <v>1711</v>
      </c>
      <c r="Q172" s="163" t="s">
        <v>1712</v>
      </c>
      <c r="R172" s="168">
        <f t="shared" ref="R172" si="588">SUM(R173:R179)</f>
        <v>0</v>
      </c>
      <c r="S172" s="169">
        <f t="shared" ref="S172" si="589">SUM(S173:S179)</f>
        <v>0</v>
      </c>
      <c r="T172" s="170">
        <f t="shared" ref="T172" si="590">SUM(T173:T179)</f>
        <v>0</v>
      </c>
      <c r="U172" s="171">
        <f t="shared" ref="U172" si="591">SUM(U173:U179)</f>
        <v>0</v>
      </c>
      <c r="V172" s="170">
        <f t="shared" ref="V172" si="592">SUM(V173:V179)</f>
        <v>0</v>
      </c>
      <c r="W172" s="171">
        <f t="shared" ref="W172" si="593">SUM(W173:W179)</f>
        <v>0</v>
      </c>
      <c r="X172" s="170">
        <f t="shared" ref="X172" si="594">SUM(X173:X179)</f>
        <v>0</v>
      </c>
      <c r="Y172" s="171">
        <f t="shared" ref="Y172" si="595">SUM(Y173:Y179)</f>
        <v>0</v>
      </c>
      <c r="Z172" s="170">
        <f t="shared" ref="Z172" si="596">SUM(Z173:Z179)</f>
        <v>0</v>
      </c>
      <c r="AA172" s="171">
        <f t="shared" ref="AA172" si="597">SUM(AA173:AA179)</f>
        <v>0</v>
      </c>
      <c r="AB172" s="170">
        <f t="shared" ref="AB172" si="598">SUM(AB173:AB179)</f>
        <v>0</v>
      </c>
      <c r="AC172" s="171">
        <f t="shared" ref="AC172" si="599">SUM(AC173:AC179)</f>
        <v>0</v>
      </c>
      <c r="AD172" s="170">
        <f t="shared" ref="AD172" si="600">SUM(AD173:AD179)</f>
        <v>0</v>
      </c>
      <c r="AE172" s="171">
        <f t="shared" ref="AE172" si="601">SUM(AE173:AE179)</f>
        <v>0</v>
      </c>
      <c r="AF172" s="170">
        <f t="shared" ref="AF172" si="602">SUM(AF173:AF179)</f>
        <v>0</v>
      </c>
      <c r="AG172" s="172">
        <f t="shared" ref="AG172" si="603">SUM(AG173:AG179)</f>
        <v>0</v>
      </c>
      <c r="AH172" s="838"/>
      <c r="AI172" s="838"/>
      <c r="AJ172" s="173">
        <f t="shared" ref="AJ172" si="604">SUM(AJ173:AJ179)</f>
        <v>0</v>
      </c>
      <c r="AK172" s="174">
        <f t="shared" ref="AK172" si="605">SUM(AK173:AK179)</f>
        <v>0</v>
      </c>
      <c r="AL172" s="41">
        <f t="shared" ref="AL172" si="606">SUM(AL173:AL179)</f>
        <v>0</v>
      </c>
      <c r="AM172" s="42">
        <f t="shared" ref="AM172" si="607">SUM(AM173:AM179)</f>
        <v>0</v>
      </c>
      <c r="AN172" s="42">
        <f t="shared" ref="AN172" si="608">SUM(AN173:AN179)</f>
        <v>0</v>
      </c>
      <c r="AO172" s="42">
        <f t="shared" ref="AO172" si="609">SUM(AO173:AO179)</f>
        <v>0</v>
      </c>
      <c r="AP172" s="42">
        <f t="shared" ref="AP172" si="610">SUM(AP173:AP179)</f>
        <v>0</v>
      </c>
      <c r="AQ172" s="42">
        <f t="shared" ref="AQ172" si="611">SUM(AQ173:AQ179)</f>
        <v>0</v>
      </c>
      <c r="AR172" s="43">
        <f t="shared" ref="AR172" si="612">SUM(AR173:AR179)</f>
        <v>0</v>
      </c>
      <c r="AS172" s="105">
        <f t="shared" ref="AS172" si="613">SUM(AS173:AS179)</f>
        <v>0</v>
      </c>
      <c r="AT172" s="42">
        <f t="shared" ref="AT172" si="614">SUM(AT173:AT179)</f>
        <v>0</v>
      </c>
      <c r="AU172" s="43">
        <f t="shared" ref="AU172" si="615">SUM(AU173:AU179)</f>
        <v>0</v>
      </c>
      <c r="AV172" s="105">
        <f t="shared" ref="AV172" si="616">SUM(AV173:AV179)</f>
        <v>0</v>
      </c>
      <c r="AW172" s="42">
        <f t="shared" ref="AW172" si="617">SUM(AW173:AW179)</f>
        <v>0</v>
      </c>
      <c r="AX172" s="42">
        <f t="shared" ref="AX172" si="618">SUM(AX173:AX179)</f>
        <v>0</v>
      </c>
      <c r="AY172" s="42">
        <f t="shared" ref="AY172" si="619">SUM(AY173:AY179)</f>
        <v>0</v>
      </c>
      <c r="AZ172" s="106">
        <f t="shared" ref="AZ172" si="620">SUM(AZ173:AZ179)</f>
        <v>0</v>
      </c>
      <c r="BA172" s="44" t="s">
        <v>1685</v>
      </c>
      <c r="BB172" s="44" t="s">
        <v>1686</v>
      </c>
      <c r="BC172" s="45" t="s">
        <v>1687</v>
      </c>
    </row>
    <row r="173" spans="1:55" ht="17.25" hidden="1" customHeight="1" x14ac:dyDescent="0.2">
      <c r="A173" s="883"/>
      <c r="B173" s="885" t="str">
        <f>VLOOKUP($D$9,'PROYECTOS REGISTRADOS'!$A$2:$D$82,4,0)</f>
        <v>Ampliación de los programas artìscticos y culturales Tocancipá, Cundinamarca, Centro Oriente</v>
      </c>
      <c r="C173" s="888" t="str">
        <f>VLOOKUP($D$9,'PROYECTOS REGISTRADOS'!$A$2:$D$82,3,0)</f>
        <v>2016-25817-00017</v>
      </c>
      <c r="D173" s="891"/>
      <c r="E173" s="894" t="str">
        <f>IF(D173=0,"0-0",(VLOOKUP(D173,'CONSOLIDADO PLAN DESARROLLO'!$EL$9:$ET$304,2,0)))</f>
        <v>0-0</v>
      </c>
      <c r="F173" s="897" t="str">
        <f>IF(D173=0,"0-0",(VLOOKUP(D173,'CONSOLIDADO PLAN DESARROLLO'!$EL$9:$ET$304,3,0)))</f>
        <v>0-0</v>
      </c>
      <c r="G173" s="900" t="str">
        <f>IF(D173=0,"0-0",(VLOOKUP(D173,'CONSOLIDADO PLAN DESARROLLO'!$EL$9:$ET$304,4,0)))</f>
        <v>0-0</v>
      </c>
      <c r="H173" s="903" t="str">
        <f>IF(D173=0,"0-0",(VLOOKUP(D173,'CONSOLIDADO PLAN DESARROLLO'!$EL$9:$ET$304,5,0)))</f>
        <v>0-0</v>
      </c>
      <c r="I173" s="906" t="str">
        <f>IF(D173=0,"0-0",(VLOOKUP(D173,'CONSOLIDADO PLAN DESARROLLO'!$EL$9:$ET$304,$R$3,0)))</f>
        <v>0-0</v>
      </c>
      <c r="J173" s="907"/>
      <c r="K173" s="918"/>
      <c r="L173" s="921"/>
      <c r="M173" s="175"/>
      <c r="N173" s="176"/>
      <c r="O173" s="177"/>
      <c r="P173" s="46"/>
      <c r="Q173" s="47"/>
      <c r="R173" s="924"/>
      <c r="S173" s="48"/>
      <c r="T173" s="912"/>
      <c r="U173" s="49"/>
      <c r="V173" s="912"/>
      <c r="W173" s="49"/>
      <c r="X173" s="912"/>
      <c r="Y173" s="49"/>
      <c r="Z173" s="912"/>
      <c r="AA173" s="49"/>
      <c r="AB173" s="912"/>
      <c r="AC173" s="49"/>
      <c r="AD173" s="912"/>
      <c r="AE173" s="49"/>
      <c r="AF173" s="912"/>
      <c r="AG173" s="50"/>
      <c r="AH173" s="839"/>
      <c r="AI173" s="839"/>
      <c r="AJ173" s="915">
        <f>+R173+T173+V173+X173+Z173+AB173+AD173+AF173</f>
        <v>0</v>
      </c>
      <c r="AK173" s="104">
        <f t="shared" ref="AK173:AK178" si="621">AC173+AE173+AG173+S173+U173+W173+Y173+AA173</f>
        <v>0</v>
      </c>
      <c r="AL173" s="51"/>
      <c r="AM173" s="52"/>
      <c r="AN173" s="52"/>
      <c r="AO173" s="52"/>
      <c r="AP173" s="52"/>
      <c r="AQ173" s="52"/>
      <c r="AR173" s="53">
        <f t="shared" ref="AR173:AR178" si="622">SUM(AL173:AQ173)</f>
        <v>0</v>
      </c>
      <c r="AS173" s="54"/>
      <c r="AT173" s="52"/>
      <c r="AU173" s="53">
        <f t="shared" ref="AU173:AU177" si="623">SUM(AS173:AT173)</f>
        <v>0</v>
      </c>
      <c r="AV173" s="54"/>
      <c r="AW173" s="52"/>
      <c r="AX173" s="52"/>
      <c r="AY173" s="52"/>
      <c r="AZ173" s="55"/>
      <c r="BA173" s="56"/>
      <c r="BB173" s="56"/>
      <c r="BC173" s="57"/>
    </row>
    <row r="174" spans="1:55" ht="17.25" hidden="1" customHeight="1" x14ac:dyDescent="0.2">
      <c r="A174" s="883"/>
      <c r="B174" s="885"/>
      <c r="C174" s="888"/>
      <c r="D174" s="891"/>
      <c r="E174" s="895"/>
      <c r="F174" s="897"/>
      <c r="G174" s="900"/>
      <c r="H174" s="903"/>
      <c r="I174" s="908"/>
      <c r="J174" s="909"/>
      <c r="K174" s="918"/>
      <c r="L174" s="922"/>
      <c r="M174" s="175"/>
      <c r="N174" s="176"/>
      <c r="O174" s="177"/>
      <c r="P174" s="46"/>
      <c r="Q174" s="47"/>
      <c r="R174" s="925"/>
      <c r="S174" s="48"/>
      <c r="T174" s="913"/>
      <c r="U174" s="49"/>
      <c r="V174" s="913"/>
      <c r="W174" s="49"/>
      <c r="X174" s="913"/>
      <c r="Y174" s="49"/>
      <c r="Z174" s="913"/>
      <c r="AA174" s="49"/>
      <c r="AB174" s="913"/>
      <c r="AC174" s="49"/>
      <c r="AD174" s="913"/>
      <c r="AE174" s="49"/>
      <c r="AF174" s="913"/>
      <c r="AG174" s="50"/>
      <c r="AH174" s="840"/>
      <c r="AI174" s="840"/>
      <c r="AJ174" s="916"/>
      <c r="AK174" s="104">
        <f t="shared" si="621"/>
        <v>0</v>
      </c>
      <c r="AL174" s="51"/>
      <c r="AM174" s="52"/>
      <c r="AN174" s="52"/>
      <c r="AO174" s="52"/>
      <c r="AP174" s="52"/>
      <c r="AQ174" s="52"/>
      <c r="AR174" s="53">
        <f t="shared" si="622"/>
        <v>0</v>
      </c>
      <c r="AS174" s="54"/>
      <c r="AT174" s="52"/>
      <c r="AU174" s="53">
        <f t="shared" si="623"/>
        <v>0</v>
      </c>
      <c r="AV174" s="54"/>
      <c r="AW174" s="52"/>
      <c r="AX174" s="52"/>
      <c r="AY174" s="52"/>
      <c r="AZ174" s="55"/>
      <c r="BA174" s="56"/>
      <c r="BB174" s="56"/>
      <c r="BC174" s="57"/>
    </row>
    <row r="175" spans="1:55" ht="17.25" hidden="1" customHeight="1" x14ac:dyDescent="0.2">
      <c r="A175" s="883"/>
      <c r="B175" s="885"/>
      <c r="C175" s="888"/>
      <c r="D175" s="891"/>
      <c r="E175" s="895"/>
      <c r="F175" s="897"/>
      <c r="G175" s="900"/>
      <c r="H175" s="903"/>
      <c r="I175" s="908"/>
      <c r="J175" s="909"/>
      <c r="K175" s="918"/>
      <c r="L175" s="922"/>
      <c r="M175" s="175"/>
      <c r="N175" s="176"/>
      <c r="O175" s="177"/>
      <c r="P175" s="46"/>
      <c r="Q175" s="47"/>
      <c r="R175" s="925"/>
      <c r="S175" s="48"/>
      <c r="T175" s="913"/>
      <c r="U175" s="49"/>
      <c r="V175" s="913"/>
      <c r="W175" s="49"/>
      <c r="X175" s="913"/>
      <c r="Y175" s="49"/>
      <c r="Z175" s="913"/>
      <c r="AA175" s="49"/>
      <c r="AB175" s="913"/>
      <c r="AC175" s="49"/>
      <c r="AD175" s="913"/>
      <c r="AE175" s="49"/>
      <c r="AF175" s="913"/>
      <c r="AG175" s="50"/>
      <c r="AH175" s="840"/>
      <c r="AI175" s="840"/>
      <c r="AJ175" s="916"/>
      <c r="AK175" s="104">
        <f t="shared" si="621"/>
        <v>0</v>
      </c>
      <c r="AL175" s="51"/>
      <c r="AM175" s="52"/>
      <c r="AN175" s="52"/>
      <c r="AO175" s="52"/>
      <c r="AP175" s="52"/>
      <c r="AQ175" s="52"/>
      <c r="AR175" s="53">
        <f t="shared" si="622"/>
        <v>0</v>
      </c>
      <c r="AS175" s="54"/>
      <c r="AT175" s="52"/>
      <c r="AU175" s="53">
        <f t="shared" si="623"/>
        <v>0</v>
      </c>
      <c r="AV175" s="54"/>
      <c r="AW175" s="52"/>
      <c r="AX175" s="52"/>
      <c r="AY175" s="52"/>
      <c r="AZ175" s="55"/>
      <c r="BA175" s="56"/>
      <c r="BB175" s="56"/>
      <c r="BC175" s="57"/>
    </row>
    <row r="176" spans="1:55" ht="17.25" hidden="1" customHeight="1" x14ac:dyDescent="0.2">
      <c r="A176" s="883"/>
      <c r="B176" s="885"/>
      <c r="C176" s="888"/>
      <c r="D176" s="891"/>
      <c r="E176" s="895"/>
      <c r="F176" s="897"/>
      <c r="G176" s="900"/>
      <c r="H176" s="903"/>
      <c r="I176" s="908"/>
      <c r="J176" s="909"/>
      <c r="K176" s="918"/>
      <c r="L176" s="922"/>
      <c r="M176" s="175"/>
      <c r="N176" s="176"/>
      <c r="O176" s="177"/>
      <c r="P176" s="46"/>
      <c r="Q176" s="47"/>
      <c r="R176" s="925"/>
      <c r="S176" s="48"/>
      <c r="T176" s="913"/>
      <c r="U176" s="49"/>
      <c r="V176" s="913"/>
      <c r="W176" s="49"/>
      <c r="X176" s="913"/>
      <c r="Y176" s="49"/>
      <c r="Z176" s="913"/>
      <c r="AA176" s="49"/>
      <c r="AB176" s="913"/>
      <c r="AC176" s="49"/>
      <c r="AD176" s="913"/>
      <c r="AE176" s="49"/>
      <c r="AF176" s="913"/>
      <c r="AG176" s="50"/>
      <c r="AH176" s="840"/>
      <c r="AI176" s="840"/>
      <c r="AJ176" s="916"/>
      <c r="AK176" s="104">
        <f t="shared" si="621"/>
        <v>0</v>
      </c>
      <c r="AL176" s="51"/>
      <c r="AM176" s="52"/>
      <c r="AN176" s="52"/>
      <c r="AO176" s="52"/>
      <c r="AP176" s="52"/>
      <c r="AQ176" s="52"/>
      <c r="AR176" s="53">
        <f t="shared" si="622"/>
        <v>0</v>
      </c>
      <c r="AS176" s="54"/>
      <c r="AT176" s="52"/>
      <c r="AU176" s="53">
        <f t="shared" si="623"/>
        <v>0</v>
      </c>
      <c r="AV176" s="54"/>
      <c r="AW176" s="52"/>
      <c r="AX176" s="52"/>
      <c r="AY176" s="52"/>
      <c r="AZ176" s="55"/>
      <c r="BA176" s="56"/>
      <c r="BB176" s="56"/>
      <c r="BC176" s="57"/>
    </row>
    <row r="177" spans="1:55" ht="17.25" hidden="1" customHeight="1" x14ac:dyDescent="0.2">
      <c r="A177" s="883"/>
      <c r="B177" s="885"/>
      <c r="C177" s="888"/>
      <c r="D177" s="891"/>
      <c r="E177" s="895"/>
      <c r="F177" s="897"/>
      <c r="G177" s="900"/>
      <c r="H177" s="903"/>
      <c r="I177" s="908"/>
      <c r="J177" s="909"/>
      <c r="K177" s="918"/>
      <c r="L177" s="922"/>
      <c r="M177" s="175"/>
      <c r="N177" s="176"/>
      <c r="O177" s="177"/>
      <c r="P177" s="46"/>
      <c r="Q177" s="47"/>
      <c r="R177" s="925"/>
      <c r="S177" s="48"/>
      <c r="T177" s="913"/>
      <c r="U177" s="49"/>
      <c r="V177" s="913"/>
      <c r="W177" s="49"/>
      <c r="X177" s="913"/>
      <c r="Y177" s="49"/>
      <c r="Z177" s="913"/>
      <c r="AA177" s="49"/>
      <c r="AB177" s="913"/>
      <c r="AC177" s="49"/>
      <c r="AD177" s="913"/>
      <c r="AE177" s="49"/>
      <c r="AF177" s="913"/>
      <c r="AG177" s="50"/>
      <c r="AH177" s="840"/>
      <c r="AI177" s="840"/>
      <c r="AJ177" s="916"/>
      <c r="AK177" s="104">
        <f t="shared" si="621"/>
        <v>0</v>
      </c>
      <c r="AL177" s="51"/>
      <c r="AM177" s="52"/>
      <c r="AN177" s="52"/>
      <c r="AO177" s="52"/>
      <c r="AP177" s="52"/>
      <c r="AQ177" s="52"/>
      <c r="AR177" s="53">
        <f t="shared" si="622"/>
        <v>0</v>
      </c>
      <c r="AS177" s="54"/>
      <c r="AT177" s="52"/>
      <c r="AU177" s="53">
        <f t="shared" si="623"/>
        <v>0</v>
      </c>
      <c r="AV177" s="54"/>
      <c r="AW177" s="52"/>
      <c r="AX177" s="52"/>
      <c r="AY177" s="52"/>
      <c r="AZ177" s="55"/>
      <c r="BA177" s="56"/>
      <c r="BB177" s="56"/>
      <c r="BC177" s="57"/>
    </row>
    <row r="178" spans="1:55" ht="17.25" hidden="1" customHeight="1" x14ac:dyDescent="0.2">
      <c r="A178" s="883"/>
      <c r="B178" s="886"/>
      <c r="C178" s="889"/>
      <c r="D178" s="892"/>
      <c r="E178" s="895"/>
      <c r="F178" s="898"/>
      <c r="G178" s="901"/>
      <c r="H178" s="904"/>
      <c r="I178" s="908"/>
      <c r="J178" s="909"/>
      <c r="K178" s="919"/>
      <c r="L178" s="922"/>
      <c r="M178" s="178"/>
      <c r="N178" s="179"/>
      <c r="O178" s="180"/>
      <c r="P178" s="107"/>
      <c r="Q178" s="108"/>
      <c r="R178" s="925"/>
      <c r="S178" s="109"/>
      <c r="T178" s="913"/>
      <c r="U178" s="110"/>
      <c r="V178" s="913"/>
      <c r="W178" s="110"/>
      <c r="X178" s="913"/>
      <c r="Y178" s="110"/>
      <c r="Z178" s="913"/>
      <c r="AA178" s="110"/>
      <c r="AB178" s="913"/>
      <c r="AC178" s="110"/>
      <c r="AD178" s="913"/>
      <c r="AE178" s="110"/>
      <c r="AF178" s="913"/>
      <c r="AG178" s="111"/>
      <c r="AH178" s="840"/>
      <c r="AI178" s="840"/>
      <c r="AJ178" s="917"/>
      <c r="AK178" s="104">
        <f t="shared" si="621"/>
        <v>0</v>
      </c>
      <c r="AL178" s="112"/>
      <c r="AM178" s="113"/>
      <c r="AN178" s="113"/>
      <c r="AO178" s="113"/>
      <c r="AP178" s="113"/>
      <c r="AQ178" s="113"/>
      <c r="AR178" s="53">
        <f t="shared" si="622"/>
        <v>0</v>
      </c>
      <c r="AS178" s="114"/>
      <c r="AT178" s="113"/>
      <c r="AU178" s="53">
        <f>SUM(AS178:AT178)</f>
        <v>0</v>
      </c>
      <c r="AV178" s="114"/>
      <c r="AW178" s="113"/>
      <c r="AX178" s="113"/>
      <c r="AY178" s="113"/>
      <c r="AZ178" s="115"/>
      <c r="BA178" s="116"/>
      <c r="BB178" s="116"/>
      <c r="BC178" s="117"/>
    </row>
    <row r="179" spans="1:55" ht="9.9499999999999993" hidden="1" customHeight="1" thickBot="1" x14ac:dyDescent="0.25">
      <c r="A179" s="884"/>
      <c r="B179" s="887"/>
      <c r="C179" s="890"/>
      <c r="D179" s="893"/>
      <c r="E179" s="896"/>
      <c r="F179" s="899"/>
      <c r="G179" s="902"/>
      <c r="H179" s="905"/>
      <c r="I179" s="910"/>
      <c r="J179" s="911"/>
      <c r="K179" s="920"/>
      <c r="L179" s="923"/>
      <c r="M179" s="181"/>
      <c r="N179" s="182"/>
      <c r="O179" s="183"/>
      <c r="P179" s="118"/>
      <c r="Q179" s="118"/>
      <c r="R179" s="926"/>
      <c r="S179" s="184"/>
      <c r="T179" s="914"/>
      <c r="U179" s="185"/>
      <c r="V179" s="914"/>
      <c r="W179" s="185"/>
      <c r="X179" s="914"/>
      <c r="Y179" s="185"/>
      <c r="Z179" s="914"/>
      <c r="AA179" s="185"/>
      <c r="AB179" s="914"/>
      <c r="AC179" s="185"/>
      <c r="AD179" s="914"/>
      <c r="AE179" s="185"/>
      <c r="AF179" s="914"/>
      <c r="AG179" s="186"/>
      <c r="AH179" s="841"/>
      <c r="AI179" s="841"/>
      <c r="AJ179" s="119"/>
      <c r="AK179" s="120"/>
      <c r="AL179" s="187"/>
      <c r="AM179" s="188"/>
      <c r="AN179" s="188"/>
      <c r="AO179" s="188"/>
      <c r="AP179" s="188"/>
      <c r="AQ179" s="188"/>
      <c r="AR179" s="121"/>
      <c r="AS179" s="189"/>
      <c r="AT179" s="188"/>
      <c r="AU179" s="121"/>
      <c r="AV179" s="189"/>
      <c r="AW179" s="188"/>
      <c r="AX179" s="188"/>
      <c r="AY179" s="188"/>
      <c r="AZ179" s="190"/>
      <c r="BA179" s="191"/>
      <c r="BB179" s="191"/>
      <c r="BC179" s="192"/>
    </row>
    <row r="180" spans="1:55" ht="6" hidden="1" customHeight="1" x14ac:dyDescent="0.2">
      <c r="A180" s="157"/>
      <c r="B180" s="193"/>
      <c r="C180" s="193"/>
      <c r="D180" s="193"/>
      <c r="E180" s="193"/>
      <c r="F180" s="193"/>
      <c r="G180" s="193"/>
      <c r="H180" s="193"/>
      <c r="I180" s="930"/>
      <c r="J180" s="930"/>
      <c r="K180" s="193"/>
      <c r="L180" s="193"/>
      <c r="M180" s="193"/>
      <c r="N180" s="193"/>
      <c r="O180" s="193"/>
      <c r="P180" s="193"/>
      <c r="Q180" s="193"/>
      <c r="R180" s="193"/>
      <c r="S180" s="193"/>
      <c r="T180" s="193"/>
      <c r="U180" s="193"/>
      <c r="V180" s="193"/>
      <c r="W180" s="193"/>
      <c r="X180" s="193"/>
      <c r="Y180" s="193"/>
      <c r="Z180" s="193"/>
      <c r="AA180" s="193"/>
      <c r="AB180" s="193"/>
      <c r="AC180" s="193"/>
      <c r="AD180" s="193"/>
      <c r="AE180" s="193"/>
      <c r="AF180" s="193"/>
      <c r="AG180" s="193"/>
      <c r="AH180" s="193"/>
      <c r="AI180" s="193"/>
      <c r="AJ180" s="193"/>
      <c r="AK180" s="194"/>
      <c r="AL180" s="194"/>
      <c r="AM180" s="194"/>
      <c r="AN180" s="194"/>
      <c r="AO180" s="194"/>
      <c r="AP180" s="194"/>
      <c r="AQ180" s="195"/>
      <c r="AR180" s="194"/>
      <c r="AS180" s="194"/>
      <c r="AT180" s="194"/>
      <c r="AU180" s="194"/>
      <c r="AV180" s="194"/>
      <c r="AW180" s="194"/>
      <c r="AX180" s="194"/>
      <c r="AY180" s="194"/>
      <c r="AZ180" s="194"/>
      <c r="BA180" s="194"/>
      <c r="BB180" s="194"/>
      <c r="BC180" s="157"/>
    </row>
    <row r="181" spans="1:55" ht="72" hidden="1" customHeight="1" x14ac:dyDescent="0.2">
      <c r="A181" s="882">
        <v>19</v>
      </c>
      <c r="B181" s="162" t="s">
        <v>1705</v>
      </c>
      <c r="C181" s="163" t="s">
        <v>1706</v>
      </c>
      <c r="D181" s="164" t="s">
        <v>21</v>
      </c>
      <c r="E181" s="164" t="s">
        <v>1893</v>
      </c>
      <c r="F181" s="163" t="s">
        <v>1707</v>
      </c>
      <c r="G181" s="165" t="s">
        <v>1679</v>
      </c>
      <c r="H181" s="165" t="s">
        <v>1680</v>
      </c>
      <c r="I181" s="166" t="s">
        <v>1909</v>
      </c>
      <c r="J181" s="167">
        <f>+$N$3</f>
        <v>2018</v>
      </c>
      <c r="K181" s="165" t="s">
        <v>1926</v>
      </c>
      <c r="L181" s="166" t="s">
        <v>1927</v>
      </c>
      <c r="M181" s="163" t="s">
        <v>1708</v>
      </c>
      <c r="N181" s="163" t="s">
        <v>1709</v>
      </c>
      <c r="O181" s="163" t="s">
        <v>1710</v>
      </c>
      <c r="P181" s="163" t="s">
        <v>1711</v>
      </c>
      <c r="Q181" s="163" t="s">
        <v>1712</v>
      </c>
      <c r="R181" s="168">
        <f t="shared" ref="R181" si="624">SUM(R182:R188)</f>
        <v>0</v>
      </c>
      <c r="S181" s="169">
        <f t="shared" ref="S181" si="625">SUM(S182:S188)</f>
        <v>0</v>
      </c>
      <c r="T181" s="170">
        <f t="shared" ref="T181" si="626">SUM(T182:T188)</f>
        <v>0</v>
      </c>
      <c r="U181" s="171">
        <f t="shared" ref="U181" si="627">SUM(U182:U188)</f>
        <v>0</v>
      </c>
      <c r="V181" s="170">
        <f t="shared" ref="V181" si="628">SUM(V182:V188)</f>
        <v>0</v>
      </c>
      <c r="W181" s="171">
        <f t="shared" ref="W181" si="629">SUM(W182:W188)</f>
        <v>0</v>
      </c>
      <c r="X181" s="170">
        <f t="shared" ref="X181" si="630">SUM(X182:X188)</f>
        <v>0</v>
      </c>
      <c r="Y181" s="171">
        <f t="shared" ref="Y181" si="631">SUM(Y182:Y188)</f>
        <v>0</v>
      </c>
      <c r="Z181" s="170">
        <f t="shared" ref="Z181" si="632">SUM(Z182:Z188)</f>
        <v>0</v>
      </c>
      <c r="AA181" s="171">
        <f t="shared" ref="AA181" si="633">SUM(AA182:AA188)</f>
        <v>0</v>
      </c>
      <c r="AB181" s="170">
        <f t="shared" ref="AB181" si="634">SUM(AB182:AB188)</f>
        <v>0</v>
      </c>
      <c r="AC181" s="171">
        <f t="shared" ref="AC181" si="635">SUM(AC182:AC188)</f>
        <v>0</v>
      </c>
      <c r="AD181" s="170">
        <f t="shared" ref="AD181" si="636">SUM(AD182:AD188)</f>
        <v>0</v>
      </c>
      <c r="AE181" s="171">
        <f t="shared" ref="AE181" si="637">SUM(AE182:AE188)</f>
        <v>0</v>
      </c>
      <c r="AF181" s="170">
        <f t="shared" ref="AF181" si="638">SUM(AF182:AF188)</f>
        <v>0</v>
      </c>
      <c r="AG181" s="172">
        <f t="shared" ref="AG181" si="639">SUM(AG182:AG188)</f>
        <v>0</v>
      </c>
      <c r="AH181" s="838"/>
      <c r="AI181" s="838"/>
      <c r="AJ181" s="173">
        <f t="shared" ref="AJ181" si="640">SUM(AJ182:AJ188)</f>
        <v>0</v>
      </c>
      <c r="AK181" s="174">
        <f t="shared" ref="AK181" si="641">SUM(AK182:AK188)</f>
        <v>0</v>
      </c>
      <c r="AL181" s="41">
        <f t="shared" ref="AL181" si="642">SUM(AL182:AL188)</f>
        <v>0</v>
      </c>
      <c r="AM181" s="42">
        <f t="shared" ref="AM181" si="643">SUM(AM182:AM188)</f>
        <v>0</v>
      </c>
      <c r="AN181" s="42">
        <f t="shared" ref="AN181" si="644">SUM(AN182:AN188)</f>
        <v>0</v>
      </c>
      <c r="AO181" s="42">
        <f t="shared" ref="AO181" si="645">SUM(AO182:AO188)</f>
        <v>0</v>
      </c>
      <c r="AP181" s="42">
        <f t="shared" ref="AP181" si="646">SUM(AP182:AP188)</f>
        <v>0</v>
      </c>
      <c r="AQ181" s="42">
        <f t="shared" ref="AQ181" si="647">SUM(AQ182:AQ188)</f>
        <v>0</v>
      </c>
      <c r="AR181" s="43">
        <f t="shared" ref="AR181" si="648">SUM(AR182:AR188)</f>
        <v>0</v>
      </c>
      <c r="AS181" s="105">
        <f t="shared" ref="AS181" si="649">SUM(AS182:AS188)</f>
        <v>0</v>
      </c>
      <c r="AT181" s="42">
        <f t="shared" ref="AT181" si="650">SUM(AT182:AT188)</f>
        <v>0</v>
      </c>
      <c r="AU181" s="43">
        <f t="shared" ref="AU181" si="651">SUM(AU182:AU188)</f>
        <v>0</v>
      </c>
      <c r="AV181" s="105">
        <f t="shared" ref="AV181" si="652">SUM(AV182:AV188)</f>
        <v>0</v>
      </c>
      <c r="AW181" s="42">
        <f t="shared" ref="AW181" si="653">SUM(AW182:AW188)</f>
        <v>0</v>
      </c>
      <c r="AX181" s="42">
        <f t="shared" ref="AX181" si="654">SUM(AX182:AX188)</f>
        <v>0</v>
      </c>
      <c r="AY181" s="42">
        <f t="shared" ref="AY181" si="655">SUM(AY182:AY188)</f>
        <v>0</v>
      </c>
      <c r="AZ181" s="106">
        <f t="shared" ref="AZ181" si="656">SUM(AZ182:AZ188)</f>
        <v>0</v>
      </c>
      <c r="BA181" s="44" t="s">
        <v>1685</v>
      </c>
      <c r="BB181" s="44" t="s">
        <v>1686</v>
      </c>
      <c r="BC181" s="45" t="s">
        <v>1687</v>
      </c>
    </row>
    <row r="182" spans="1:55" ht="17.25" hidden="1" customHeight="1" x14ac:dyDescent="0.2">
      <c r="A182" s="883"/>
      <c r="B182" s="885" t="str">
        <f>VLOOKUP($D$9,'PROYECTOS REGISTRADOS'!$A$2:$D$82,4,0)</f>
        <v>Ampliación de los programas artìscticos y culturales Tocancipá, Cundinamarca, Centro Oriente</v>
      </c>
      <c r="C182" s="888" t="str">
        <f>VLOOKUP($D$9,'PROYECTOS REGISTRADOS'!$A$2:$D$82,3,0)</f>
        <v>2016-25817-00017</v>
      </c>
      <c r="D182" s="891"/>
      <c r="E182" s="894" t="str">
        <f>IF(D182=0,"0-0",(VLOOKUP(D182,'CONSOLIDADO PLAN DESARROLLO'!$EL$9:$ET$304,2,0)))</f>
        <v>0-0</v>
      </c>
      <c r="F182" s="897" t="str">
        <f>IF(D182=0,"0-0",(VLOOKUP(D182,'CONSOLIDADO PLAN DESARROLLO'!$EL$9:$ET$304,3,0)))</f>
        <v>0-0</v>
      </c>
      <c r="G182" s="900" t="str">
        <f>IF(D182=0,"0-0",(VLOOKUP(D182,'CONSOLIDADO PLAN DESARROLLO'!$EL$9:$ET$304,4,0)))</f>
        <v>0-0</v>
      </c>
      <c r="H182" s="903" t="str">
        <f>IF(D182=0,"0-0",(VLOOKUP(D182,'CONSOLIDADO PLAN DESARROLLO'!$EL$9:$ET$304,5,0)))</f>
        <v>0-0</v>
      </c>
      <c r="I182" s="906" t="str">
        <f>IF(D182=0,"0-0",(VLOOKUP(D182,'CONSOLIDADO PLAN DESARROLLO'!$EL$9:$ET$304,$R$3,0)))</f>
        <v>0-0</v>
      </c>
      <c r="J182" s="907"/>
      <c r="K182" s="918"/>
      <c r="L182" s="921"/>
      <c r="M182" s="175"/>
      <c r="N182" s="176"/>
      <c r="O182" s="177"/>
      <c r="P182" s="46"/>
      <c r="Q182" s="47"/>
      <c r="R182" s="924"/>
      <c r="S182" s="48"/>
      <c r="T182" s="912"/>
      <c r="U182" s="49"/>
      <c r="V182" s="912"/>
      <c r="W182" s="49"/>
      <c r="X182" s="912"/>
      <c r="Y182" s="49"/>
      <c r="Z182" s="912"/>
      <c r="AA182" s="49"/>
      <c r="AB182" s="912"/>
      <c r="AC182" s="49"/>
      <c r="AD182" s="912"/>
      <c r="AE182" s="49"/>
      <c r="AF182" s="912"/>
      <c r="AG182" s="50"/>
      <c r="AH182" s="839"/>
      <c r="AI182" s="839"/>
      <c r="AJ182" s="915">
        <f>+R182+T182+V182+X182+Z182+AB182+AD182+AF182</f>
        <v>0</v>
      </c>
      <c r="AK182" s="104">
        <f t="shared" ref="AK182:AK187" si="657">AC182+AE182+AG182+S182+U182+W182+Y182+AA182</f>
        <v>0</v>
      </c>
      <c r="AL182" s="51"/>
      <c r="AM182" s="52"/>
      <c r="AN182" s="52"/>
      <c r="AO182" s="52"/>
      <c r="AP182" s="52"/>
      <c r="AQ182" s="52"/>
      <c r="AR182" s="53">
        <f t="shared" ref="AR182:AR187" si="658">SUM(AL182:AQ182)</f>
        <v>0</v>
      </c>
      <c r="AS182" s="54"/>
      <c r="AT182" s="52"/>
      <c r="AU182" s="53">
        <f t="shared" ref="AU182:AU186" si="659">SUM(AS182:AT182)</f>
        <v>0</v>
      </c>
      <c r="AV182" s="54"/>
      <c r="AW182" s="52"/>
      <c r="AX182" s="52"/>
      <c r="AY182" s="52"/>
      <c r="AZ182" s="55"/>
      <c r="BA182" s="56"/>
      <c r="BB182" s="56"/>
      <c r="BC182" s="57"/>
    </row>
    <row r="183" spans="1:55" ht="17.25" hidden="1" customHeight="1" x14ac:dyDescent="0.2">
      <c r="A183" s="883"/>
      <c r="B183" s="885"/>
      <c r="C183" s="888"/>
      <c r="D183" s="891"/>
      <c r="E183" s="895"/>
      <c r="F183" s="897"/>
      <c r="G183" s="900"/>
      <c r="H183" s="903"/>
      <c r="I183" s="908"/>
      <c r="J183" s="909"/>
      <c r="K183" s="918"/>
      <c r="L183" s="922"/>
      <c r="M183" s="175"/>
      <c r="N183" s="176"/>
      <c r="O183" s="177"/>
      <c r="P183" s="46"/>
      <c r="Q183" s="47"/>
      <c r="R183" s="925"/>
      <c r="S183" s="48"/>
      <c r="T183" s="913"/>
      <c r="U183" s="49"/>
      <c r="V183" s="913"/>
      <c r="W183" s="49"/>
      <c r="X183" s="913"/>
      <c r="Y183" s="49"/>
      <c r="Z183" s="913"/>
      <c r="AA183" s="49"/>
      <c r="AB183" s="913"/>
      <c r="AC183" s="49"/>
      <c r="AD183" s="913"/>
      <c r="AE183" s="49"/>
      <c r="AF183" s="913"/>
      <c r="AG183" s="50"/>
      <c r="AH183" s="840"/>
      <c r="AI183" s="840"/>
      <c r="AJ183" s="916"/>
      <c r="AK183" s="104">
        <f t="shared" si="657"/>
        <v>0</v>
      </c>
      <c r="AL183" s="51"/>
      <c r="AM183" s="52"/>
      <c r="AN183" s="52"/>
      <c r="AO183" s="52"/>
      <c r="AP183" s="52"/>
      <c r="AQ183" s="52"/>
      <c r="AR183" s="53">
        <f t="shared" si="658"/>
        <v>0</v>
      </c>
      <c r="AS183" s="54"/>
      <c r="AT183" s="52"/>
      <c r="AU183" s="53">
        <f t="shared" si="659"/>
        <v>0</v>
      </c>
      <c r="AV183" s="54"/>
      <c r="AW183" s="52"/>
      <c r="AX183" s="52"/>
      <c r="AY183" s="52"/>
      <c r="AZ183" s="55"/>
      <c r="BA183" s="56"/>
      <c r="BB183" s="56"/>
      <c r="BC183" s="57"/>
    </row>
    <row r="184" spans="1:55" ht="17.25" hidden="1" customHeight="1" x14ac:dyDescent="0.2">
      <c r="A184" s="883"/>
      <c r="B184" s="885"/>
      <c r="C184" s="888"/>
      <c r="D184" s="891"/>
      <c r="E184" s="895"/>
      <c r="F184" s="897"/>
      <c r="G184" s="900"/>
      <c r="H184" s="903"/>
      <c r="I184" s="908"/>
      <c r="J184" s="909"/>
      <c r="K184" s="918"/>
      <c r="L184" s="922"/>
      <c r="M184" s="175"/>
      <c r="N184" s="176"/>
      <c r="O184" s="177"/>
      <c r="P184" s="46"/>
      <c r="Q184" s="47"/>
      <c r="R184" s="925"/>
      <c r="S184" s="48"/>
      <c r="T184" s="913"/>
      <c r="U184" s="49"/>
      <c r="V184" s="913"/>
      <c r="W184" s="49"/>
      <c r="X184" s="913"/>
      <c r="Y184" s="49"/>
      <c r="Z184" s="913"/>
      <c r="AA184" s="49"/>
      <c r="AB184" s="913"/>
      <c r="AC184" s="49"/>
      <c r="AD184" s="913"/>
      <c r="AE184" s="49"/>
      <c r="AF184" s="913"/>
      <c r="AG184" s="50"/>
      <c r="AH184" s="840"/>
      <c r="AI184" s="840"/>
      <c r="AJ184" s="916"/>
      <c r="AK184" s="104">
        <f t="shared" si="657"/>
        <v>0</v>
      </c>
      <c r="AL184" s="51"/>
      <c r="AM184" s="52"/>
      <c r="AN184" s="52"/>
      <c r="AO184" s="52"/>
      <c r="AP184" s="52"/>
      <c r="AQ184" s="52"/>
      <c r="AR184" s="53">
        <f t="shared" si="658"/>
        <v>0</v>
      </c>
      <c r="AS184" s="54"/>
      <c r="AT184" s="52"/>
      <c r="AU184" s="53">
        <f t="shared" si="659"/>
        <v>0</v>
      </c>
      <c r="AV184" s="54"/>
      <c r="AW184" s="52"/>
      <c r="AX184" s="52"/>
      <c r="AY184" s="52"/>
      <c r="AZ184" s="55"/>
      <c r="BA184" s="56"/>
      <c r="BB184" s="56"/>
      <c r="BC184" s="57"/>
    </row>
    <row r="185" spans="1:55" ht="17.25" hidden="1" customHeight="1" x14ac:dyDescent="0.2">
      <c r="A185" s="883"/>
      <c r="B185" s="885"/>
      <c r="C185" s="888"/>
      <c r="D185" s="891"/>
      <c r="E185" s="895"/>
      <c r="F185" s="897"/>
      <c r="G185" s="900"/>
      <c r="H185" s="903"/>
      <c r="I185" s="908"/>
      <c r="J185" s="909"/>
      <c r="K185" s="918"/>
      <c r="L185" s="922"/>
      <c r="M185" s="175"/>
      <c r="N185" s="176"/>
      <c r="O185" s="177"/>
      <c r="P185" s="46"/>
      <c r="Q185" s="47"/>
      <c r="R185" s="925"/>
      <c r="S185" s="48"/>
      <c r="T185" s="913"/>
      <c r="U185" s="49"/>
      <c r="V185" s="913"/>
      <c r="W185" s="49"/>
      <c r="X185" s="913"/>
      <c r="Y185" s="49"/>
      <c r="Z185" s="913"/>
      <c r="AA185" s="49"/>
      <c r="AB185" s="913"/>
      <c r="AC185" s="49"/>
      <c r="AD185" s="913"/>
      <c r="AE185" s="49"/>
      <c r="AF185" s="913"/>
      <c r="AG185" s="50"/>
      <c r="AH185" s="840"/>
      <c r="AI185" s="840"/>
      <c r="AJ185" s="916"/>
      <c r="AK185" s="104">
        <f t="shared" si="657"/>
        <v>0</v>
      </c>
      <c r="AL185" s="51"/>
      <c r="AM185" s="52"/>
      <c r="AN185" s="52"/>
      <c r="AO185" s="52"/>
      <c r="AP185" s="52"/>
      <c r="AQ185" s="52"/>
      <c r="AR185" s="53">
        <f t="shared" si="658"/>
        <v>0</v>
      </c>
      <c r="AS185" s="54"/>
      <c r="AT185" s="52"/>
      <c r="AU185" s="53">
        <f t="shared" si="659"/>
        <v>0</v>
      </c>
      <c r="AV185" s="54"/>
      <c r="AW185" s="52"/>
      <c r="AX185" s="52"/>
      <c r="AY185" s="52"/>
      <c r="AZ185" s="55"/>
      <c r="BA185" s="56"/>
      <c r="BB185" s="56"/>
      <c r="BC185" s="57"/>
    </row>
    <row r="186" spans="1:55" ht="17.25" hidden="1" customHeight="1" x14ac:dyDescent="0.2">
      <c r="A186" s="883"/>
      <c r="B186" s="885"/>
      <c r="C186" s="888"/>
      <c r="D186" s="891"/>
      <c r="E186" s="895"/>
      <c r="F186" s="897"/>
      <c r="G186" s="900"/>
      <c r="H186" s="903"/>
      <c r="I186" s="908"/>
      <c r="J186" s="909"/>
      <c r="K186" s="918"/>
      <c r="L186" s="922"/>
      <c r="M186" s="175"/>
      <c r="N186" s="176"/>
      <c r="O186" s="177"/>
      <c r="P186" s="46"/>
      <c r="Q186" s="47"/>
      <c r="R186" s="925"/>
      <c r="S186" s="48"/>
      <c r="T186" s="913"/>
      <c r="U186" s="49"/>
      <c r="V186" s="913"/>
      <c r="W186" s="49"/>
      <c r="X186" s="913"/>
      <c r="Y186" s="49"/>
      <c r="Z186" s="913"/>
      <c r="AA186" s="49"/>
      <c r="AB186" s="913"/>
      <c r="AC186" s="49"/>
      <c r="AD186" s="913"/>
      <c r="AE186" s="49"/>
      <c r="AF186" s="913"/>
      <c r="AG186" s="50"/>
      <c r="AH186" s="840"/>
      <c r="AI186" s="840"/>
      <c r="AJ186" s="916"/>
      <c r="AK186" s="104">
        <f t="shared" si="657"/>
        <v>0</v>
      </c>
      <c r="AL186" s="51"/>
      <c r="AM186" s="52"/>
      <c r="AN186" s="52"/>
      <c r="AO186" s="52"/>
      <c r="AP186" s="52"/>
      <c r="AQ186" s="52"/>
      <c r="AR186" s="53">
        <f t="shared" si="658"/>
        <v>0</v>
      </c>
      <c r="AS186" s="54"/>
      <c r="AT186" s="52"/>
      <c r="AU186" s="53">
        <f t="shared" si="659"/>
        <v>0</v>
      </c>
      <c r="AV186" s="54"/>
      <c r="AW186" s="52"/>
      <c r="AX186" s="52"/>
      <c r="AY186" s="52"/>
      <c r="AZ186" s="55"/>
      <c r="BA186" s="56"/>
      <c r="BB186" s="56"/>
      <c r="BC186" s="57"/>
    </row>
    <row r="187" spans="1:55" ht="17.25" hidden="1" customHeight="1" x14ac:dyDescent="0.2">
      <c r="A187" s="883"/>
      <c r="B187" s="886"/>
      <c r="C187" s="889"/>
      <c r="D187" s="892"/>
      <c r="E187" s="895"/>
      <c r="F187" s="898"/>
      <c r="G187" s="901"/>
      <c r="H187" s="904"/>
      <c r="I187" s="908"/>
      <c r="J187" s="909"/>
      <c r="K187" s="919"/>
      <c r="L187" s="922"/>
      <c r="M187" s="178"/>
      <c r="N187" s="179"/>
      <c r="O187" s="180"/>
      <c r="P187" s="107"/>
      <c r="Q187" s="108"/>
      <c r="R187" s="925"/>
      <c r="S187" s="109"/>
      <c r="T187" s="913"/>
      <c r="U187" s="110"/>
      <c r="V187" s="913"/>
      <c r="W187" s="110"/>
      <c r="X187" s="913"/>
      <c r="Y187" s="110"/>
      <c r="Z187" s="913"/>
      <c r="AA187" s="110"/>
      <c r="AB187" s="913"/>
      <c r="AC187" s="110"/>
      <c r="AD187" s="913"/>
      <c r="AE187" s="110"/>
      <c r="AF187" s="913"/>
      <c r="AG187" s="111"/>
      <c r="AH187" s="840"/>
      <c r="AI187" s="840"/>
      <c r="AJ187" s="917"/>
      <c r="AK187" s="104">
        <f t="shared" si="657"/>
        <v>0</v>
      </c>
      <c r="AL187" s="112"/>
      <c r="AM187" s="113"/>
      <c r="AN187" s="113"/>
      <c r="AO187" s="113"/>
      <c r="AP187" s="113"/>
      <c r="AQ187" s="113"/>
      <c r="AR187" s="53">
        <f t="shared" si="658"/>
        <v>0</v>
      </c>
      <c r="AS187" s="114"/>
      <c r="AT187" s="113"/>
      <c r="AU187" s="53">
        <f>SUM(AS187:AT187)</f>
        <v>0</v>
      </c>
      <c r="AV187" s="114"/>
      <c r="AW187" s="113"/>
      <c r="AX187" s="113"/>
      <c r="AY187" s="113"/>
      <c r="AZ187" s="115"/>
      <c r="BA187" s="116"/>
      <c r="BB187" s="116"/>
      <c r="BC187" s="117"/>
    </row>
    <row r="188" spans="1:55" ht="9.9499999999999993" hidden="1" customHeight="1" thickBot="1" x14ac:dyDescent="0.25">
      <c r="A188" s="884"/>
      <c r="B188" s="887"/>
      <c r="C188" s="890"/>
      <c r="D188" s="893"/>
      <c r="E188" s="896"/>
      <c r="F188" s="899"/>
      <c r="G188" s="902"/>
      <c r="H188" s="905"/>
      <c r="I188" s="910"/>
      <c r="J188" s="911"/>
      <c r="K188" s="920"/>
      <c r="L188" s="923"/>
      <c r="M188" s="181"/>
      <c r="N188" s="182"/>
      <c r="O188" s="183"/>
      <c r="P188" s="118"/>
      <c r="Q188" s="118"/>
      <c r="R188" s="926"/>
      <c r="S188" s="184"/>
      <c r="T188" s="914"/>
      <c r="U188" s="185"/>
      <c r="V188" s="914"/>
      <c r="W188" s="185"/>
      <c r="X188" s="914"/>
      <c r="Y188" s="185"/>
      <c r="Z188" s="914"/>
      <c r="AA188" s="185"/>
      <c r="AB188" s="914"/>
      <c r="AC188" s="185"/>
      <c r="AD188" s="914"/>
      <c r="AE188" s="185"/>
      <c r="AF188" s="914"/>
      <c r="AG188" s="186"/>
      <c r="AH188" s="841"/>
      <c r="AI188" s="841"/>
      <c r="AJ188" s="119"/>
      <c r="AK188" s="120"/>
      <c r="AL188" s="187"/>
      <c r="AM188" s="188"/>
      <c r="AN188" s="188"/>
      <c r="AO188" s="188"/>
      <c r="AP188" s="188"/>
      <c r="AQ188" s="188"/>
      <c r="AR188" s="121"/>
      <c r="AS188" s="189"/>
      <c r="AT188" s="188"/>
      <c r="AU188" s="121"/>
      <c r="AV188" s="189"/>
      <c r="AW188" s="188"/>
      <c r="AX188" s="188"/>
      <c r="AY188" s="188"/>
      <c r="AZ188" s="190"/>
      <c r="BA188" s="191"/>
      <c r="BB188" s="191"/>
      <c r="BC188" s="192"/>
    </row>
    <row r="189" spans="1:55" ht="6" hidden="1" customHeight="1" x14ac:dyDescent="0.2">
      <c r="A189" s="157"/>
      <c r="B189" s="193"/>
      <c r="C189" s="193"/>
      <c r="D189" s="193"/>
      <c r="E189" s="193"/>
      <c r="F189" s="193"/>
      <c r="G189" s="193"/>
      <c r="H189" s="193"/>
      <c r="I189" s="930"/>
      <c r="J189" s="930"/>
      <c r="K189" s="193"/>
      <c r="L189" s="193"/>
      <c r="M189" s="193"/>
      <c r="N189" s="193"/>
      <c r="O189" s="193"/>
      <c r="P189" s="193"/>
      <c r="Q189" s="193"/>
      <c r="R189" s="193"/>
      <c r="S189" s="193"/>
      <c r="T189" s="193"/>
      <c r="U189" s="193"/>
      <c r="V189" s="193"/>
      <c r="W189" s="193"/>
      <c r="X189" s="193"/>
      <c r="Y189" s="193"/>
      <c r="Z189" s="193"/>
      <c r="AA189" s="193"/>
      <c r="AB189" s="193"/>
      <c r="AC189" s="193"/>
      <c r="AD189" s="193"/>
      <c r="AE189" s="193"/>
      <c r="AF189" s="193"/>
      <c r="AG189" s="193"/>
      <c r="AH189" s="193"/>
      <c r="AI189" s="193"/>
      <c r="AJ189" s="193"/>
      <c r="AK189" s="194"/>
      <c r="AL189" s="194"/>
      <c r="AM189" s="194"/>
      <c r="AN189" s="194"/>
      <c r="AO189" s="194"/>
      <c r="AP189" s="194"/>
      <c r="AQ189" s="195"/>
      <c r="AR189" s="194"/>
      <c r="AS189" s="194"/>
      <c r="AT189" s="194"/>
      <c r="AU189" s="194"/>
      <c r="AV189" s="194"/>
      <c r="AW189" s="194"/>
      <c r="AX189" s="194"/>
      <c r="AY189" s="194"/>
      <c r="AZ189" s="194"/>
      <c r="BA189" s="194"/>
      <c r="BB189" s="194"/>
      <c r="BC189" s="157"/>
    </row>
    <row r="190" spans="1:55" ht="72" hidden="1" customHeight="1" x14ac:dyDescent="0.2">
      <c r="A190" s="882">
        <v>20</v>
      </c>
      <c r="B190" s="162" t="s">
        <v>1705</v>
      </c>
      <c r="C190" s="163" t="s">
        <v>1706</v>
      </c>
      <c r="D190" s="164" t="s">
        <v>21</v>
      </c>
      <c r="E190" s="164" t="s">
        <v>1893</v>
      </c>
      <c r="F190" s="163" t="s">
        <v>1707</v>
      </c>
      <c r="G190" s="165" t="s">
        <v>1679</v>
      </c>
      <c r="H190" s="165" t="s">
        <v>1680</v>
      </c>
      <c r="I190" s="166" t="s">
        <v>1909</v>
      </c>
      <c r="J190" s="167">
        <f>+$N$3</f>
        <v>2018</v>
      </c>
      <c r="K190" s="165" t="s">
        <v>1926</v>
      </c>
      <c r="L190" s="166" t="s">
        <v>1927</v>
      </c>
      <c r="M190" s="163" t="s">
        <v>1708</v>
      </c>
      <c r="N190" s="163" t="s">
        <v>1709</v>
      </c>
      <c r="O190" s="163" t="s">
        <v>1710</v>
      </c>
      <c r="P190" s="163" t="s">
        <v>1711</v>
      </c>
      <c r="Q190" s="163" t="s">
        <v>1712</v>
      </c>
      <c r="R190" s="168">
        <f t="shared" ref="R190" si="660">SUM(R191:R197)</f>
        <v>0</v>
      </c>
      <c r="S190" s="169">
        <f t="shared" ref="S190" si="661">SUM(S191:S197)</f>
        <v>0</v>
      </c>
      <c r="T190" s="170">
        <f t="shared" ref="T190" si="662">SUM(T191:T197)</f>
        <v>0</v>
      </c>
      <c r="U190" s="171">
        <f t="shared" ref="U190" si="663">SUM(U191:U197)</f>
        <v>0</v>
      </c>
      <c r="V190" s="170">
        <f t="shared" ref="V190" si="664">SUM(V191:V197)</f>
        <v>0</v>
      </c>
      <c r="W190" s="171">
        <f t="shared" ref="W190" si="665">SUM(W191:W197)</f>
        <v>0</v>
      </c>
      <c r="X190" s="170">
        <f t="shared" ref="X190" si="666">SUM(X191:X197)</f>
        <v>0</v>
      </c>
      <c r="Y190" s="171">
        <f t="shared" ref="Y190" si="667">SUM(Y191:Y197)</f>
        <v>0</v>
      </c>
      <c r="Z190" s="170">
        <f t="shared" ref="Z190" si="668">SUM(Z191:Z197)</f>
        <v>0</v>
      </c>
      <c r="AA190" s="171">
        <f t="shared" ref="AA190" si="669">SUM(AA191:AA197)</f>
        <v>0</v>
      </c>
      <c r="AB190" s="170">
        <f t="shared" ref="AB190" si="670">SUM(AB191:AB197)</f>
        <v>0</v>
      </c>
      <c r="AC190" s="171">
        <f t="shared" ref="AC190" si="671">SUM(AC191:AC197)</f>
        <v>0</v>
      </c>
      <c r="AD190" s="170">
        <f t="shared" ref="AD190" si="672">SUM(AD191:AD197)</f>
        <v>0</v>
      </c>
      <c r="AE190" s="171">
        <f t="shared" ref="AE190" si="673">SUM(AE191:AE197)</f>
        <v>0</v>
      </c>
      <c r="AF190" s="170">
        <f t="shared" ref="AF190" si="674">SUM(AF191:AF197)</f>
        <v>0</v>
      </c>
      <c r="AG190" s="172">
        <f t="shared" ref="AG190" si="675">SUM(AG191:AG197)</f>
        <v>0</v>
      </c>
      <c r="AH190" s="838"/>
      <c r="AI190" s="838"/>
      <c r="AJ190" s="173">
        <f t="shared" ref="AJ190" si="676">SUM(AJ191:AJ197)</f>
        <v>0</v>
      </c>
      <c r="AK190" s="174">
        <f t="shared" ref="AK190" si="677">SUM(AK191:AK197)</f>
        <v>0</v>
      </c>
      <c r="AL190" s="41">
        <f t="shared" ref="AL190" si="678">SUM(AL191:AL197)</f>
        <v>0</v>
      </c>
      <c r="AM190" s="42">
        <f t="shared" ref="AM190" si="679">SUM(AM191:AM197)</f>
        <v>0</v>
      </c>
      <c r="AN190" s="42">
        <f t="shared" ref="AN190" si="680">SUM(AN191:AN197)</f>
        <v>0</v>
      </c>
      <c r="AO190" s="42">
        <f t="shared" ref="AO190" si="681">SUM(AO191:AO197)</f>
        <v>0</v>
      </c>
      <c r="AP190" s="42">
        <f t="shared" ref="AP190" si="682">SUM(AP191:AP197)</f>
        <v>0</v>
      </c>
      <c r="AQ190" s="42">
        <f t="shared" ref="AQ190" si="683">SUM(AQ191:AQ197)</f>
        <v>0</v>
      </c>
      <c r="AR190" s="43">
        <f t="shared" ref="AR190" si="684">SUM(AR191:AR197)</f>
        <v>0</v>
      </c>
      <c r="AS190" s="105">
        <f t="shared" ref="AS190" si="685">SUM(AS191:AS197)</f>
        <v>0</v>
      </c>
      <c r="AT190" s="42">
        <f t="shared" ref="AT190" si="686">SUM(AT191:AT197)</f>
        <v>0</v>
      </c>
      <c r="AU190" s="43">
        <f t="shared" ref="AU190" si="687">SUM(AU191:AU197)</f>
        <v>0</v>
      </c>
      <c r="AV190" s="105">
        <f t="shared" ref="AV190" si="688">SUM(AV191:AV197)</f>
        <v>0</v>
      </c>
      <c r="AW190" s="42">
        <f t="shared" ref="AW190" si="689">SUM(AW191:AW197)</f>
        <v>0</v>
      </c>
      <c r="AX190" s="42">
        <f t="shared" ref="AX190" si="690">SUM(AX191:AX197)</f>
        <v>0</v>
      </c>
      <c r="AY190" s="42">
        <f t="shared" ref="AY190" si="691">SUM(AY191:AY197)</f>
        <v>0</v>
      </c>
      <c r="AZ190" s="106">
        <f t="shared" ref="AZ190" si="692">SUM(AZ191:AZ197)</f>
        <v>0</v>
      </c>
      <c r="BA190" s="44" t="s">
        <v>1685</v>
      </c>
      <c r="BB190" s="44" t="s">
        <v>1686</v>
      </c>
      <c r="BC190" s="45" t="s">
        <v>1687</v>
      </c>
    </row>
    <row r="191" spans="1:55" ht="17.25" hidden="1" customHeight="1" x14ac:dyDescent="0.2">
      <c r="A191" s="883"/>
      <c r="B191" s="885" t="str">
        <f>VLOOKUP($D$9,'PROYECTOS REGISTRADOS'!$A$2:$D$82,4,0)</f>
        <v>Ampliación de los programas artìscticos y culturales Tocancipá, Cundinamarca, Centro Oriente</v>
      </c>
      <c r="C191" s="888" t="str">
        <f>VLOOKUP($D$9,'PROYECTOS REGISTRADOS'!$A$2:$D$82,3,0)</f>
        <v>2016-25817-00017</v>
      </c>
      <c r="D191" s="891"/>
      <c r="E191" s="894" t="str">
        <f>IF(D191=0,"0-0",(VLOOKUP(D191,'CONSOLIDADO PLAN DESARROLLO'!$EL$9:$ET$304,2,0)))</f>
        <v>0-0</v>
      </c>
      <c r="F191" s="897" t="str">
        <f>IF(D191=0,"0-0",(VLOOKUP(D191,'CONSOLIDADO PLAN DESARROLLO'!$EL$9:$ET$304,3,0)))</f>
        <v>0-0</v>
      </c>
      <c r="G191" s="900" t="str">
        <f>IF(D191=0,"0-0",(VLOOKUP(D191,'CONSOLIDADO PLAN DESARROLLO'!$EL$9:$ET$304,4,0)))</f>
        <v>0-0</v>
      </c>
      <c r="H191" s="903" t="str">
        <f>IF(D191=0,"0-0",(VLOOKUP(D191,'CONSOLIDADO PLAN DESARROLLO'!$EL$9:$ET$304,5,0)))</f>
        <v>0-0</v>
      </c>
      <c r="I191" s="906" t="str">
        <f>IF(D191=0,"0-0",(VLOOKUP(D191,'CONSOLIDADO PLAN DESARROLLO'!$EL$9:$ET$304,$R$3,0)))</f>
        <v>0-0</v>
      </c>
      <c r="J191" s="907"/>
      <c r="K191" s="918"/>
      <c r="L191" s="921"/>
      <c r="M191" s="175"/>
      <c r="N191" s="176"/>
      <c r="O191" s="177"/>
      <c r="P191" s="46"/>
      <c r="Q191" s="47"/>
      <c r="R191" s="924"/>
      <c r="S191" s="48"/>
      <c r="T191" s="912"/>
      <c r="U191" s="49"/>
      <c r="V191" s="912"/>
      <c r="W191" s="49"/>
      <c r="X191" s="912"/>
      <c r="Y191" s="49"/>
      <c r="Z191" s="912"/>
      <c r="AA191" s="49"/>
      <c r="AB191" s="912"/>
      <c r="AC191" s="49"/>
      <c r="AD191" s="912"/>
      <c r="AE191" s="49"/>
      <c r="AF191" s="912"/>
      <c r="AG191" s="50"/>
      <c r="AH191" s="839"/>
      <c r="AI191" s="839"/>
      <c r="AJ191" s="915">
        <f>+R191+T191+V191+X191+Z191+AB191+AD191+AF191</f>
        <v>0</v>
      </c>
      <c r="AK191" s="104">
        <f t="shared" ref="AK191:AK196" si="693">AC191+AE191+AG191+S191+U191+W191+Y191+AA191</f>
        <v>0</v>
      </c>
      <c r="AL191" s="51"/>
      <c r="AM191" s="52"/>
      <c r="AN191" s="52"/>
      <c r="AO191" s="52"/>
      <c r="AP191" s="52"/>
      <c r="AQ191" s="52"/>
      <c r="AR191" s="53">
        <f t="shared" ref="AR191:AR196" si="694">SUM(AL191:AQ191)</f>
        <v>0</v>
      </c>
      <c r="AS191" s="54"/>
      <c r="AT191" s="52"/>
      <c r="AU191" s="53">
        <f t="shared" ref="AU191:AU195" si="695">SUM(AS191:AT191)</f>
        <v>0</v>
      </c>
      <c r="AV191" s="54"/>
      <c r="AW191" s="52"/>
      <c r="AX191" s="52"/>
      <c r="AY191" s="52"/>
      <c r="AZ191" s="55"/>
      <c r="BA191" s="56"/>
      <c r="BB191" s="56"/>
      <c r="BC191" s="57"/>
    </row>
    <row r="192" spans="1:55" ht="17.25" hidden="1" customHeight="1" x14ac:dyDescent="0.2">
      <c r="A192" s="883"/>
      <c r="B192" s="885"/>
      <c r="C192" s="888"/>
      <c r="D192" s="891"/>
      <c r="E192" s="895"/>
      <c r="F192" s="897"/>
      <c r="G192" s="900"/>
      <c r="H192" s="903"/>
      <c r="I192" s="908"/>
      <c r="J192" s="909"/>
      <c r="K192" s="918"/>
      <c r="L192" s="922"/>
      <c r="M192" s="175"/>
      <c r="N192" s="176"/>
      <c r="O192" s="177"/>
      <c r="P192" s="46"/>
      <c r="Q192" s="47"/>
      <c r="R192" s="925"/>
      <c r="S192" s="48"/>
      <c r="T192" s="913"/>
      <c r="U192" s="49"/>
      <c r="V192" s="913"/>
      <c r="W192" s="49"/>
      <c r="X192" s="913"/>
      <c r="Y192" s="49"/>
      <c r="Z192" s="913"/>
      <c r="AA192" s="49"/>
      <c r="AB192" s="913"/>
      <c r="AC192" s="49"/>
      <c r="AD192" s="913"/>
      <c r="AE192" s="49"/>
      <c r="AF192" s="913"/>
      <c r="AG192" s="50"/>
      <c r="AH192" s="840"/>
      <c r="AI192" s="840"/>
      <c r="AJ192" s="916"/>
      <c r="AK192" s="104">
        <f t="shared" si="693"/>
        <v>0</v>
      </c>
      <c r="AL192" s="51"/>
      <c r="AM192" s="52"/>
      <c r="AN192" s="52"/>
      <c r="AO192" s="52"/>
      <c r="AP192" s="52"/>
      <c r="AQ192" s="52"/>
      <c r="AR192" s="53">
        <f t="shared" si="694"/>
        <v>0</v>
      </c>
      <c r="AS192" s="54"/>
      <c r="AT192" s="52"/>
      <c r="AU192" s="53">
        <f t="shared" si="695"/>
        <v>0</v>
      </c>
      <c r="AV192" s="54"/>
      <c r="AW192" s="52"/>
      <c r="AX192" s="52"/>
      <c r="AY192" s="52"/>
      <c r="AZ192" s="55"/>
      <c r="BA192" s="56"/>
      <c r="BB192" s="56"/>
      <c r="BC192" s="57"/>
    </row>
    <row r="193" spans="1:55" ht="17.25" hidden="1" customHeight="1" x14ac:dyDescent="0.2">
      <c r="A193" s="883"/>
      <c r="B193" s="885"/>
      <c r="C193" s="888"/>
      <c r="D193" s="891"/>
      <c r="E193" s="895"/>
      <c r="F193" s="897"/>
      <c r="G193" s="900"/>
      <c r="H193" s="903"/>
      <c r="I193" s="908"/>
      <c r="J193" s="909"/>
      <c r="K193" s="918"/>
      <c r="L193" s="922"/>
      <c r="M193" s="175"/>
      <c r="N193" s="176"/>
      <c r="O193" s="177"/>
      <c r="P193" s="46"/>
      <c r="Q193" s="47"/>
      <c r="R193" s="925"/>
      <c r="S193" s="48"/>
      <c r="T193" s="913"/>
      <c r="U193" s="49"/>
      <c r="V193" s="913"/>
      <c r="W193" s="49"/>
      <c r="X193" s="913"/>
      <c r="Y193" s="49"/>
      <c r="Z193" s="913"/>
      <c r="AA193" s="49"/>
      <c r="AB193" s="913"/>
      <c r="AC193" s="49"/>
      <c r="AD193" s="913"/>
      <c r="AE193" s="49"/>
      <c r="AF193" s="913"/>
      <c r="AG193" s="50"/>
      <c r="AH193" s="840"/>
      <c r="AI193" s="840"/>
      <c r="AJ193" s="916"/>
      <c r="AK193" s="104">
        <f t="shared" si="693"/>
        <v>0</v>
      </c>
      <c r="AL193" s="51"/>
      <c r="AM193" s="52"/>
      <c r="AN193" s="52"/>
      <c r="AO193" s="52"/>
      <c r="AP193" s="52"/>
      <c r="AQ193" s="52"/>
      <c r="AR193" s="53">
        <f t="shared" si="694"/>
        <v>0</v>
      </c>
      <c r="AS193" s="54"/>
      <c r="AT193" s="52"/>
      <c r="AU193" s="53">
        <f t="shared" si="695"/>
        <v>0</v>
      </c>
      <c r="AV193" s="54"/>
      <c r="AW193" s="52"/>
      <c r="AX193" s="52"/>
      <c r="AY193" s="52"/>
      <c r="AZ193" s="55"/>
      <c r="BA193" s="56"/>
      <c r="BB193" s="56"/>
      <c r="BC193" s="57"/>
    </row>
    <row r="194" spans="1:55" ht="17.25" hidden="1" customHeight="1" x14ac:dyDescent="0.2">
      <c r="A194" s="883"/>
      <c r="B194" s="885"/>
      <c r="C194" s="888"/>
      <c r="D194" s="891"/>
      <c r="E194" s="895"/>
      <c r="F194" s="897"/>
      <c r="G194" s="900"/>
      <c r="H194" s="903"/>
      <c r="I194" s="908"/>
      <c r="J194" s="909"/>
      <c r="K194" s="918"/>
      <c r="L194" s="922"/>
      <c r="M194" s="175"/>
      <c r="N194" s="176"/>
      <c r="O194" s="177"/>
      <c r="P194" s="46"/>
      <c r="Q194" s="47"/>
      <c r="R194" s="925"/>
      <c r="S194" s="48"/>
      <c r="T194" s="913"/>
      <c r="U194" s="49"/>
      <c r="V194" s="913"/>
      <c r="W194" s="49"/>
      <c r="X194" s="913"/>
      <c r="Y194" s="49"/>
      <c r="Z194" s="913"/>
      <c r="AA194" s="49"/>
      <c r="AB194" s="913"/>
      <c r="AC194" s="49"/>
      <c r="AD194" s="913"/>
      <c r="AE194" s="49"/>
      <c r="AF194" s="913"/>
      <c r="AG194" s="50"/>
      <c r="AH194" s="840"/>
      <c r="AI194" s="840"/>
      <c r="AJ194" s="916"/>
      <c r="AK194" s="104">
        <f t="shared" si="693"/>
        <v>0</v>
      </c>
      <c r="AL194" s="51"/>
      <c r="AM194" s="52"/>
      <c r="AN194" s="52"/>
      <c r="AO194" s="52"/>
      <c r="AP194" s="52"/>
      <c r="AQ194" s="52"/>
      <c r="AR194" s="53">
        <f t="shared" si="694"/>
        <v>0</v>
      </c>
      <c r="AS194" s="54"/>
      <c r="AT194" s="52"/>
      <c r="AU194" s="53">
        <f t="shared" si="695"/>
        <v>0</v>
      </c>
      <c r="AV194" s="54"/>
      <c r="AW194" s="52"/>
      <c r="AX194" s="52"/>
      <c r="AY194" s="52"/>
      <c r="AZ194" s="55"/>
      <c r="BA194" s="56"/>
      <c r="BB194" s="56"/>
      <c r="BC194" s="57"/>
    </row>
    <row r="195" spans="1:55" ht="17.25" hidden="1" customHeight="1" x14ac:dyDescent="0.2">
      <c r="A195" s="883"/>
      <c r="B195" s="885"/>
      <c r="C195" s="888"/>
      <c r="D195" s="891"/>
      <c r="E195" s="895"/>
      <c r="F195" s="897"/>
      <c r="G195" s="900"/>
      <c r="H195" s="903"/>
      <c r="I195" s="908"/>
      <c r="J195" s="909"/>
      <c r="K195" s="918"/>
      <c r="L195" s="922"/>
      <c r="M195" s="175"/>
      <c r="N195" s="176"/>
      <c r="O195" s="177"/>
      <c r="P195" s="46"/>
      <c r="Q195" s="47"/>
      <c r="R195" s="925"/>
      <c r="S195" s="48"/>
      <c r="T195" s="913"/>
      <c r="U195" s="49"/>
      <c r="V195" s="913"/>
      <c r="W195" s="49"/>
      <c r="X195" s="913"/>
      <c r="Y195" s="49"/>
      <c r="Z195" s="913"/>
      <c r="AA195" s="49"/>
      <c r="AB195" s="913"/>
      <c r="AC195" s="49"/>
      <c r="AD195" s="913"/>
      <c r="AE195" s="49"/>
      <c r="AF195" s="913"/>
      <c r="AG195" s="50"/>
      <c r="AH195" s="840"/>
      <c r="AI195" s="840"/>
      <c r="AJ195" s="916"/>
      <c r="AK195" s="104">
        <f t="shared" si="693"/>
        <v>0</v>
      </c>
      <c r="AL195" s="51"/>
      <c r="AM195" s="52"/>
      <c r="AN195" s="52"/>
      <c r="AO195" s="52"/>
      <c r="AP195" s="52"/>
      <c r="AQ195" s="52"/>
      <c r="AR195" s="53">
        <f t="shared" si="694"/>
        <v>0</v>
      </c>
      <c r="AS195" s="54"/>
      <c r="AT195" s="52"/>
      <c r="AU195" s="53">
        <f t="shared" si="695"/>
        <v>0</v>
      </c>
      <c r="AV195" s="54"/>
      <c r="AW195" s="52"/>
      <c r="AX195" s="52"/>
      <c r="AY195" s="52"/>
      <c r="AZ195" s="55"/>
      <c r="BA195" s="56"/>
      <c r="BB195" s="56"/>
      <c r="BC195" s="57"/>
    </row>
    <row r="196" spans="1:55" ht="17.25" hidden="1" customHeight="1" x14ac:dyDescent="0.2">
      <c r="A196" s="883"/>
      <c r="B196" s="886"/>
      <c r="C196" s="889"/>
      <c r="D196" s="892"/>
      <c r="E196" s="895"/>
      <c r="F196" s="898"/>
      <c r="G196" s="901"/>
      <c r="H196" s="904"/>
      <c r="I196" s="908"/>
      <c r="J196" s="909"/>
      <c r="K196" s="919"/>
      <c r="L196" s="922"/>
      <c r="M196" s="178"/>
      <c r="N196" s="179"/>
      <c r="O196" s="180"/>
      <c r="P196" s="107"/>
      <c r="Q196" s="108"/>
      <c r="R196" s="925"/>
      <c r="S196" s="109"/>
      <c r="T196" s="913"/>
      <c r="U196" s="110"/>
      <c r="V196" s="913"/>
      <c r="W196" s="110"/>
      <c r="X196" s="913"/>
      <c r="Y196" s="110"/>
      <c r="Z196" s="913"/>
      <c r="AA196" s="110"/>
      <c r="AB196" s="913"/>
      <c r="AC196" s="110"/>
      <c r="AD196" s="913"/>
      <c r="AE196" s="110"/>
      <c r="AF196" s="913"/>
      <c r="AG196" s="111"/>
      <c r="AH196" s="840"/>
      <c r="AI196" s="840"/>
      <c r="AJ196" s="917"/>
      <c r="AK196" s="104">
        <f t="shared" si="693"/>
        <v>0</v>
      </c>
      <c r="AL196" s="112"/>
      <c r="AM196" s="113"/>
      <c r="AN196" s="113"/>
      <c r="AO196" s="113"/>
      <c r="AP196" s="113"/>
      <c r="AQ196" s="113"/>
      <c r="AR196" s="53">
        <f t="shared" si="694"/>
        <v>0</v>
      </c>
      <c r="AS196" s="114"/>
      <c r="AT196" s="113"/>
      <c r="AU196" s="53">
        <f>SUM(AS196:AT196)</f>
        <v>0</v>
      </c>
      <c r="AV196" s="114"/>
      <c r="AW196" s="113"/>
      <c r="AX196" s="113"/>
      <c r="AY196" s="113"/>
      <c r="AZ196" s="115"/>
      <c r="BA196" s="116"/>
      <c r="BB196" s="116"/>
      <c r="BC196" s="117"/>
    </row>
    <row r="197" spans="1:55" ht="9.9499999999999993" hidden="1" customHeight="1" thickBot="1" x14ac:dyDescent="0.25">
      <c r="A197" s="884"/>
      <c r="B197" s="887"/>
      <c r="C197" s="890"/>
      <c r="D197" s="893"/>
      <c r="E197" s="896"/>
      <c r="F197" s="899"/>
      <c r="G197" s="902"/>
      <c r="H197" s="905"/>
      <c r="I197" s="910"/>
      <c r="J197" s="911"/>
      <c r="K197" s="920"/>
      <c r="L197" s="923"/>
      <c r="M197" s="181"/>
      <c r="N197" s="182"/>
      <c r="O197" s="183"/>
      <c r="P197" s="118"/>
      <c r="Q197" s="118"/>
      <c r="R197" s="926"/>
      <c r="S197" s="184"/>
      <c r="T197" s="914"/>
      <c r="U197" s="185"/>
      <c r="V197" s="914"/>
      <c r="W197" s="185"/>
      <c r="X197" s="914"/>
      <c r="Y197" s="185"/>
      <c r="Z197" s="914"/>
      <c r="AA197" s="185"/>
      <c r="AB197" s="914"/>
      <c r="AC197" s="185"/>
      <c r="AD197" s="914"/>
      <c r="AE197" s="185"/>
      <c r="AF197" s="914"/>
      <c r="AG197" s="186"/>
      <c r="AH197" s="841"/>
      <c r="AI197" s="841"/>
      <c r="AJ197" s="119"/>
      <c r="AK197" s="120"/>
      <c r="AL197" s="187"/>
      <c r="AM197" s="188"/>
      <c r="AN197" s="188"/>
      <c r="AO197" s="188"/>
      <c r="AP197" s="188"/>
      <c r="AQ197" s="188"/>
      <c r="AR197" s="121"/>
      <c r="AS197" s="189"/>
      <c r="AT197" s="188"/>
      <c r="AU197" s="121"/>
      <c r="AV197" s="189"/>
      <c r="AW197" s="188"/>
      <c r="AX197" s="188"/>
      <c r="AY197" s="188"/>
      <c r="AZ197" s="190"/>
      <c r="BA197" s="191"/>
      <c r="BB197" s="191"/>
      <c r="BC197" s="192"/>
    </row>
    <row r="198" spans="1:55" ht="6" hidden="1" customHeight="1" x14ac:dyDescent="0.2">
      <c r="A198" s="157"/>
      <c r="B198" s="193"/>
      <c r="C198" s="193"/>
      <c r="D198" s="193"/>
      <c r="E198" s="193"/>
      <c r="F198" s="193"/>
      <c r="G198" s="193"/>
      <c r="H198" s="193"/>
      <c r="I198" s="930"/>
      <c r="J198" s="930"/>
      <c r="K198" s="193"/>
      <c r="L198" s="193"/>
      <c r="M198" s="193"/>
      <c r="N198" s="193"/>
      <c r="O198" s="193"/>
      <c r="P198" s="193"/>
      <c r="Q198" s="193"/>
      <c r="R198" s="193"/>
      <c r="S198" s="193"/>
      <c r="T198" s="193"/>
      <c r="U198" s="193"/>
      <c r="V198" s="193"/>
      <c r="W198" s="193"/>
      <c r="X198" s="193"/>
      <c r="Y198" s="193"/>
      <c r="Z198" s="193"/>
      <c r="AA198" s="193"/>
      <c r="AB198" s="193"/>
      <c r="AC198" s="193"/>
      <c r="AD198" s="193"/>
      <c r="AE198" s="193"/>
      <c r="AF198" s="193"/>
      <c r="AG198" s="193"/>
      <c r="AH198" s="193"/>
      <c r="AI198" s="193"/>
      <c r="AJ198" s="193"/>
      <c r="AK198" s="194"/>
      <c r="AL198" s="194"/>
      <c r="AM198" s="194"/>
      <c r="AN198" s="194"/>
      <c r="AO198" s="194"/>
      <c r="AP198" s="194"/>
      <c r="AQ198" s="195"/>
      <c r="AR198" s="194"/>
      <c r="AS198" s="194"/>
      <c r="AT198" s="194"/>
      <c r="AU198" s="194"/>
      <c r="AV198" s="194"/>
      <c r="AW198" s="194"/>
      <c r="AX198" s="194"/>
      <c r="AY198" s="194"/>
      <c r="AZ198" s="194"/>
      <c r="BA198" s="194"/>
      <c r="BB198" s="194"/>
      <c r="BC198" s="157"/>
    </row>
    <row r="199" spans="1:55" ht="72" hidden="1" customHeight="1" x14ac:dyDescent="0.2">
      <c r="A199" s="882">
        <v>21</v>
      </c>
      <c r="B199" s="162" t="s">
        <v>1705</v>
      </c>
      <c r="C199" s="163" t="s">
        <v>1706</v>
      </c>
      <c r="D199" s="164" t="s">
        <v>21</v>
      </c>
      <c r="E199" s="164" t="s">
        <v>1893</v>
      </c>
      <c r="F199" s="163" t="s">
        <v>1707</v>
      </c>
      <c r="G199" s="165" t="s">
        <v>1679</v>
      </c>
      <c r="H199" s="165" t="s">
        <v>1680</v>
      </c>
      <c r="I199" s="166" t="s">
        <v>1909</v>
      </c>
      <c r="J199" s="167">
        <f>+$N$3</f>
        <v>2018</v>
      </c>
      <c r="K199" s="165" t="s">
        <v>1926</v>
      </c>
      <c r="L199" s="166" t="s">
        <v>1927</v>
      </c>
      <c r="M199" s="163" t="s">
        <v>1708</v>
      </c>
      <c r="N199" s="163" t="s">
        <v>1709</v>
      </c>
      <c r="O199" s="163" t="s">
        <v>1710</v>
      </c>
      <c r="P199" s="163" t="s">
        <v>1711</v>
      </c>
      <c r="Q199" s="163" t="s">
        <v>1712</v>
      </c>
      <c r="R199" s="168">
        <f t="shared" ref="R199" si="696">SUM(R200:R206)</f>
        <v>0</v>
      </c>
      <c r="S199" s="169">
        <f t="shared" ref="S199" si="697">SUM(S200:S206)</f>
        <v>0</v>
      </c>
      <c r="T199" s="170">
        <f t="shared" ref="T199" si="698">SUM(T200:T206)</f>
        <v>0</v>
      </c>
      <c r="U199" s="171">
        <f t="shared" ref="U199" si="699">SUM(U200:U206)</f>
        <v>0</v>
      </c>
      <c r="V199" s="170">
        <f t="shared" ref="V199" si="700">SUM(V200:V206)</f>
        <v>0</v>
      </c>
      <c r="W199" s="171">
        <f t="shared" ref="W199" si="701">SUM(W200:W206)</f>
        <v>0</v>
      </c>
      <c r="X199" s="170">
        <f t="shared" ref="X199" si="702">SUM(X200:X206)</f>
        <v>0</v>
      </c>
      <c r="Y199" s="171">
        <f t="shared" ref="Y199" si="703">SUM(Y200:Y206)</f>
        <v>0</v>
      </c>
      <c r="Z199" s="170">
        <f t="shared" ref="Z199" si="704">SUM(Z200:Z206)</f>
        <v>0</v>
      </c>
      <c r="AA199" s="171">
        <f t="shared" ref="AA199" si="705">SUM(AA200:AA206)</f>
        <v>0</v>
      </c>
      <c r="AB199" s="170">
        <f t="shared" ref="AB199" si="706">SUM(AB200:AB206)</f>
        <v>0</v>
      </c>
      <c r="AC199" s="171">
        <f t="shared" ref="AC199" si="707">SUM(AC200:AC206)</f>
        <v>0</v>
      </c>
      <c r="AD199" s="170">
        <f t="shared" ref="AD199" si="708">SUM(AD200:AD206)</f>
        <v>0</v>
      </c>
      <c r="AE199" s="171">
        <f t="shared" ref="AE199" si="709">SUM(AE200:AE206)</f>
        <v>0</v>
      </c>
      <c r="AF199" s="170">
        <f t="shared" ref="AF199" si="710">SUM(AF200:AF206)</f>
        <v>0</v>
      </c>
      <c r="AG199" s="172">
        <f t="shared" ref="AG199" si="711">SUM(AG200:AG206)</f>
        <v>0</v>
      </c>
      <c r="AH199" s="838"/>
      <c r="AI199" s="838"/>
      <c r="AJ199" s="173">
        <f t="shared" ref="AJ199" si="712">SUM(AJ200:AJ206)</f>
        <v>0</v>
      </c>
      <c r="AK199" s="174">
        <f t="shared" ref="AK199" si="713">SUM(AK200:AK206)</f>
        <v>0</v>
      </c>
      <c r="AL199" s="41">
        <f t="shared" ref="AL199" si="714">SUM(AL200:AL206)</f>
        <v>0</v>
      </c>
      <c r="AM199" s="42">
        <f t="shared" ref="AM199" si="715">SUM(AM200:AM206)</f>
        <v>0</v>
      </c>
      <c r="AN199" s="42">
        <f t="shared" ref="AN199" si="716">SUM(AN200:AN206)</f>
        <v>0</v>
      </c>
      <c r="AO199" s="42">
        <f t="shared" ref="AO199" si="717">SUM(AO200:AO206)</f>
        <v>0</v>
      </c>
      <c r="AP199" s="42">
        <f t="shared" ref="AP199" si="718">SUM(AP200:AP206)</f>
        <v>0</v>
      </c>
      <c r="AQ199" s="42">
        <f t="shared" ref="AQ199" si="719">SUM(AQ200:AQ206)</f>
        <v>0</v>
      </c>
      <c r="AR199" s="43">
        <f t="shared" ref="AR199" si="720">SUM(AR200:AR206)</f>
        <v>0</v>
      </c>
      <c r="AS199" s="105">
        <f t="shared" ref="AS199" si="721">SUM(AS200:AS206)</f>
        <v>0</v>
      </c>
      <c r="AT199" s="42">
        <f t="shared" ref="AT199" si="722">SUM(AT200:AT206)</f>
        <v>0</v>
      </c>
      <c r="AU199" s="43">
        <f t="shared" ref="AU199" si="723">SUM(AU200:AU206)</f>
        <v>0</v>
      </c>
      <c r="AV199" s="105">
        <f t="shared" ref="AV199" si="724">SUM(AV200:AV206)</f>
        <v>0</v>
      </c>
      <c r="AW199" s="42">
        <f t="shared" ref="AW199" si="725">SUM(AW200:AW206)</f>
        <v>0</v>
      </c>
      <c r="AX199" s="42">
        <f t="shared" ref="AX199" si="726">SUM(AX200:AX206)</f>
        <v>0</v>
      </c>
      <c r="AY199" s="42">
        <f t="shared" ref="AY199" si="727">SUM(AY200:AY206)</f>
        <v>0</v>
      </c>
      <c r="AZ199" s="106">
        <f t="shared" ref="AZ199" si="728">SUM(AZ200:AZ206)</f>
        <v>0</v>
      </c>
      <c r="BA199" s="44" t="s">
        <v>1685</v>
      </c>
      <c r="BB199" s="44" t="s">
        <v>1686</v>
      </c>
      <c r="BC199" s="45" t="s">
        <v>1687</v>
      </c>
    </row>
    <row r="200" spans="1:55" ht="17.25" hidden="1" customHeight="1" x14ac:dyDescent="0.2">
      <c r="A200" s="883"/>
      <c r="B200" s="885" t="str">
        <f>VLOOKUP($D$9,'PROYECTOS REGISTRADOS'!$A$2:$D$82,4,0)</f>
        <v>Ampliación de los programas artìscticos y culturales Tocancipá, Cundinamarca, Centro Oriente</v>
      </c>
      <c r="C200" s="888" t="str">
        <f>VLOOKUP($D$9,'PROYECTOS REGISTRADOS'!$A$2:$D$82,3,0)</f>
        <v>2016-25817-00017</v>
      </c>
      <c r="D200" s="891"/>
      <c r="E200" s="894" t="str">
        <f>IF(D200=0,"0-0",(VLOOKUP(D200,'CONSOLIDADO PLAN DESARROLLO'!$EL$9:$ET$304,2,0)))</f>
        <v>0-0</v>
      </c>
      <c r="F200" s="897" t="str">
        <f>IF(D200=0,"0-0",(VLOOKUP(D200,'CONSOLIDADO PLAN DESARROLLO'!$EL$9:$ET$304,3,0)))</f>
        <v>0-0</v>
      </c>
      <c r="G200" s="900" t="str">
        <f>IF(D200=0,"0-0",(VLOOKUP(D200,'CONSOLIDADO PLAN DESARROLLO'!$EL$9:$ET$304,4,0)))</f>
        <v>0-0</v>
      </c>
      <c r="H200" s="903" t="str">
        <f>IF(D200=0,"0-0",(VLOOKUP(D200,'CONSOLIDADO PLAN DESARROLLO'!$EL$9:$ET$304,5,0)))</f>
        <v>0-0</v>
      </c>
      <c r="I200" s="906" t="str">
        <f>IF(D200=0,"0-0",(VLOOKUP(D200,'CONSOLIDADO PLAN DESARROLLO'!$EL$9:$ET$304,$R$3,0)))</f>
        <v>0-0</v>
      </c>
      <c r="J200" s="907"/>
      <c r="K200" s="918"/>
      <c r="L200" s="921"/>
      <c r="M200" s="175"/>
      <c r="N200" s="176"/>
      <c r="O200" s="177"/>
      <c r="P200" s="46"/>
      <c r="Q200" s="47"/>
      <c r="R200" s="924"/>
      <c r="S200" s="48"/>
      <c r="T200" s="912"/>
      <c r="U200" s="49"/>
      <c r="V200" s="912"/>
      <c r="W200" s="49"/>
      <c r="X200" s="912"/>
      <c r="Y200" s="49"/>
      <c r="Z200" s="912"/>
      <c r="AA200" s="49"/>
      <c r="AB200" s="912"/>
      <c r="AC200" s="49"/>
      <c r="AD200" s="912"/>
      <c r="AE200" s="49"/>
      <c r="AF200" s="912"/>
      <c r="AG200" s="50"/>
      <c r="AH200" s="839"/>
      <c r="AI200" s="839"/>
      <c r="AJ200" s="915">
        <f>+R200+T200+V200+X200+Z200+AB200+AD200+AF200</f>
        <v>0</v>
      </c>
      <c r="AK200" s="104">
        <f t="shared" ref="AK200:AK205" si="729">AC200+AE200+AG200+S200+U200+W200+Y200+AA200</f>
        <v>0</v>
      </c>
      <c r="AL200" s="51"/>
      <c r="AM200" s="52"/>
      <c r="AN200" s="52"/>
      <c r="AO200" s="52"/>
      <c r="AP200" s="52"/>
      <c r="AQ200" s="52"/>
      <c r="AR200" s="53">
        <f t="shared" ref="AR200:AR205" si="730">SUM(AL200:AQ200)</f>
        <v>0</v>
      </c>
      <c r="AS200" s="54"/>
      <c r="AT200" s="52"/>
      <c r="AU200" s="53">
        <f t="shared" ref="AU200:AU204" si="731">SUM(AS200:AT200)</f>
        <v>0</v>
      </c>
      <c r="AV200" s="54"/>
      <c r="AW200" s="52"/>
      <c r="AX200" s="52"/>
      <c r="AY200" s="52"/>
      <c r="AZ200" s="55"/>
      <c r="BA200" s="56"/>
      <c r="BB200" s="56"/>
      <c r="BC200" s="57"/>
    </row>
    <row r="201" spans="1:55" ht="17.25" hidden="1" customHeight="1" x14ac:dyDescent="0.2">
      <c r="A201" s="883"/>
      <c r="B201" s="885"/>
      <c r="C201" s="888"/>
      <c r="D201" s="891"/>
      <c r="E201" s="895"/>
      <c r="F201" s="897"/>
      <c r="G201" s="900"/>
      <c r="H201" s="903"/>
      <c r="I201" s="908"/>
      <c r="J201" s="909"/>
      <c r="K201" s="918"/>
      <c r="L201" s="922"/>
      <c r="M201" s="175"/>
      <c r="N201" s="176"/>
      <c r="O201" s="177"/>
      <c r="P201" s="46"/>
      <c r="Q201" s="47"/>
      <c r="R201" s="925"/>
      <c r="S201" s="48"/>
      <c r="T201" s="913"/>
      <c r="U201" s="49"/>
      <c r="V201" s="913"/>
      <c r="W201" s="49"/>
      <c r="X201" s="913"/>
      <c r="Y201" s="49"/>
      <c r="Z201" s="913"/>
      <c r="AA201" s="49"/>
      <c r="AB201" s="913"/>
      <c r="AC201" s="49"/>
      <c r="AD201" s="913"/>
      <c r="AE201" s="49"/>
      <c r="AF201" s="913"/>
      <c r="AG201" s="50"/>
      <c r="AH201" s="840"/>
      <c r="AI201" s="840"/>
      <c r="AJ201" s="916"/>
      <c r="AK201" s="104">
        <f t="shared" si="729"/>
        <v>0</v>
      </c>
      <c r="AL201" s="51"/>
      <c r="AM201" s="52"/>
      <c r="AN201" s="52"/>
      <c r="AO201" s="52"/>
      <c r="AP201" s="52"/>
      <c r="AQ201" s="52"/>
      <c r="AR201" s="53">
        <f t="shared" si="730"/>
        <v>0</v>
      </c>
      <c r="AS201" s="54"/>
      <c r="AT201" s="52"/>
      <c r="AU201" s="53">
        <f t="shared" si="731"/>
        <v>0</v>
      </c>
      <c r="AV201" s="54"/>
      <c r="AW201" s="52"/>
      <c r="AX201" s="52"/>
      <c r="AY201" s="52"/>
      <c r="AZ201" s="55"/>
      <c r="BA201" s="56"/>
      <c r="BB201" s="56"/>
      <c r="BC201" s="57"/>
    </row>
    <row r="202" spans="1:55" ht="17.25" hidden="1" customHeight="1" x14ac:dyDescent="0.2">
      <c r="A202" s="883"/>
      <c r="B202" s="885"/>
      <c r="C202" s="888"/>
      <c r="D202" s="891"/>
      <c r="E202" s="895"/>
      <c r="F202" s="897"/>
      <c r="G202" s="900"/>
      <c r="H202" s="903"/>
      <c r="I202" s="908"/>
      <c r="J202" s="909"/>
      <c r="K202" s="918"/>
      <c r="L202" s="922"/>
      <c r="M202" s="175"/>
      <c r="N202" s="176"/>
      <c r="O202" s="177"/>
      <c r="P202" s="46"/>
      <c r="Q202" s="47"/>
      <c r="R202" s="925"/>
      <c r="S202" s="48"/>
      <c r="T202" s="913"/>
      <c r="U202" s="49"/>
      <c r="V202" s="913"/>
      <c r="W202" s="49"/>
      <c r="X202" s="913"/>
      <c r="Y202" s="49"/>
      <c r="Z202" s="913"/>
      <c r="AA202" s="49"/>
      <c r="AB202" s="913"/>
      <c r="AC202" s="49"/>
      <c r="AD202" s="913"/>
      <c r="AE202" s="49"/>
      <c r="AF202" s="913"/>
      <c r="AG202" s="50"/>
      <c r="AH202" s="840"/>
      <c r="AI202" s="840"/>
      <c r="AJ202" s="916"/>
      <c r="AK202" s="104">
        <f t="shared" si="729"/>
        <v>0</v>
      </c>
      <c r="AL202" s="51"/>
      <c r="AM202" s="52"/>
      <c r="AN202" s="52"/>
      <c r="AO202" s="52"/>
      <c r="AP202" s="52"/>
      <c r="AQ202" s="52"/>
      <c r="AR202" s="53">
        <f t="shared" si="730"/>
        <v>0</v>
      </c>
      <c r="AS202" s="54"/>
      <c r="AT202" s="52"/>
      <c r="AU202" s="53">
        <f t="shared" si="731"/>
        <v>0</v>
      </c>
      <c r="AV202" s="54"/>
      <c r="AW202" s="52"/>
      <c r="AX202" s="52"/>
      <c r="AY202" s="52"/>
      <c r="AZ202" s="55"/>
      <c r="BA202" s="56"/>
      <c r="BB202" s="56"/>
      <c r="BC202" s="57"/>
    </row>
    <row r="203" spans="1:55" ht="17.25" hidden="1" customHeight="1" x14ac:dyDescent="0.2">
      <c r="A203" s="883"/>
      <c r="B203" s="885"/>
      <c r="C203" s="888"/>
      <c r="D203" s="891"/>
      <c r="E203" s="895"/>
      <c r="F203" s="897"/>
      <c r="G203" s="900"/>
      <c r="H203" s="903"/>
      <c r="I203" s="908"/>
      <c r="J203" s="909"/>
      <c r="K203" s="918"/>
      <c r="L203" s="922"/>
      <c r="M203" s="175"/>
      <c r="N203" s="176"/>
      <c r="O203" s="177"/>
      <c r="P203" s="46"/>
      <c r="Q203" s="47"/>
      <c r="R203" s="925"/>
      <c r="S203" s="48"/>
      <c r="T203" s="913"/>
      <c r="U203" s="49"/>
      <c r="V203" s="913"/>
      <c r="W203" s="49"/>
      <c r="X203" s="913"/>
      <c r="Y203" s="49"/>
      <c r="Z203" s="913"/>
      <c r="AA203" s="49"/>
      <c r="AB203" s="913"/>
      <c r="AC203" s="49"/>
      <c r="AD203" s="913"/>
      <c r="AE203" s="49"/>
      <c r="AF203" s="913"/>
      <c r="AG203" s="50"/>
      <c r="AH203" s="840"/>
      <c r="AI203" s="840"/>
      <c r="AJ203" s="916"/>
      <c r="AK203" s="104">
        <f t="shared" si="729"/>
        <v>0</v>
      </c>
      <c r="AL203" s="51"/>
      <c r="AM203" s="52"/>
      <c r="AN203" s="52"/>
      <c r="AO203" s="52"/>
      <c r="AP203" s="52"/>
      <c r="AQ203" s="52"/>
      <c r="AR203" s="53">
        <f t="shared" si="730"/>
        <v>0</v>
      </c>
      <c r="AS203" s="54"/>
      <c r="AT203" s="52"/>
      <c r="AU203" s="53">
        <f t="shared" si="731"/>
        <v>0</v>
      </c>
      <c r="AV203" s="54"/>
      <c r="AW203" s="52"/>
      <c r="AX203" s="52"/>
      <c r="AY203" s="52"/>
      <c r="AZ203" s="55"/>
      <c r="BA203" s="56"/>
      <c r="BB203" s="56"/>
      <c r="BC203" s="57"/>
    </row>
    <row r="204" spans="1:55" ht="17.25" hidden="1" customHeight="1" x14ac:dyDescent="0.2">
      <c r="A204" s="883"/>
      <c r="B204" s="885"/>
      <c r="C204" s="888"/>
      <c r="D204" s="891"/>
      <c r="E204" s="895"/>
      <c r="F204" s="897"/>
      <c r="G204" s="900"/>
      <c r="H204" s="903"/>
      <c r="I204" s="908"/>
      <c r="J204" s="909"/>
      <c r="K204" s="918"/>
      <c r="L204" s="922"/>
      <c r="M204" s="175"/>
      <c r="N204" s="176"/>
      <c r="O204" s="177"/>
      <c r="P204" s="46"/>
      <c r="Q204" s="47"/>
      <c r="R204" s="925"/>
      <c r="S204" s="48"/>
      <c r="T204" s="913"/>
      <c r="U204" s="49"/>
      <c r="V204" s="913"/>
      <c r="W204" s="49"/>
      <c r="X204" s="913"/>
      <c r="Y204" s="49"/>
      <c r="Z204" s="913"/>
      <c r="AA204" s="49"/>
      <c r="AB204" s="913"/>
      <c r="AC204" s="49"/>
      <c r="AD204" s="913"/>
      <c r="AE204" s="49"/>
      <c r="AF204" s="913"/>
      <c r="AG204" s="50"/>
      <c r="AH204" s="840"/>
      <c r="AI204" s="840"/>
      <c r="AJ204" s="916"/>
      <c r="AK204" s="104">
        <f t="shared" si="729"/>
        <v>0</v>
      </c>
      <c r="AL204" s="51"/>
      <c r="AM204" s="52"/>
      <c r="AN204" s="52"/>
      <c r="AO204" s="52"/>
      <c r="AP204" s="52"/>
      <c r="AQ204" s="52"/>
      <c r="AR204" s="53">
        <f t="shared" si="730"/>
        <v>0</v>
      </c>
      <c r="AS204" s="54"/>
      <c r="AT204" s="52"/>
      <c r="AU204" s="53">
        <f t="shared" si="731"/>
        <v>0</v>
      </c>
      <c r="AV204" s="54"/>
      <c r="AW204" s="52"/>
      <c r="AX204" s="52"/>
      <c r="AY204" s="52"/>
      <c r="AZ204" s="55"/>
      <c r="BA204" s="56"/>
      <c r="BB204" s="56"/>
      <c r="BC204" s="57"/>
    </row>
    <row r="205" spans="1:55" ht="17.25" hidden="1" customHeight="1" x14ac:dyDescent="0.2">
      <c r="A205" s="883"/>
      <c r="B205" s="886"/>
      <c r="C205" s="889"/>
      <c r="D205" s="892"/>
      <c r="E205" s="895"/>
      <c r="F205" s="898"/>
      <c r="G205" s="901"/>
      <c r="H205" s="904"/>
      <c r="I205" s="908"/>
      <c r="J205" s="909"/>
      <c r="K205" s="919"/>
      <c r="L205" s="922"/>
      <c r="M205" s="178"/>
      <c r="N205" s="179"/>
      <c r="O205" s="180"/>
      <c r="P205" s="107"/>
      <c r="Q205" s="108"/>
      <c r="R205" s="925"/>
      <c r="S205" s="109"/>
      <c r="T205" s="913"/>
      <c r="U205" s="110"/>
      <c r="V205" s="913"/>
      <c r="W205" s="110"/>
      <c r="X205" s="913"/>
      <c r="Y205" s="110"/>
      <c r="Z205" s="913"/>
      <c r="AA205" s="110"/>
      <c r="AB205" s="913"/>
      <c r="AC205" s="110"/>
      <c r="AD205" s="913"/>
      <c r="AE205" s="110"/>
      <c r="AF205" s="913"/>
      <c r="AG205" s="111"/>
      <c r="AH205" s="840"/>
      <c r="AI205" s="840"/>
      <c r="AJ205" s="917"/>
      <c r="AK205" s="104">
        <f t="shared" si="729"/>
        <v>0</v>
      </c>
      <c r="AL205" s="112"/>
      <c r="AM205" s="113"/>
      <c r="AN205" s="113"/>
      <c r="AO205" s="113"/>
      <c r="AP205" s="113"/>
      <c r="AQ205" s="113"/>
      <c r="AR205" s="53">
        <f t="shared" si="730"/>
        <v>0</v>
      </c>
      <c r="AS205" s="114"/>
      <c r="AT205" s="113"/>
      <c r="AU205" s="53">
        <f>SUM(AS205:AT205)</f>
        <v>0</v>
      </c>
      <c r="AV205" s="114"/>
      <c r="AW205" s="113"/>
      <c r="AX205" s="113"/>
      <c r="AY205" s="113"/>
      <c r="AZ205" s="115"/>
      <c r="BA205" s="116"/>
      <c r="BB205" s="116"/>
      <c r="BC205" s="117"/>
    </row>
    <row r="206" spans="1:55" ht="9.9499999999999993" hidden="1" customHeight="1" thickBot="1" x14ac:dyDescent="0.25">
      <c r="A206" s="884"/>
      <c r="B206" s="887"/>
      <c r="C206" s="890"/>
      <c r="D206" s="893"/>
      <c r="E206" s="896"/>
      <c r="F206" s="899"/>
      <c r="G206" s="902"/>
      <c r="H206" s="905"/>
      <c r="I206" s="910"/>
      <c r="J206" s="911"/>
      <c r="K206" s="920"/>
      <c r="L206" s="923"/>
      <c r="M206" s="181"/>
      <c r="N206" s="182"/>
      <c r="O206" s="183"/>
      <c r="P206" s="118"/>
      <c r="Q206" s="118"/>
      <c r="R206" s="926"/>
      <c r="S206" s="184"/>
      <c r="T206" s="914"/>
      <c r="U206" s="185"/>
      <c r="V206" s="914"/>
      <c r="W206" s="185"/>
      <c r="X206" s="914"/>
      <c r="Y206" s="185"/>
      <c r="Z206" s="914"/>
      <c r="AA206" s="185"/>
      <c r="AB206" s="914"/>
      <c r="AC206" s="185"/>
      <c r="AD206" s="914"/>
      <c r="AE206" s="185"/>
      <c r="AF206" s="914"/>
      <c r="AG206" s="186"/>
      <c r="AH206" s="841"/>
      <c r="AI206" s="841"/>
      <c r="AJ206" s="119"/>
      <c r="AK206" s="120"/>
      <c r="AL206" s="187"/>
      <c r="AM206" s="188"/>
      <c r="AN206" s="188"/>
      <c r="AO206" s="188"/>
      <c r="AP206" s="188"/>
      <c r="AQ206" s="188"/>
      <c r="AR206" s="121"/>
      <c r="AS206" s="189"/>
      <c r="AT206" s="188"/>
      <c r="AU206" s="121"/>
      <c r="AV206" s="189"/>
      <c r="AW206" s="188"/>
      <c r="AX206" s="188"/>
      <c r="AY206" s="188"/>
      <c r="AZ206" s="190"/>
      <c r="BA206" s="191"/>
      <c r="BB206" s="191"/>
      <c r="BC206" s="192"/>
    </row>
    <row r="207" spans="1:55" ht="6" customHeight="1" x14ac:dyDescent="0.2">
      <c r="A207" s="157"/>
      <c r="B207" s="193"/>
      <c r="C207" s="193"/>
      <c r="D207" s="193"/>
      <c r="E207" s="193"/>
      <c r="F207" s="193"/>
      <c r="G207" s="193"/>
      <c r="H207" s="193"/>
      <c r="I207" s="930"/>
      <c r="J207" s="930"/>
      <c r="K207" s="193"/>
      <c r="L207" s="193"/>
      <c r="M207" s="193"/>
      <c r="N207" s="193"/>
      <c r="O207" s="193"/>
      <c r="P207" s="193"/>
      <c r="Q207" s="193"/>
      <c r="R207" s="193"/>
      <c r="S207" s="193"/>
      <c r="T207" s="193"/>
      <c r="U207" s="193"/>
      <c r="V207" s="193"/>
      <c r="W207" s="193"/>
      <c r="X207" s="193"/>
      <c r="Y207" s="193"/>
      <c r="Z207" s="193"/>
      <c r="AA207" s="193"/>
      <c r="AB207" s="193"/>
      <c r="AC207" s="193"/>
      <c r="AD207" s="193"/>
      <c r="AE207" s="193"/>
      <c r="AF207" s="193"/>
      <c r="AG207" s="193"/>
      <c r="AH207" s="193"/>
      <c r="AI207" s="193"/>
      <c r="AJ207" s="193"/>
      <c r="AK207" s="194"/>
      <c r="AL207" s="194"/>
      <c r="AM207" s="194"/>
      <c r="AN207" s="194"/>
      <c r="AO207" s="194"/>
      <c r="AP207" s="194"/>
      <c r="AQ207" s="195"/>
      <c r="AR207" s="194"/>
      <c r="AS207" s="194"/>
      <c r="AT207" s="194"/>
      <c r="AU207" s="194"/>
      <c r="AV207" s="194"/>
      <c r="AW207" s="194"/>
      <c r="AX207" s="194"/>
      <c r="AY207" s="194"/>
      <c r="AZ207" s="194"/>
      <c r="BA207" s="194"/>
      <c r="BB207" s="194"/>
      <c r="BC207" s="157"/>
    </row>
    <row r="209" spans="2:10" x14ac:dyDescent="0.2">
      <c r="B209" s="931"/>
      <c r="C209" s="933" t="s">
        <v>1669</v>
      </c>
      <c r="D209" s="934"/>
      <c r="E209" s="934"/>
      <c r="F209" s="934"/>
      <c r="G209" s="934"/>
      <c r="H209" s="934"/>
      <c r="I209" s="934"/>
      <c r="J209" s="934"/>
    </row>
    <row r="210" spans="2:10" x14ac:dyDescent="0.2">
      <c r="B210" s="932"/>
      <c r="C210" s="933"/>
      <c r="D210" s="934"/>
      <c r="E210" s="934"/>
      <c r="F210" s="934"/>
      <c r="G210" s="934"/>
      <c r="H210" s="934"/>
      <c r="I210" s="934"/>
      <c r="J210" s="934"/>
    </row>
    <row r="316" spans="14:15" x14ac:dyDescent="0.2">
      <c r="N316" s="122" t="s">
        <v>1907</v>
      </c>
      <c r="O316" s="122" t="s">
        <v>1908</v>
      </c>
    </row>
    <row r="317" spans="14:15" x14ac:dyDescent="0.2">
      <c r="N317" s="122">
        <v>2016</v>
      </c>
      <c r="O317" s="122">
        <v>6</v>
      </c>
    </row>
    <row r="318" spans="14:15" x14ac:dyDescent="0.2">
      <c r="N318" s="122">
        <v>2017</v>
      </c>
      <c r="O318" s="122">
        <v>7</v>
      </c>
    </row>
    <row r="319" spans="14:15" x14ac:dyDescent="0.2">
      <c r="N319" s="122">
        <v>2018</v>
      </c>
      <c r="O319" s="122">
        <v>8</v>
      </c>
    </row>
    <row r="320" spans="14:15" x14ac:dyDescent="0.2">
      <c r="N320" s="122">
        <v>2019</v>
      </c>
      <c r="O320" s="122">
        <v>9</v>
      </c>
    </row>
    <row r="321" spans="14:15" x14ac:dyDescent="0.2">
      <c r="N321" s="122">
        <v>2020</v>
      </c>
      <c r="O321" s="122">
        <v>10</v>
      </c>
    </row>
  </sheetData>
  <mergeCells count="505">
    <mergeCell ref="AH74:AH80"/>
    <mergeCell ref="AH83:AH89"/>
    <mergeCell ref="AH92:AH98"/>
    <mergeCell ref="AH101:AH107"/>
    <mergeCell ref="AH110:AH116"/>
    <mergeCell ref="AH119:AH125"/>
    <mergeCell ref="AH128:AH134"/>
    <mergeCell ref="AH137:AH143"/>
    <mergeCell ref="AH146:AH152"/>
    <mergeCell ref="AH13:AH19"/>
    <mergeCell ref="AH22:AH28"/>
    <mergeCell ref="AH31:AH37"/>
    <mergeCell ref="AH40:AH53"/>
    <mergeCell ref="AH56:AH62"/>
    <mergeCell ref="AH65:AH71"/>
    <mergeCell ref="AJ13:AJ18"/>
    <mergeCell ref="R13:R19"/>
    <mergeCell ref="T13:T19"/>
    <mergeCell ref="V13:V19"/>
    <mergeCell ref="X13:X19"/>
    <mergeCell ref="Z13:Z19"/>
    <mergeCell ref="AB13:AB19"/>
    <mergeCell ref="AD13:AD19"/>
    <mergeCell ref="AF13:AF19"/>
    <mergeCell ref="R31:R37"/>
    <mergeCell ref="T31:T37"/>
    <mergeCell ref="V31:V37"/>
    <mergeCell ref="X31:X37"/>
    <mergeCell ref="Z31:Z37"/>
    <mergeCell ref="AB31:AB37"/>
    <mergeCell ref="AD31:AD37"/>
    <mergeCell ref="AF31:AF37"/>
    <mergeCell ref="AJ31:AJ3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9:B210"/>
    <mergeCell ref="C209:J210"/>
    <mergeCell ref="G6:J6"/>
    <mergeCell ref="K6:Q6"/>
    <mergeCell ref="E13:E19"/>
    <mergeCell ref="B7:C8"/>
    <mergeCell ref="E7:E8"/>
    <mergeCell ref="B9:C9"/>
    <mergeCell ref="B65:B71"/>
    <mergeCell ref="C65:C71"/>
    <mergeCell ref="D65:D71"/>
    <mergeCell ref="E65:E71"/>
    <mergeCell ref="F65:F71"/>
    <mergeCell ref="G40:G53"/>
    <mergeCell ref="H40:H53"/>
    <mergeCell ref="I40:J53"/>
    <mergeCell ref="K40:K53"/>
    <mergeCell ref="L40:L53"/>
    <mergeCell ref="I54:J54"/>
    <mergeCell ref="G56:G62"/>
    <mergeCell ref="H56:H62"/>
    <mergeCell ref="I56:J62"/>
    <mergeCell ref="K56:K62"/>
    <mergeCell ref="L56:L62"/>
    <mergeCell ref="R40:R53"/>
    <mergeCell ref="T40:T53"/>
    <mergeCell ref="V40:V53"/>
    <mergeCell ref="X40:X53"/>
    <mergeCell ref="Z40:Z53"/>
    <mergeCell ref="AB40:AB53"/>
    <mergeCell ref="AD40:AD53"/>
    <mergeCell ref="AF40:AF53"/>
    <mergeCell ref="AJ40:AJ52"/>
    <mergeCell ref="R56:R62"/>
    <mergeCell ref="T56:T62"/>
    <mergeCell ref="V56:V62"/>
    <mergeCell ref="X56:X62"/>
    <mergeCell ref="Z56:Z62"/>
    <mergeCell ref="AB56:AB62"/>
    <mergeCell ref="AD56:AD62"/>
    <mergeCell ref="AF56:AF62"/>
    <mergeCell ref="AJ56:AJ61"/>
    <mergeCell ref="AF74:AF80"/>
    <mergeCell ref="AJ74:AJ79"/>
    <mergeCell ref="I81:J81"/>
    <mergeCell ref="A73:A80"/>
    <mergeCell ref="Z65:Z71"/>
    <mergeCell ref="AB65:AB71"/>
    <mergeCell ref="AD65:AD71"/>
    <mergeCell ref="AF65:AF71"/>
    <mergeCell ref="AJ65:AJ70"/>
    <mergeCell ref="I72:J72"/>
    <mergeCell ref="G65:G71"/>
    <mergeCell ref="H65:H71"/>
    <mergeCell ref="I65:J71"/>
    <mergeCell ref="K65:K71"/>
    <mergeCell ref="L65:L71"/>
    <mergeCell ref="R65:R71"/>
    <mergeCell ref="T65:T71"/>
    <mergeCell ref="V65:V71"/>
    <mergeCell ref="X65:X71"/>
    <mergeCell ref="A64:A71"/>
    <mergeCell ref="B74:B80"/>
    <mergeCell ref="C74:C80"/>
    <mergeCell ref="D74:D80"/>
    <mergeCell ref="E74:E80"/>
    <mergeCell ref="AF119:AF125"/>
    <mergeCell ref="AJ119:AJ124"/>
    <mergeCell ref="K119:K125"/>
    <mergeCell ref="L119:L125"/>
    <mergeCell ref="R119:R125"/>
    <mergeCell ref="T119:T125"/>
    <mergeCell ref="V119:V125"/>
    <mergeCell ref="X119:X125"/>
    <mergeCell ref="Z119:Z125"/>
    <mergeCell ref="AB119:AB125"/>
    <mergeCell ref="AD119:AD125"/>
    <mergeCell ref="AF110:AF116"/>
    <mergeCell ref="AJ110:AJ115"/>
    <mergeCell ref="I117:J117"/>
    <mergeCell ref="K110:K116"/>
    <mergeCell ref="L110:L116"/>
    <mergeCell ref="R110:R116"/>
    <mergeCell ref="T110:T116"/>
    <mergeCell ref="V110:V116"/>
    <mergeCell ref="X110:X116"/>
    <mergeCell ref="Z110:Z116"/>
    <mergeCell ref="AB110:AB116"/>
    <mergeCell ref="AD110:AD116"/>
    <mergeCell ref="V155:V161"/>
    <mergeCell ref="X155:X161"/>
    <mergeCell ref="Z155:Z161"/>
    <mergeCell ref="AB155:AB161"/>
    <mergeCell ref="AD155:AD161"/>
    <mergeCell ref="AF128:AF134"/>
    <mergeCell ref="AJ128:AJ133"/>
    <mergeCell ref="I135:J135"/>
    <mergeCell ref="K128:K134"/>
    <mergeCell ref="L128:L134"/>
    <mergeCell ref="R128:R134"/>
    <mergeCell ref="T128:T134"/>
    <mergeCell ref="V128:V134"/>
    <mergeCell ref="X128:X134"/>
    <mergeCell ref="Z128:Z134"/>
    <mergeCell ref="AB128:AB134"/>
    <mergeCell ref="AD128:AD134"/>
    <mergeCell ref="AH155:AH161"/>
    <mergeCell ref="T164:T170"/>
    <mergeCell ref="V164:V170"/>
    <mergeCell ref="X164:X170"/>
    <mergeCell ref="Z164:Z170"/>
    <mergeCell ref="AB164:AB170"/>
    <mergeCell ref="AD164:AD170"/>
    <mergeCell ref="I162:J162"/>
    <mergeCell ref="AJ146:AJ151"/>
    <mergeCell ref="I153:J153"/>
    <mergeCell ref="K146:K152"/>
    <mergeCell ref="L146:L152"/>
    <mergeCell ref="R146:R152"/>
    <mergeCell ref="T146:T152"/>
    <mergeCell ref="V146:V152"/>
    <mergeCell ref="X146:X152"/>
    <mergeCell ref="Z146:Z152"/>
    <mergeCell ref="AB146:AB152"/>
    <mergeCell ref="AD146:AD152"/>
    <mergeCell ref="AF155:AF161"/>
    <mergeCell ref="AJ155:AJ160"/>
    <mergeCell ref="K155:K161"/>
    <mergeCell ref="L155:L161"/>
    <mergeCell ref="R155:R161"/>
    <mergeCell ref="T155:T161"/>
    <mergeCell ref="AF22:AF28"/>
    <mergeCell ref="AJ22:AJ27"/>
    <mergeCell ref="I29:J29"/>
    <mergeCell ref="K200:K206"/>
    <mergeCell ref="L200:L206"/>
    <mergeCell ref="R200:R206"/>
    <mergeCell ref="T200:T206"/>
    <mergeCell ref="V200:V206"/>
    <mergeCell ref="X200:X206"/>
    <mergeCell ref="Z200:Z206"/>
    <mergeCell ref="AB200:AB206"/>
    <mergeCell ref="AD200:AD206"/>
    <mergeCell ref="I198:J198"/>
    <mergeCell ref="AF182:AF188"/>
    <mergeCell ref="AJ182:AJ187"/>
    <mergeCell ref="I189:J189"/>
    <mergeCell ref="K182:K188"/>
    <mergeCell ref="L182:L188"/>
    <mergeCell ref="R182:R188"/>
    <mergeCell ref="T182:T188"/>
    <mergeCell ref="V182:V188"/>
    <mergeCell ref="X182:X188"/>
    <mergeCell ref="Z182:Z188"/>
    <mergeCell ref="AB182:AB188"/>
    <mergeCell ref="R22:R28"/>
    <mergeCell ref="T22:T28"/>
    <mergeCell ref="V22:V28"/>
    <mergeCell ref="X22:X28"/>
    <mergeCell ref="Z22:Z28"/>
    <mergeCell ref="AB22:AB28"/>
    <mergeCell ref="AD22:AD28"/>
    <mergeCell ref="I207:J207"/>
    <mergeCell ref="A21:A28"/>
    <mergeCell ref="B22:B28"/>
    <mergeCell ref="C22:C28"/>
    <mergeCell ref="D22:D28"/>
    <mergeCell ref="E22:E28"/>
    <mergeCell ref="F22:F28"/>
    <mergeCell ref="G22:G28"/>
    <mergeCell ref="H22:H28"/>
    <mergeCell ref="I22:J28"/>
    <mergeCell ref="I180:J180"/>
    <mergeCell ref="I171:J171"/>
    <mergeCell ref="I144:J144"/>
    <mergeCell ref="I126:J126"/>
    <mergeCell ref="I108:J108"/>
    <mergeCell ref="I99:J99"/>
    <mergeCell ref="I38:J38"/>
    <mergeCell ref="I63:J63"/>
    <mergeCell ref="A39:A53"/>
    <mergeCell ref="B40:B53"/>
    <mergeCell ref="C40:C53"/>
    <mergeCell ref="D40:D53"/>
    <mergeCell ref="E40:E53"/>
    <mergeCell ref="F40:F53"/>
    <mergeCell ref="H74:H80"/>
    <mergeCell ref="I74:J80"/>
    <mergeCell ref="A55:A62"/>
    <mergeCell ref="B56:B62"/>
    <mergeCell ref="C56:C62"/>
    <mergeCell ref="D56:D62"/>
    <mergeCell ref="E56:E62"/>
    <mergeCell ref="F56:F62"/>
    <mergeCell ref="R74:R80"/>
    <mergeCell ref="T74:T80"/>
    <mergeCell ref="V74:V80"/>
    <mergeCell ref="AF200:AF206"/>
    <mergeCell ref="AJ200:AJ205"/>
    <mergeCell ref="AD182:AD188"/>
    <mergeCell ref="AF191:AF197"/>
    <mergeCell ref="AJ191:AJ196"/>
    <mergeCell ref="K191:K197"/>
    <mergeCell ref="L191:L197"/>
    <mergeCell ref="R191:R197"/>
    <mergeCell ref="T191:T197"/>
    <mergeCell ref="V191:V197"/>
    <mergeCell ref="X191:X197"/>
    <mergeCell ref="Z191:Z197"/>
    <mergeCell ref="AB191:AB197"/>
    <mergeCell ref="AD191:AD197"/>
    <mergeCell ref="AF164:AF170"/>
    <mergeCell ref="AJ164:AJ169"/>
    <mergeCell ref="K164:K170"/>
    <mergeCell ref="X74:X80"/>
    <mergeCell ref="Z74:Z80"/>
    <mergeCell ref="L164:L170"/>
    <mergeCell ref="R164:R170"/>
    <mergeCell ref="AB74:AB80"/>
    <mergeCell ref="AD74:AD80"/>
    <mergeCell ref="A82:A89"/>
    <mergeCell ref="B83:B89"/>
    <mergeCell ref="C83:C89"/>
    <mergeCell ref="D83:D89"/>
    <mergeCell ref="E83:E89"/>
    <mergeCell ref="F83:F89"/>
    <mergeCell ref="G83:G89"/>
    <mergeCell ref="H83:H89"/>
    <mergeCell ref="I83:J89"/>
    <mergeCell ref="K83:K89"/>
    <mergeCell ref="L83:L89"/>
    <mergeCell ref="R83:R89"/>
    <mergeCell ref="T83:T89"/>
    <mergeCell ref="V83:V89"/>
    <mergeCell ref="X83:X89"/>
    <mergeCell ref="Z83:Z89"/>
    <mergeCell ref="AB83:AB89"/>
    <mergeCell ref="AD83:AD89"/>
    <mergeCell ref="F74:F80"/>
    <mergeCell ref="G74:G80"/>
    <mergeCell ref="K74:K80"/>
    <mergeCell ref="L74:L80"/>
    <mergeCell ref="AJ83:AJ88"/>
    <mergeCell ref="A91:A98"/>
    <mergeCell ref="B92:B98"/>
    <mergeCell ref="C92:C98"/>
    <mergeCell ref="D92:D98"/>
    <mergeCell ref="E92:E98"/>
    <mergeCell ref="F92:F98"/>
    <mergeCell ref="G92:G98"/>
    <mergeCell ref="H92:H98"/>
    <mergeCell ref="I92:J98"/>
    <mergeCell ref="I90:J90"/>
    <mergeCell ref="AF92:AF98"/>
    <mergeCell ref="AJ92:AJ97"/>
    <mergeCell ref="K92:K98"/>
    <mergeCell ref="L92:L98"/>
    <mergeCell ref="R92:R98"/>
    <mergeCell ref="T92:T98"/>
    <mergeCell ref="V92:V98"/>
    <mergeCell ref="X92:X98"/>
    <mergeCell ref="Z92:Z98"/>
    <mergeCell ref="AB92:AB98"/>
    <mergeCell ref="AD92:AD98"/>
    <mergeCell ref="B101:B107"/>
    <mergeCell ref="C101:C107"/>
    <mergeCell ref="D101:D107"/>
    <mergeCell ref="E101:E107"/>
    <mergeCell ref="F101:F107"/>
    <mergeCell ref="G101:G107"/>
    <mergeCell ref="H101:H107"/>
    <mergeCell ref="I101:J107"/>
    <mergeCell ref="AF83:AF89"/>
    <mergeCell ref="AD101:AD107"/>
    <mergeCell ref="F119:F125"/>
    <mergeCell ref="G119:G125"/>
    <mergeCell ref="H119:H125"/>
    <mergeCell ref="I119:J125"/>
    <mergeCell ref="AF101:AF107"/>
    <mergeCell ref="AJ101:AJ106"/>
    <mergeCell ref="A109:A116"/>
    <mergeCell ref="B110:B116"/>
    <mergeCell ref="C110:C116"/>
    <mergeCell ref="D110:D116"/>
    <mergeCell ref="E110:E116"/>
    <mergeCell ref="F110:F116"/>
    <mergeCell ref="G110:G116"/>
    <mergeCell ref="H110:H116"/>
    <mergeCell ref="I110:J116"/>
    <mergeCell ref="K101:K107"/>
    <mergeCell ref="L101:L107"/>
    <mergeCell ref="R101:R107"/>
    <mergeCell ref="T101:T107"/>
    <mergeCell ref="V101:V107"/>
    <mergeCell ref="X101:X107"/>
    <mergeCell ref="Z101:Z107"/>
    <mergeCell ref="AB101:AB107"/>
    <mergeCell ref="A100:A107"/>
    <mergeCell ref="A118:A125"/>
    <mergeCell ref="B119:B125"/>
    <mergeCell ref="C119:C125"/>
    <mergeCell ref="D119:D125"/>
    <mergeCell ref="AD137:AD143"/>
    <mergeCell ref="A136:A143"/>
    <mergeCell ref="B137:B143"/>
    <mergeCell ref="C137:C143"/>
    <mergeCell ref="D137:D143"/>
    <mergeCell ref="E137:E143"/>
    <mergeCell ref="F137:F143"/>
    <mergeCell ref="G137:G143"/>
    <mergeCell ref="H137:H143"/>
    <mergeCell ref="I137:J143"/>
    <mergeCell ref="A127:A134"/>
    <mergeCell ref="B128:B134"/>
    <mergeCell ref="C128:C134"/>
    <mergeCell ref="D128:D134"/>
    <mergeCell ref="E128:E134"/>
    <mergeCell ref="F128:F134"/>
    <mergeCell ref="G128:G134"/>
    <mergeCell ref="H128:H134"/>
    <mergeCell ref="I128:J134"/>
    <mergeCell ref="E119:E125"/>
    <mergeCell ref="F155:F161"/>
    <mergeCell ref="G155:G161"/>
    <mergeCell ref="H155:H161"/>
    <mergeCell ref="I155:J161"/>
    <mergeCell ref="AF137:AF143"/>
    <mergeCell ref="AJ137:AJ142"/>
    <mergeCell ref="A145:A152"/>
    <mergeCell ref="B146:B152"/>
    <mergeCell ref="C146:C152"/>
    <mergeCell ref="D146:D152"/>
    <mergeCell ref="E146:E152"/>
    <mergeCell ref="F146:F152"/>
    <mergeCell ref="G146:G152"/>
    <mergeCell ref="H146:H152"/>
    <mergeCell ref="I146:J152"/>
    <mergeCell ref="K137:K143"/>
    <mergeCell ref="L137:L143"/>
    <mergeCell ref="R137:R143"/>
    <mergeCell ref="T137:T143"/>
    <mergeCell ref="V137:V143"/>
    <mergeCell ref="X137:X143"/>
    <mergeCell ref="Z137:Z143"/>
    <mergeCell ref="AB137:AB143"/>
    <mergeCell ref="AF146:AF152"/>
    <mergeCell ref="A154:A161"/>
    <mergeCell ref="B155:B161"/>
    <mergeCell ref="C155:C161"/>
    <mergeCell ref="D155:D161"/>
    <mergeCell ref="AD173:AD179"/>
    <mergeCell ref="A172:A179"/>
    <mergeCell ref="B173:B179"/>
    <mergeCell ref="C173:C179"/>
    <mergeCell ref="D173:D179"/>
    <mergeCell ref="E173:E179"/>
    <mergeCell ref="F173:F179"/>
    <mergeCell ref="G173:G179"/>
    <mergeCell ref="H173:H179"/>
    <mergeCell ref="I173:J179"/>
    <mergeCell ref="A163:A170"/>
    <mergeCell ref="B164:B170"/>
    <mergeCell ref="C164:C170"/>
    <mergeCell ref="D164:D170"/>
    <mergeCell ref="E164:E170"/>
    <mergeCell ref="F164:F170"/>
    <mergeCell ref="G164:G170"/>
    <mergeCell ref="H164:H170"/>
    <mergeCell ref="I164:J170"/>
    <mergeCell ref="E155:E161"/>
    <mergeCell ref="AF173:AF179"/>
    <mergeCell ref="AJ173:AJ178"/>
    <mergeCell ref="A181:A188"/>
    <mergeCell ref="B182:B188"/>
    <mergeCell ref="C182:C188"/>
    <mergeCell ref="D182:D188"/>
    <mergeCell ref="E182:E188"/>
    <mergeCell ref="F182:F188"/>
    <mergeCell ref="G182:G188"/>
    <mergeCell ref="H182:H188"/>
    <mergeCell ref="I182:J188"/>
    <mergeCell ref="K173:K179"/>
    <mergeCell ref="L173:L179"/>
    <mergeCell ref="R173:R179"/>
    <mergeCell ref="T173:T179"/>
    <mergeCell ref="V173:V179"/>
    <mergeCell ref="X173:X179"/>
    <mergeCell ref="Z173:Z179"/>
    <mergeCell ref="AB173:AB179"/>
    <mergeCell ref="F200:F206"/>
    <mergeCell ref="G200:G206"/>
    <mergeCell ref="H200:H206"/>
    <mergeCell ref="I200:J206"/>
    <mergeCell ref="E191:E197"/>
    <mergeCell ref="F191:F197"/>
    <mergeCell ref="G191:G197"/>
    <mergeCell ref="H191:H197"/>
    <mergeCell ref="I191:J197"/>
    <mergeCell ref="A190:A197"/>
    <mergeCell ref="B191:B197"/>
    <mergeCell ref="C191:C197"/>
    <mergeCell ref="D191:D197"/>
    <mergeCell ref="A199:A206"/>
    <mergeCell ref="B200:B206"/>
    <mergeCell ref="C200:C206"/>
    <mergeCell ref="D200:D206"/>
    <mergeCell ref="E200:E206"/>
  </mergeCells>
  <dataValidations count="4">
    <dataValidation type="list" allowBlank="1" showInputMessage="1" showErrorMessage="1" sqref="WVM983165 WLQ983165 WBU983165 VRY983165 VIC983165 UYG983165 UOK983165 UEO983165 TUS983165 TKW983165 TBA983165 SRE983165 SHI983165 RXM983165 RNQ983165 RDU983165 QTY983165 QKC983165 QAG983165 PQK983165 PGO983165 OWS983165 OMW983165 ODA983165 NTE983165 NJI983165 MZM983165 MPQ983165 MFU983165 LVY983165 LMC983165 LCG983165 KSK983165 KIO983165 JYS983165 JOW983165 JFA983165 IVE983165 ILI983165 IBM983165 HRQ983165 HHU983165 GXY983165 GOC983165 GEG983165 FUK983165 FKO983165 FAS983165 EQW983165 EHA983165 DXE983165 DNI983165 DDM983165 CTQ983165 CJU983165 BZY983165 BQC983165 BGG983165 AWK983165 AMO983165 ACS983165 SW983165 JA983165 B983165 WVM917629 WLQ917629 WBU917629 VRY917629 VIC917629 UYG917629 UOK917629 UEO917629 TUS917629 TKW917629 TBA917629 SRE917629 SHI917629 RXM917629 RNQ917629 RDU917629 QTY917629 QKC917629 QAG917629 PQK917629 PGO917629 OWS917629 OMW917629 ODA917629 NTE917629 NJI917629 MZM917629 MPQ917629 MFU917629 LVY917629 LMC917629 LCG917629 KSK917629 KIO917629 JYS917629 JOW917629 JFA917629 IVE917629 ILI917629 IBM917629 HRQ917629 HHU917629 GXY917629 GOC917629 GEG917629 FUK917629 FKO917629 FAS917629 EQW917629 EHA917629 DXE917629 DNI917629 DDM917629 CTQ917629 CJU917629 BZY917629 BQC917629 BGG917629 AWK917629 AMO917629 ACS917629 SW917629 JA917629 B917629 WVM852093 WLQ852093 WBU852093 VRY852093 VIC852093 UYG852093 UOK852093 UEO852093 TUS852093 TKW852093 TBA852093 SRE852093 SHI852093 RXM852093 RNQ852093 RDU852093 QTY852093 QKC852093 QAG852093 PQK852093 PGO852093 OWS852093 OMW852093 ODA852093 NTE852093 NJI852093 MZM852093 MPQ852093 MFU852093 LVY852093 LMC852093 LCG852093 KSK852093 KIO852093 JYS852093 JOW852093 JFA852093 IVE852093 ILI852093 IBM852093 HRQ852093 HHU852093 GXY852093 GOC852093 GEG852093 FUK852093 FKO852093 FAS852093 EQW852093 EHA852093 DXE852093 DNI852093 DDM852093 CTQ852093 CJU852093 BZY852093 BQC852093 BGG852093 AWK852093 AMO852093 ACS852093 SW852093 JA852093 B852093 WVM786557 WLQ786557 WBU786557 VRY786557 VIC786557 UYG786557 UOK786557 UEO786557 TUS786557 TKW786557 TBA786557 SRE786557 SHI786557 RXM786557 RNQ786557 RDU786557 QTY786557 QKC786557 QAG786557 PQK786557 PGO786557 OWS786557 OMW786557 ODA786557 NTE786557 NJI786557 MZM786557 MPQ786557 MFU786557 LVY786557 LMC786557 LCG786557 KSK786557 KIO786557 JYS786557 JOW786557 JFA786557 IVE786557 ILI786557 IBM786557 HRQ786557 HHU786557 GXY786557 GOC786557 GEG786557 FUK786557 FKO786557 FAS786557 EQW786557 EHA786557 DXE786557 DNI786557 DDM786557 CTQ786557 CJU786557 BZY786557 BQC786557 BGG786557 AWK786557 AMO786557 ACS786557 SW786557 JA786557 B786557 WVM721021 WLQ721021 WBU721021 VRY721021 VIC721021 UYG721021 UOK721021 UEO721021 TUS721021 TKW721021 TBA721021 SRE721021 SHI721021 RXM721021 RNQ721021 RDU721021 QTY721021 QKC721021 QAG721021 PQK721021 PGO721021 OWS721021 OMW721021 ODA721021 NTE721021 NJI721021 MZM721021 MPQ721021 MFU721021 LVY721021 LMC721021 LCG721021 KSK721021 KIO721021 JYS721021 JOW721021 JFA721021 IVE721021 ILI721021 IBM721021 HRQ721021 HHU721021 GXY721021 GOC721021 GEG721021 FUK721021 FKO721021 FAS721021 EQW721021 EHA721021 DXE721021 DNI721021 DDM721021 CTQ721021 CJU721021 BZY721021 BQC721021 BGG721021 AWK721021 AMO721021 ACS721021 SW721021 JA721021 B721021 WVM655485 WLQ655485 WBU655485 VRY655485 VIC655485 UYG655485 UOK655485 UEO655485 TUS655485 TKW655485 TBA655485 SRE655485 SHI655485 RXM655485 RNQ655485 RDU655485 QTY655485 QKC655485 QAG655485 PQK655485 PGO655485 OWS655485 OMW655485 ODA655485 NTE655485 NJI655485 MZM655485 MPQ655485 MFU655485 LVY655485 LMC655485 LCG655485 KSK655485 KIO655485 JYS655485 JOW655485 JFA655485 IVE655485 ILI655485 IBM655485 HRQ655485 HHU655485 GXY655485 GOC655485 GEG655485 FUK655485 FKO655485 FAS655485 EQW655485 EHA655485 DXE655485 DNI655485 DDM655485 CTQ655485 CJU655485 BZY655485 BQC655485 BGG655485 AWK655485 AMO655485 ACS655485 SW655485 JA655485 B655485 WVM589949 WLQ589949 WBU589949 VRY589949 VIC589949 UYG589949 UOK589949 UEO589949 TUS589949 TKW589949 TBA589949 SRE589949 SHI589949 RXM589949 RNQ589949 RDU589949 QTY589949 QKC589949 QAG589949 PQK589949 PGO589949 OWS589949 OMW589949 ODA589949 NTE589949 NJI589949 MZM589949 MPQ589949 MFU589949 LVY589949 LMC589949 LCG589949 KSK589949 KIO589949 JYS589949 JOW589949 JFA589949 IVE589949 ILI589949 IBM589949 HRQ589949 HHU589949 GXY589949 GOC589949 GEG589949 FUK589949 FKO589949 FAS589949 EQW589949 EHA589949 DXE589949 DNI589949 DDM589949 CTQ589949 CJU589949 BZY589949 BQC589949 BGG589949 AWK589949 AMO589949 ACS589949 SW589949 JA589949 B589949 WVM524413 WLQ524413 WBU524413 VRY524413 VIC524413 UYG524413 UOK524413 UEO524413 TUS524413 TKW524413 TBA524413 SRE524413 SHI524413 RXM524413 RNQ524413 RDU524413 QTY524413 QKC524413 QAG524413 PQK524413 PGO524413 OWS524413 OMW524413 ODA524413 NTE524413 NJI524413 MZM524413 MPQ524413 MFU524413 LVY524413 LMC524413 LCG524413 KSK524413 KIO524413 JYS524413 JOW524413 JFA524413 IVE524413 ILI524413 IBM524413 HRQ524413 HHU524413 GXY524413 GOC524413 GEG524413 FUK524413 FKO524413 FAS524413 EQW524413 EHA524413 DXE524413 DNI524413 DDM524413 CTQ524413 CJU524413 BZY524413 BQC524413 BGG524413 AWK524413 AMO524413 ACS524413 SW524413 JA524413 B524413 WVM458877 WLQ458877 WBU458877 VRY458877 VIC458877 UYG458877 UOK458877 UEO458877 TUS458877 TKW458877 TBA458877 SRE458877 SHI458877 RXM458877 RNQ458877 RDU458877 QTY458877 QKC458877 QAG458877 PQK458877 PGO458877 OWS458877 OMW458877 ODA458877 NTE458877 NJI458877 MZM458877 MPQ458877 MFU458877 LVY458877 LMC458877 LCG458877 KSK458877 KIO458877 JYS458877 JOW458877 JFA458877 IVE458877 ILI458877 IBM458877 HRQ458877 HHU458877 GXY458877 GOC458877 GEG458877 FUK458877 FKO458877 FAS458877 EQW458877 EHA458877 DXE458877 DNI458877 DDM458877 CTQ458877 CJU458877 BZY458877 BQC458877 BGG458877 AWK458877 AMO458877 ACS458877 SW458877 JA458877 B458877 WVM393341 WLQ393341 WBU393341 VRY393341 VIC393341 UYG393341 UOK393341 UEO393341 TUS393341 TKW393341 TBA393341 SRE393341 SHI393341 RXM393341 RNQ393341 RDU393341 QTY393341 QKC393341 QAG393341 PQK393341 PGO393341 OWS393341 OMW393341 ODA393341 NTE393341 NJI393341 MZM393341 MPQ393341 MFU393341 LVY393341 LMC393341 LCG393341 KSK393341 KIO393341 JYS393341 JOW393341 JFA393341 IVE393341 ILI393341 IBM393341 HRQ393341 HHU393341 GXY393341 GOC393341 GEG393341 FUK393341 FKO393341 FAS393341 EQW393341 EHA393341 DXE393341 DNI393341 DDM393341 CTQ393341 CJU393341 BZY393341 BQC393341 BGG393341 AWK393341 AMO393341 ACS393341 SW393341 JA393341 B393341 WVM327805 WLQ327805 WBU327805 VRY327805 VIC327805 UYG327805 UOK327805 UEO327805 TUS327805 TKW327805 TBA327805 SRE327805 SHI327805 RXM327805 RNQ327805 RDU327805 QTY327805 QKC327805 QAG327805 PQK327805 PGO327805 OWS327805 OMW327805 ODA327805 NTE327805 NJI327805 MZM327805 MPQ327805 MFU327805 LVY327805 LMC327805 LCG327805 KSK327805 KIO327805 JYS327805 JOW327805 JFA327805 IVE327805 ILI327805 IBM327805 HRQ327805 HHU327805 GXY327805 GOC327805 GEG327805 FUK327805 FKO327805 FAS327805 EQW327805 EHA327805 DXE327805 DNI327805 DDM327805 CTQ327805 CJU327805 BZY327805 BQC327805 BGG327805 AWK327805 AMO327805 ACS327805 SW327805 JA327805 B327805 WVM262269 WLQ262269 WBU262269 VRY262269 VIC262269 UYG262269 UOK262269 UEO262269 TUS262269 TKW262269 TBA262269 SRE262269 SHI262269 RXM262269 RNQ262269 RDU262269 QTY262269 QKC262269 QAG262269 PQK262269 PGO262269 OWS262269 OMW262269 ODA262269 NTE262269 NJI262269 MZM262269 MPQ262269 MFU262269 LVY262269 LMC262269 LCG262269 KSK262269 KIO262269 JYS262269 JOW262269 JFA262269 IVE262269 ILI262269 IBM262269 HRQ262269 HHU262269 GXY262269 GOC262269 GEG262269 FUK262269 FKO262269 FAS262269 EQW262269 EHA262269 DXE262269 DNI262269 DDM262269 CTQ262269 CJU262269 BZY262269 BQC262269 BGG262269 AWK262269 AMO262269 ACS262269 SW262269 JA262269 B262269 WVM196733 WLQ196733 WBU196733 VRY196733 VIC196733 UYG196733 UOK196733 UEO196733 TUS196733 TKW196733 TBA196733 SRE196733 SHI196733 RXM196733 RNQ196733 RDU196733 QTY196733 QKC196733 QAG196733 PQK196733 PGO196733 OWS196733 OMW196733 ODA196733 NTE196733 NJI196733 MZM196733 MPQ196733 MFU196733 LVY196733 LMC196733 LCG196733 KSK196733 KIO196733 JYS196733 JOW196733 JFA196733 IVE196733 ILI196733 IBM196733 HRQ196733 HHU196733 GXY196733 GOC196733 GEG196733 FUK196733 FKO196733 FAS196733 EQW196733 EHA196733 DXE196733 DNI196733 DDM196733 CTQ196733 CJU196733 BZY196733 BQC196733 BGG196733 AWK196733 AMO196733 ACS196733 SW196733 JA196733 B196733 WVM131197 WLQ131197 WBU131197 VRY131197 VIC131197 UYG131197 UOK131197 UEO131197 TUS131197 TKW131197 TBA131197 SRE131197 SHI131197 RXM131197 RNQ131197 RDU131197 QTY131197 QKC131197 QAG131197 PQK131197 PGO131197 OWS131197 OMW131197 ODA131197 NTE131197 NJI131197 MZM131197 MPQ131197 MFU131197 LVY131197 LMC131197 LCG131197 KSK131197 KIO131197 JYS131197 JOW131197 JFA131197 IVE131197 ILI131197 IBM131197 HRQ131197 HHU131197 GXY131197 GOC131197 GEG131197 FUK131197 FKO131197 FAS131197 EQW131197 EHA131197 DXE131197 DNI131197 DDM131197 CTQ131197 CJU131197 BZY131197 BQC131197 BGG131197 AWK131197 AMO131197 ACS131197 SW131197 JA131197 B131197 WVM65661 WLQ65661 WBU65661 VRY65661 VIC65661 UYG65661 UOK65661 UEO65661 TUS65661 TKW65661 TBA65661 SRE65661 SHI65661 RXM65661 RNQ65661 RDU65661 QTY65661 QKC65661 QAG65661 PQK65661 PGO65661 OWS65661 OMW65661 ODA65661 NTE65661 NJI65661 MZM65661 MPQ65661 MFU65661 LVY65661 LMC65661 LCG65661 KSK65661 KIO65661 JYS65661 JOW65661 JFA65661 IVE65661 ILI65661 IBM65661 HRQ65661 HHU65661 GXY65661 GOC65661 GEG65661 FUK65661 FKO65661 FAS65661 EQW65661 EHA65661 DXE65661 DNI65661 DDM65661 CTQ65661 CJU65661 BZY65661 BQC65661 BGG65661 AWK65661 AMO65661 ACS65661 SW65661 JA65661 B65661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200:D206 D56:D62 D65:D71 D74:D80 D83:D89 D92:D98 D101:D107 D110:D116 D119:D125 D128:D134 D137:D143 D146:D152 D155:D161 D164:D170 D173:D179 D182:D188 D191:D197 D40:D53">
      <formula1>INDIRECT($D$9)</formula1>
    </dataValidation>
    <dataValidation type="list" allowBlank="1" showInputMessage="1" showErrorMessage="1" sqref="N3:P3">
      <formula1>$N$317:$N$321</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WVX983159:WVZ983159 WMB983159:WMD983159 WCF983159:WCH983159 VSJ983159:VSL983159 VIN983159:VIP983159 UYR983159:UYT983159 UOV983159:UOX983159 UEZ983159:UFB983159 TVD983159:TVF983159 TLH983159:TLJ983159 TBL983159:TBN983159 SRP983159:SRR983159 SHT983159:SHV983159 RXX983159:RXZ983159 ROB983159:ROD983159 REF983159:REH983159 QUJ983159:QUL983159 QKN983159:QKP983159 QAR983159:QAT983159 PQV983159:PQX983159 PGZ983159:PHB983159 OXD983159:OXF983159 ONH983159:ONJ983159 ODL983159:ODN983159 NTP983159:NTR983159 NJT983159:NJV983159 MZX983159:MZZ983159 MQB983159:MQD983159 MGF983159:MGH983159 LWJ983159:LWL983159 LMN983159:LMP983159 LCR983159:LCT983159 KSV983159:KSX983159 KIZ983159:KJB983159 JZD983159:JZF983159 JPH983159:JPJ983159 JFL983159:JFN983159 IVP983159:IVR983159 ILT983159:ILV983159 IBX983159:IBZ983159 HSB983159:HSD983159 HIF983159:HIH983159 GYJ983159:GYL983159 GON983159:GOP983159 GER983159:GET983159 FUV983159:FUX983159 FKZ983159:FLB983159 FBD983159:FBF983159 ERH983159:ERJ983159 EHL983159:EHN983159 DXP983159:DXR983159 DNT983159:DNV983159 DDX983159:DDZ983159 CUB983159:CUD983159 CKF983159:CKH983159 CAJ983159:CAL983159 BQN983159:BQP983159 BGR983159:BGT983159 AWV983159:AWX983159 AMZ983159:ANB983159 ADD983159:ADF983159 TH983159:TJ983159 JL983159:JN983159 N983159:P983159 WVX917623:WVZ917623 WMB917623:WMD917623 WCF917623:WCH917623 VSJ917623:VSL917623 VIN917623:VIP917623 UYR917623:UYT917623 UOV917623:UOX917623 UEZ917623:UFB917623 TVD917623:TVF917623 TLH917623:TLJ917623 TBL917623:TBN917623 SRP917623:SRR917623 SHT917623:SHV917623 RXX917623:RXZ917623 ROB917623:ROD917623 REF917623:REH917623 QUJ917623:QUL917623 QKN917623:QKP917623 QAR917623:QAT917623 PQV917623:PQX917623 PGZ917623:PHB917623 OXD917623:OXF917623 ONH917623:ONJ917623 ODL917623:ODN917623 NTP917623:NTR917623 NJT917623:NJV917623 MZX917623:MZZ917623 MQB917623:MQD917623 MGF917623:MGH917623 LWJ917623:LWL917623 LMN917623:LMP917623 LCR917623:LCT917623 KSV917623:KSX917623 KIZ917623:KJB917623 JZD917623:JZF917623 JPH917623:JPJ917623 JFL917623:JFN917623 IVP917623:IVR917623 ILT917623:ILV917623 IBX917623:IBZ917623 HSB917623:HSD917623 HIF917623:HIH917623 GYJ917623:GYL917623 GON917623:GOP917623 GER917623:GET917623 FUV917623:FUX917623 FKZ917623:FLB917623 FBD917623:FBF917623 ERH917623:ERJ917623 EHL917623:EHN917623 DXP917623:DXR917623 DNT917623:DNV917623 DDX917623:DDZ917623 CUB917623:CUD917623 CKF917623:CKH917623 CAJ917623:CAL917623 BQN917623:BQP917623 BGR917623:BGT917623 AWV917623:AWX917623 AMZ917623:ANB917623 ADD917623:ADF917623 TH917623:TJ917623 JL917623:JN917623 N917623:P917623 WVX852087:WVZ852087 WMB852087:WMD852087 WCF852087:WCH852087 VSJ852087:VSL852087 VIN852087:VIP852087 UYR852087:UYT852087 UOV852087:UOX852087 UEZ852087:UFB852087 TVD852087:TVF852087 TLH852087:TLJ852087 TBL852087:TBN852087 SRP852087:SRR852087 SHT852087:SHV852087 RXX852087:RXZ852087 ROB852087:ROD852087 REF852087:REH852087 QUJ852087:QUL852087 QKN852087:QKP852087 QAR852087:QAT852087 PQV852087:PQX852087 PGZ852087:PHB852087 OXD852087:OXF852087 ONH852087:ONJ852087 ODL852087:ODN852087 NTP852087:NTR852087 NJT852087:NJV852087 MZX852087:MZZ852087 MQB852087:MQD852087 MGF852087:MGH852087 LWJ852087:LWL852087 LMN852087:LMP852087 LCR852087:LCT852087 KSV852087:KSX852087 KIZ852087:KJB852087 JZD852087:JZF852087 JPH852087:JPJ852087 JFL852087:JFN852087 IVP852087:IVR852087 ILT852087:ILV852087 IBX852087:IBZ852087 HSB852087:HSD852087 HIF852087:HIH852087 GYJ852087:GYL852087 GON852087:GOP852087 GER852087:GET852087 FUV852087:FUX852087 FKZ852087:FLB852087 FBD852087:FBF852087 ERH852087:ERJ852087 EHL852087:EHN852087 DXP852087:DXR852087 DNT852087:DNV852087 DDX852087:DDZ852087 CUB852087:CUD852087 CKF852087:CKH852087 CAJ852087:CAL852087 BQN852087:BQP852087 BGR852087:BGT852087 AWV852087:AWX852087 AMZ852087:ANB852087 ADD852087:ADF852087 TH852087:TJ852087 JL852087:JN852087 N852087:P852087 WVX786551:WVZ786551 WMB786551:WMD786551 WCF786551:WCH786551 VSJ786551:VSL786551 VIN786551:VIP786551 UYR786551:UYT786551 UOV786551:UOX786551 UEZ786551:UFB786551 TVD786551:TVF786551 TLH786551:TLJ786551 TBL786551:TBN786551 SRP786551:SRR786551 SHT786551:SHV786551 RXX786551:RXZ786551 ROB786551:ROD786551 REF786551:REH786551 QUJ786551:QUL786551 QKN786551:QKP786551 QAR786551:QAT786551 PQV786551:PQX786551 PGZ786551:PHB786551 OXD786551:OXF786551 ONH786551:ONJ786551 ODL786551:ODN786551 NTP786551:NTR786551 NJT786551:NJV786551 MZX786551:MZZ786551 MQB786551:MQD786551 MGF786551:MGH786551 LWJ786551:LWL786551 LMN786551:LMP786551 LCR786551:LCT786551 KSV786551:KSX786551 KIZ786551:KJB786551 JZD786551:JZF786551 JPH786551:JPJ786551 JFL786551:JFN786551 IVP786551:IVR786551 ILT786551:ILV786551 IBX786551:IBZ786551 HSB786551:HSD786551 HIF786551:HIH786551 GYJ786551:GYL786551 GON786551:GOP786551 GER786551:GET786551 FUV786551:FUX786551 FKZ786551:FLB786551 FBD786551:FBF786551 ERH786551:ERJ786551 EHL786551:EHN786551 DXP786551:DXR786551 DNT786551:DNV786551 DDX786551:DDZ786551 CUB786551:CUD786551 CKF786551:CKH786551 CAJ786551:CAL786551 BQN786551:BQP786551 BGR786551:BGT786551 AWV786551:AWX786551 AMZ786551:ANB786551 ADD786551:ADF786551 TH786551:TJ786551 JL786551:JN786551 N786551:P786551 WVX721015:WVZ721015 WMB721015:WMD721015 WCF721015:WCH721015 VSJ721015:VSL721015 VIN721015:VIP721015 UYR721015:UYT721015 UOV721015:UOX721015 UEZ721015:UFB721015 TVD721015:TVF721015 TLH721015:TLJ721015 TBL721015:TBN721015 SRP721015:SRR721015 SHT721015:SHV721015 RXX721015:RXZ721015 ROB721015:ROD721015 REF721015:REH721015 QUJ721015:QUL721015 QKN721015:QKP721015 QAR721015:QAT721015 PQV721015:PQX721015 PGZ721015:PHB721015 OXD721015:OXF721015 ONH721015:ONJ721015 ODL721015:ODN721015 NTP721015:NTR721015 NJT721015:NJV721015 MZX721015:MZZ721015 MQB721015:MQD721015 MGF721015:MGH721015 LWJ721015:LWL721015 LMN721015:LMP721015 LCR721015:LCT721015 KSV721015:KSX721015 KIZ721015:KJB721015 JZD721015:JZF721015 JPH721015:JPJ721015 JFL721015:JFN721015 IVP721015:IVR721015 ILT721015:ILV721015 IBX721015:IBZ721015 HSB721015:HSD721015 HIF721015:HIH721015 GYJ721015:GYL721015 GON721015:GOP721015 GER721015:GET721015 FUV721015:FUX721015 FKZ721015:FLB721015 FBD721015:FBF721015 ERH721015:ERJ721015 EHL721015:EHN721015 DXP721015:DXR721015 DNT721015:DNV721015 DDX721015:DDZ721015 CUB721015:CUD721015 CKF721015:CKH721015 CAJ721015:CAL721015 BQN721015:BQP721015 BGR721015:BGT721015 AWV721015:AWX721015 AMZ721015:ANB721015 ADD721015:ADF721015 TH721015:TJ721015 JL721015:JN721015 N721015:P721015 WVX655479:WVZ655479 WMB655479:WMD655479 WCF655479:WCH655479 VSJ655479:VSL655479 VIN655479:VIP655479 UYR655479:UYT655479 UOV655479:UOX655479 UEZ655479:UFB655479 TVD655479:TVF655479 TLH655479:TLJ655479 TBL655479:TBN655479 SRP655479:SRR655479 SHT655479:SHV655479 RXX655479:RXZ655479 ROB655479:ROD655479 REF655479:REH655479 QUJ655479:QUL655479 QKN655479:QKP655479 QAR655479:QAT655479 PQV655479:PQX655479 PGZ655479:PHB655479 OXD655479:OXF655479 ONH655479:ONJ655479 ODL655479:ODN655479 NTP655479:NTR655479 NJT655479:NJV655479 MZX655479:MZZ655479 MQB655479:MQD655479 MGF655479:MGH655479 LWJ655479:LWL655479 LMN655479:LMP655479 LCR655479:LCT655479 KSV655479:KSX655479 KIZ655479:KJB655479 JZD655479:JZF655479 JPH655479:JPJ655479 JFL655479:JFN655479 IVP655479:IVR655479 ILT655479:ILV655479 IBX655479:IBZ655479 HSB655479:HSD655479 HIF655479:HIH655479 GYJ655479:GYL655479 GON655479:GOP655479 GER655479:GET655479 FUV655479:FUX655479 FKZ655479:FLB655479 FBD655479:FBF655479 ERH655479:ERJ655479 EHL655479:EHN655479 DXP655479:DXR655479 DNT655479:DNV655479 DDX655479:DDZ655479 CUB655479:CUD655479 CKF655479:CKH655479 CAJ655479:CAL655479 BQN655479:BQP655479 BGR655479:BGT655479 AWV655479:AWX655479 AMZ655479:ANB655479 ADD655479:ADF655479 TH655479:TJ655479 JL655479:JN655479 N655479:P655479 WVX589943:WVZ589943 WMB589943:WMD589943 WCF589943:WCH589943 VSJ589943:VSL589943 VIN589943:VIP589943 UYR589943:UYT589943 UOV589943:UOX589943 UEZ589943:UFB589943 TVD589943:TVF589943 TLH589943:TLJ589943 TBL589943:TBN589943 SRP589943:SRR589943 SHT589943:SHV589943 RXX589943:RXZ589943 ROB589943:ROD589943 REF589943:REH589943 QUJ589943:QUL589943 QKN589943:QKP589943 QAR589943:QAT589943 PQV589943:PQX589943 PGZ589943:PHB589943 OXD589943:OXF589943 ONH589943:ONJ589943 ODL589943:ODN589943 NTP589943:NTR589943 NJT589943:NJV589943 MZX589943:MZZ589943 MQB589943:MQD589943 MGF589943:MGH589943 LWJ589943:LWL589943 LMN589943:LMP589943 LCR589943:LCT589943 KSV589943:KSX589943 KIZ589943:KJB589943 JZD589943:JZF589943 JPH589943:JPJ589943 JFL589943:JFN589943 IVP589943:IVR589943 ILT589943:ILV589943 IBX589943:IBZ589943 HSB589943:HSD589943 HIF589943:HIH589943 GYJ589943:GYL589943 GON589943:GOP589943 GER589943:GET589943 FUV589943:FUX589943 FKZ589943:FLB589943 FBD589943:FBF589943 ERH589943:ERJ589943 EHL589943:EHN589943 DXP589943:DXR589943 DNT589943:DNV589943 DDX589943:DDZ589943 CUB589943:CUD589943 CKF589943:CKH589943 CAJ589943:CAL589943 BQN589943:BQP589943 BGR589943:BGT589943 AWV589943:AWX589943 AMZ589943:ANB589943 ADD589943:ADF589943 TH589943:TJ589943 JL589943:JN589943 N589943:P589943 WVX524407:WVZ524407 WMB524407:WMD524407 WCF524407:WCH524407 VSJ524407:VSL524407 VIN524407:VIP524407 UYR524407:UYT524407 UOV524407:UOX524407 UEZ524407:UFB524407 TVD524407:TVF524407 TLH524407:TLJ524407 TBL524407:TBN524407 SRP524407:SRR524407 SHT524407:SHV524407 RXX524407:RXZ524407 ROB524407:ROD524407 REF524407:REH524407 QUJ524407:QUL524407 QKN524407:QKP524407 QAR524407:QAT524407 PQV524407:PQX524407 PGZ524407:PHB524407 OXD524407:OXF524407 ONH524407:ONJ524407 ODL524407:ODN524407 NTP524407:NTR524407 NJT524407:NJV524407 MZX524407:MZZ524407 MQB524407:MQD524407 MGF524407:MGH524407 LWJ524407:LWL524407 LMN524407:LMP524407 LCR524407:LCT524407 KSV524407:KSX524407 KIZ524407:KJB524407 JZD524407:JZF524407 JPH524407:JPJ524407 JFL524407:JFN524407 IVP524407:IVR524407 ILT524407:ILV524407 IBX524407:IBZ524407 HSB524407:HSD524407 HIF524407:HIH524407 GYJ524407:GYL524407 GON524407:GOP524407 GER524407:GET524407 FUV524407:FUX524407 FKZ524407:FLB524407 FBD524407:FBF524407 ERH524407:ERJ524407 EHL524407:EHN524407 DXP524407:DXR524407 DNT524407:DNV524407 DDX524407:DDZ524407 CUB524407:CUD524407 CKF524407:CKH524407 CAJ524407:CAL524407 BQN524407:BQP524407 BGR524407:BGT524407 AWV524407:AWX524407 AMZ524407:ANB524407 ADD524407:ADF524407 TH524407:TJ524407 JL524407:JN524407 N524407:P524407 WVX458871:WVZ458871 WMB458871:WMD458871 WCF458871:WCH458871 VSJ458871:VSL458871 VIN458871:VIP458871 UYR458871:UYT458871 UOV458871:UOX458871 UEZ458871:UFB458871 TVD458871:TVF458871 TLH458871:TLJ458871 TBL458871:TBN458871 SRP458871:SRR458871 SHT458871:SHV458871 RXX458871:RXZ458871 ROB458871:ROD458871 REF458871:REH458871 QUJ458871:QUL458871 QKN458871:QKP458871 QAR458871:QAT458871 PQV458871:PQX458871 PGZ458871:PHB458871 OXD458871:OXF458871 ONH458871:ONJ458871 ODL458871:ODN458871 NTP458871:NTR458871 NJT458871:NJV458871 MZX458871:MZZ458871 MQB458871:MQD458871 MGF458871:MGH458871 LWJ458871:LWL458871 LMN458871:LMP458871 LCR458871:LCT458871 KSV458871:KSX458871 KIZ458871:KJB458871 JZD458871:JZF458871 JPH458871:JPJ458871 JFL458871:JFN458871 IVP458871:IVR458871 ILT458871:ILV458871 IBX458871:IBZ458871 HSB458871:HSD458871 HIF458871:HIH458871 GYJ458871:GYL458871 GON458871:GOP458871 GER458871:GET458871 FUV458871:FUX458871 FKZ458871:FLB458871 FBD458871:FBF458871 ERH458871:ERJ458871 EHL458871:EHN458871 DXP458871:DXR458871 DNT458871:DNV458871 DDX458871:DDZ458871 CUB458871:CUD458871 CKF458871:CKH458871 CAJ458871:CAL458871 BQN458871:BQP458871 BGR458871:BGT458871 AWV458871:AWX458871 AMZ458871:ANB458871 ADD458871:ADF458871 TH458871:TJ458871 JL458871:JN458871 N458871:P458871 WVX393335:WVZ393335 WMB393335:WMD393335 WCF393335:WCH393335 VSJ393335:VSL393335 VIN393335:VIP393335 UYR393335:UYT393335 UOV393335:UOX393335 UEZ393335:UFB393335 TVD393335:TVF393335 TLH393335:TLJ393335 TBL393335:TBN393335 SRP393335:SRR393335 SHT393335:SHV393335 RXX393335:RXZ393335 ROB393335:ROD393335 REF393335:REH393335 QUJ393335:QUL393335 QKN393335:QKP393335 QAR393335:QAT393335 PQV393335:PQX393335 PGZ393335:PHB393335 OXD393335:OXF393335 ONH393335:ONJ393335 ODL393335:ODN393335 NTP393335:NTR393335 NJT393335:NJV393335 MZX393335:MZZ393335 MQB393335:MQD393335 MGF393335:MGH393335 LWJ393335:LWL393335 LMN393335:LMP393335 LCR393335:LCT393335 KSV393335:KSX393335 KIZ393335:KJB393335 JZD393335:JZF393335 JPH393335:JPJ393335 JFL393335:JFN393335 IVP393335:IVR393335 ILT393335:ILV393335 IBX393335:IBZ393335 HSB393335:HSD393335 HIF393335:HIH393335 GYJ393335:GYL393335 GON393335:GOP393335 GER393335:GET393335 FUV393335:FUX393335 FKZ393335:FLB393335 FBD393335:FBF393335 ERH393335:ERJ393335 EHL393335:EHN393335 DXP393335:DXR393335 DNT393335:DNV393335 DDX393335:DDZ393335 CUB393335:CUD393335 CKF393335:CKH393335 CAJ393335:CAL393335 BQN393335:BQP393335 BGR393335:BGT393335 AWV393335:AWX393335 AMZ393335:ANB393335 ADD393335:ADF393335 TH393335:TJ393335 JL393335:JN393335 N393335:P393335 WVX327799:WVZ327799 WMB327799:WMD327799 WCF327799:WCH327799 VSJ327799:VSL327799 VIN327799:VIP327799 UYR327799:UYT327799 UOV327799:UOX327799 UEZ327799:UFB327799 TVD327799:TVF327799 TLH327799:TLJ327799 TBL327799:TBN327799 SRP327799:SRR327799 SHT327799:SHV327799 RXX327799:RXZ327799 ROB327799:ROD327799 REF327799:REH327799 QUJ327799:QUL327799 QKN327799:QKP327799 QAR327799:QAT327799 PQV327799:PQX327799 PGZ327799:PHB327799 OXD327799:OXF327799 ONH327799:ONJ327799 ODL327799:ODN327799 NTP327799:NTR327799 NJT327799:NJV327799 MZX327799:MZZ327799 MQB327799:MQD327799 MGF327799:MGH327799 LWJ327799:LWL327799 LMN327799:LMP327799 LCR327799:LCT327799 KSV327799:KSX327799 KIZ327799:KJB327799 JZD327799:JZF327799 JPH327799:JPJ327799 JFL327799:JFN327799 IVP327799:IVR327799 ILT327799:ILV327799 IBX327799:IBZ327799 HSB327799:HSD327799 HIF327799:HIH327799 GYJ327799:GYL327799 GON327799:GOP327799 GER327799:GET327799 FUV327799:FUX327799 FKZ327799:FLB327799 FBD327799:FBF327799 ERH327799:ERJ327799 EHL327799:EHN327799 DXP327799:DXR327799 DNT327799:DNV327799 DDX327799:DDZ327799 CUB327799:CUD327799 CKF327799:CKH327799 CAJ327799:CAL327799 BQN327799:BQP327799 BGR327799:BGT327799 AWV327799:AWX327799 AMZ327799:ANB327799 ADD327799:ADF327799 TH327799:TJ327799 JL327799:JN327799 N327799:P327799 WVX262263:WVZ262263 WMB262263:WMD262263 WCF262263:WCH262263 VSJ262263:VSL262263 VIN262263:VIP262263 UYR262263:UYT262263 UOV262263:UOX262263 UEZ262263:UFB262263 TVD262263:TVF262263 TLH262263:TLJ262263 TBL262263:TBN262263 SRP262263:SRR262263 SHT262263:SHV262263 RXX262263:RXZ262263 ROB262263:ROD262263 REF262263:REH262263 QUJ262263:QUL262263 QKN262263:QKP262263 QAR262263:QAT262263 PQV262263:PQX262263 PGZ262263:PHB262263 OXD262263:OXF262263 ONH262263:ONJ262263 ODL262263:ODN262263 NTP262263:NTR262263 NJT262263:NJV262263 MZX262263:MZZ262263 MQB262263:MQD262263 MGF262263:MGH262263 LWJ262263:LWL262263 LMN262263:LMP262263 LCR262263:LCT262263 KSV262263:KSX262263 KIZ262263:KJB262263 JZD262263:JZF262263 JPH262263:JPJ262263 JFL262263:JFN262263 IVP262263:IVR262263 ILT262263:ILV262263 IBX262263:IBZ262263 HSB262263:HSD262263 HIF262263:HIH262263 GYJ262263:GYL262263 GON262263:GOP262263 GER262263:GET262263 FUV262263:FUX262263 FKZ262263:FLB262263 FBD262263:FBF262263 ERH262263:ERJ262263 EHL262263:EHN262263 DXP262263:DXR262263 DNT262263:DNV262263 DDX262263:DDZ262263 CUB262263:CUD262263 CKF262263:CKH262263 CAJ262263:CAL262263 BQN262263:BQP262263 BGR262263:BGT262263 AWV262263:AWX262263 AMZ262263:ANB262263 ADD262263:ADF262263 TH262263:TJ262263 JL262263:JN262263 N262263:P262263 WVX196727:WVZ196727 WMB196727:WMD196727 WCF196727:WCH196727 VSJ196727:VSL196727 VIN196727:VIP196727 UYR196727:UYT196727 UOV196727:UOX196727 UEZ196727:UFB196727 TVD196727:TVF196727 TLH196727:TLJ196727 TBL196727:TBN196727 SRP196727:SRR196727 SHT196727:SHV196727 RXX196727:RXZ196727 ROB196727:ROD196727 REF196727:REH196727 QUJ196727:QUL196727 QKN196727:QKP196727 QAR196727:QAT196727 PQV196727:PQX196727 PGZ196727:PHB196727 OXD196727:OXF196727 ONH196727:ONJ196727 ODL196727:ODN196727 NTP196727:NTR196727 NJT196727:NJV196727 MZX196727:MZZ196727 MQB196727:MQD196727 MGF196727:MGH196727 LWJ196727:LWL196727 LMN196727:LMP196727 LCR196727:LCT196727 KSV196727:KSX196727 KIZ196727:KJB196727 JZD196727:JZF196727 JPH196727:JPJ196727 JFL196727:JFN196727 IVP196727:IVR196727 ILT196727:ILV196727 IBX196727:IBZ196727 HSB196727:HSD196727 HIF196727:HIH196727 GYJ196727:GYL196727 GON196727:GOP196727 GER196727:GET196727 FUV196727:FUX196727 FKZ196727:FLB196727 FBD196727:FBF196727 ERH196727:ERJ196727 EHL196727:EHN196727 DXP196727:DXR196727 DNT196727:DNV196727 DDX196727:DDZ196727 CUB196727:CUD196727 CKF196727:CKH196727 CAJ196727:CAL196727 BQN196727:BQP196727 BGR196727:BGT196727 AWV196727:AWX196727 AMZ196727:ANB196727 ADD196727:ADF196727 TH196727:TJ196727 JL196727:JN196727 N196727:P196727 WVX131191:WVZ131191 WMB131191:WMD131191 WCF131191:WCH131191 VSJ131191:VSL131191 VIN131191:VIP131191 UYR131191:UYT131191 UOV131191:UOX131191 UEZ131191:UFB131191 TVD131191:TVF131191 TLH131191:TLJ131191 TBL131191:TBN131191 SRP131191:SRR131191 SHT131191:SHV131191 RXX131191:RXZ131191 ROB131191:ROD131191 REF131191:REH131191 QUJ131191:QUL131191 QKN131191:QKP131191 QAR131191:QAT131191 PQV131191:PQX131191 PGZ131191:PHB131191 OXD131191:OXF131191 ONH131191:ONJ131191 ODL131191:ODN131191 NTP131191:NTR131191 NJT131191:NJV131191 MZX131191:MZZ131191 MQB131191:MQD131191 MGF131191:MGH131191 LWJ131191:LWL131191 LMN131191:LMP131191 LCR131191:LCT131191 KSV131191:KSX131191 KIZ131191:KJB131191 JZD131191:JZF131191 JPH131191:JPJ131191 JFL131191:JFN131191 IVP131191:IVR131191 ILT131191:ILV131191 IBX131191:IBZ131191 HSB131191:HSD131191 HIF131191:HIH131191 GYJ131191:GYL131191 GON131191:GOP131191 GER131191:GET131191 FUV131191:FUX131191 FKZ131191:FLB131191 FBD131191:FBF131191 ERH131191:ERJ131191 EHL131191:EHN131191 DXP131191:DXR131191 DNT131191:DNV131191 DDX131191:DDZ131191 CUB131191:CUD131191 CKF131191:CKH131191 CAJ131191:CAL131191 BQN131191:BQP131191 BGR131191:BGT131191 AWV131191:AWX131191 AMZ131191:ANB131191 ADD131191:ADF131191 TH131191:TJ131191 JL131191:JN131191 N131191:P131191 WVX65655:WVZ65655 WMB65655:WMD65655 WCF65655:WCH65655 VSJ65655:VSL65655 VIN65655:VIP65655 UYR65655:UYT65655 UOV65655:UOX65655 UEZ65655:UFB65655 TVD65655:TVF65655 TLH65655:TLJ65655 TBL65655:TBN65655 SRP65655:SRR65655 SHT65655:SHV65655 RXX65655:RXZ65655 ROB65655:ROD65655 REF65655:REH65655 QUJ65655:QUL65655 QKN65655:QKP65655 QAR65655:QAT65655 PQV65655:PQX65655 PGZ65655:PHB65655 OXD65655:OXF65655 ONH65655:ONJ65655 ODL65655:ODN65655 NTP65655:NTR65655 NJT65655:NJV65655 MZX65655:MZZ65655 MQB65655:MQD65655 MGF65655:MGH65655 LWJ65655:LWL65655 LMN65655:LMP65655 LCR65655:LCT65655 KSV65655:KSX65655 KIZ65655:KJB65655 JZD65655:JZF65655 JPH65655:JPJ65655 JFL65655:JFN65655 IVP65655:IVR65655 ILT65655:ILV65655 IBX65655:IBZ65655 HSB65655:HSD65655 HIF65655:HIH65655 GYJ65655:GYL65655 GON65655:GOP65655 GER65655:GET65655 FUV65655:FUX65655 FKZ65655:FLB65655 FBD65655:FBF65655 ERH65655:ERJ65655 EHL65655:EHN65655 DXP65655:DXR65655 DNT65655:DNV65655 DDX65655:DDZ65655 CUB65655:CUD65655 CKF65655:CKH65655 CAJ65655:CAL65655 BQN65655:BQP65655 BGR65655:BGT65655 AWV65655:AWX65655 AMZ65655:ANB65655 ADD65655:ADF65655 TH65655:TJ65655 JL65655:JN65655 N65655:P65655 WVX983160 WMB983160 WCF983160 VSJ983160 VIN983160 UYR983160 UOV983160 UEZ983160 TVD983160 TLH983160 TBL983160 SRP983160 SHT983160 RXX983160 ROB983160 REF983160 QUJ983160 QKN983160 QAR983160 PQV983160 PGZ983160 OXD983160 ONH983160 ODL983160 NTP983160 NJT983160 MZX983160 MQB983160 MGF983160 LWJ983160 LMN983160 LCR983160 KSV983160 KIZ983160 JZD983160 JPH983160 JFL983160 IVP983160 ILT983160 IBX983160 HSB983160 HIF983160 GYJ983160 GON983160 GER983160 FUV983160 FKZ983160 FBD983160 ERH983160 EHL983160 DXP983160 DNT983160 DDX983160 CUB983160 CKF983160 CAJ983160 BQN983160 BGR983160 AWV983160 AMZ983160 ADD983160 TH983160 JL983160 N983160 WVX917624 WMB917624 WCF917624 VSJ917624 VIN917624 UYR917624 UOV917624 UEZ917624 TVD917624 TLH917624 TBL917624 SRP917624 SHT917624 RXX917624 ROB917624 REF917624 QUJ917624 QKN917624 QAR917624 PQV917624 PGZ917624 OXD917624 ONH917624 ODL917624 NTP917624 NJT917624 MZX917624 MQB917624 MGF917624 LWJ917624 LMN917624 LCR917624 KSV917624 KIZ917624 JZD917624 JPH917624 JFL917624 IVP917624 ILT917624 IBX917624 HSB917624 HIF917624 GYJ917624 GON917624 GER917624 FUV917624 FKZ917624 FBD917624 ERH917624 EHL917624 DXP917624 DNT917624 DDX917624 CUB917624 CKF917624 CAJ917624 BQN917624 BGR917624 AWV917624 AMZ917624 ADD917624 TH917624 JL917624 N917624 WVX852088 WMB852088 WCF852088 VSJ852088 VIN852088 UYR852088 UOV852088 UEZ852088 TVD852088 TLH852088 TBL852088 SRP852088 SHT852088 RXX852088 ROB852088 REF852088 QUJ852088 QKN852088 QAR852088 PQV852088 PGZ852088 OXD852088 ONH852088 ODL852088 NTP852088 NJT852088 MZX852088 MQB852088 MGF852088 LWJ852088 LMN852088 LCR852088 KSV852088 KIZ852088 JZD852088 JPH852088 JFL852088 IVP852088 ILT852088 IBX852088 HSB852088 HIF852088 GYJ852088 GON852088 GER852088 FUV852088 FKZ852088 FBD852088 ERH852088 EHL852088 DXP852088 DNT852088 DDX852088 CUB852088 CKF852088 CAJ852088 BQN852088 BGR852088 AWV852088 AMZ852088 ADD852088 TH852088 JL852088 N852088 WVX786552 WMB786552 WCF786552 VSJ786552 VIN786552 UYR786552 UOV786552 UEZ786552 TVD786552 TLH786552 TBL786552 SRP786552 SHT786552 RXX786552 ROB786552 REF786552 QUJ786552 QKN786552 QAR786552 PQV786552 PGZ786552 OXD786552 ONH786552 ODL786552 NTP786552 NJT786552 MZX786552 MQB786552 MGF786552 LWJ786552 LMN786552 LCR786552 KSV786552 KIZ786552 JZD786552 JPH786552 JFL786552 IVP786552 ILT786552 IBX786552 HSB786552 HIF786552 GYJ786552 GON786552 GER786552 FUV786552 FKZ786552 FBD786552 ERH786552 EHL786552 DXP786552 DNT786552 DDX786552 CUB786552 CKF786552 CAJ786552 BQN786552 BGR786552 AWV786552 AMZ786552 ADD786552 TH786552 JL786552 N786552 WVX721016 WMB721016 WCF721016 VSJ721016 VIN721016 UYR721016 UOV721016 UEZ721016 TVD721016 TLH721016 TBL721016 SRP721016 SHT721016 RXX721016 ROB721016 REF721016 QUJ721016 QKN721016 QAR721016 PQV721016 PGZ721016 OXD721016 ONH721016 ODL721016 NTP721016 NJT721016 MZX721016 MQB721016 MGF721016 LWJ721016 LMN721016 LCR721016 KSV721016 KIZ721016 JZD721016 JPH721016 JFL721016 IVP721016 ILT721016 IBX721016 HSB721016 HIF721016 GYJ721016 GON721016 GER721016 FUV721016 FKZ721016 FBD721016 ERH721016 EHL721016 DXP721016 DNT721016 DDX721016 CUB721016 CKF721016 CAJ721016 BQN721016 BGR721016 AWV721016 AMZ721016 ADD721016 TH721016 JL721016 N721016 WVX655480 WMB655480 WCF655480 VSJ655480 VIN655480 UYR655480 UOV655480 UEZ655480 TVD655480 TLH655480 TBL655480 SRP655480 SHT655480 RXX655480 ROB655480 REF655480 QUJ655480 QKN655480 QAR655480 PQV655480 PGZ655480 OXD655480 ONH655480 ODL655480 NTP655480 NJT655480 MZX655480 MQB655480 MGF655480 LWJ655480 LMN655480 LCR655480 KSV655480 KIZ655480 JZD655480 JPH655480 JFL655480 IVP655480 ILT655480 IBX655480 HSB655480 HIF655480 GYJ655480 GON655480 GER655480 FUV655480 FKZ655480 FBD655480 ERH655480 EHL655480 DXP655480 DNT655480 DDX655480 CUB655480 CKF655480 CAJ655480 BQN655480 BGR655480 AWV655480 AMZ655480 ADD655480 TH655480 JL655480 N655480 WVX589944 WMB589944 WCF589944 VSJ589944 VIN589944 UYR589944 UOV589944 UEZ589944 TVD589944 TLH589944 TBL589944 SRP589944 SHT589944 RXX589944 ROB589944 REF589944 QUJ589944 QKN589944 QAR589944 PQV589944 PGZ589944 OXD589944 ONH589944 ODL589944 NTP589944 NJT589944 MZX589944 MQB589944 MGF589944 LWJ589944 LMN589944 LCR589944 KSV589944 KIZ589944 JZD589944 JPH589944 JFL589944 IVP589944 ILT589944 IBX589944 HSB589944 HIF589944 GYJ589944 GON589944 GER589944 FUV589944 FKZ589944 FBD589944 ERH589944 EHL589944 DXP589944 DNT589944 DDX589944 CUB589944 CKF589944 CAJ589944 BQN589944 BGR589944 AWV589944 AMZ589944 ADD589944 TH589944 JL589944 N589944 WVX524408 WMB524408 WCF524408 VSJ524408 VIN524408 UYR524408 UOV524408 UEZ524408 TVD524408 TLH524408 TBL524408 SRP524408 SHT524408 RXX524408 ROB524408 REF524408 QUJ524408 QKN524408 QAR524408 PQV524408 PGZ524408 OXD524408 ONH524408 ODL524408 NTP524408 NJT524408 MZX524408 MQB524408 MGF524408 LWJ524408 LMN524408 LCR524408 KSV524408 KIZ524408 JZD524408 JPH524408 JFL524408 IVP524408 ILT524408 IBX524408 HSB524408 HIF524408 GYJ524408 GON524408 GER524408 FUV524408 FKZ524408 FBD524408 ERH524408 EHL524408 DXP524408 DNT524408 DDX524408 CUB524408 CKF524408 CAJ524408 BQN524408 BGR524408 AWV524408 AMZ524408 ADD524408 TH524408 JL524408 N524408 WVX458872 WMB458872 WCF458872 VSJ458872 VIN458872 UYR458872 UOV458872 UEZ458872 TVD458872 TLH458872 TBL458872 SRP458872 SHT458872 RXX458872 ROB458872 REF458872 QUJ458872 QKN458872 QAR458872 PQV458872 PGZ458872 OXD458872 ONH458872 ODL458872 NTP458872 NJT458872 MZX458872 MQB458872 MGF458872 LWJ458872 LMN458872 LCR458872 KSV458872 KIZ458872 JZD458872 JPH458872 JFL458872 IVP458872 ILT458872 IBX458872 HSB458872 HIF458872 GYJ458872 GON458872 GER458872 FUV458872 FKZ458872 FBD458872 ERH458872 EHL458872 DXP458872 DNT458872 DDX458872 CUB458872 CKF458872 CAJ458872 BQN458872 BGR458872 AWV458872 AMZ458872 ADD458872 TH458872 JL458872 N458872 WVX393336 WMB393336 WCF393336 VSJ393336 VIN393336 UYR393336 UOV393336 UEZ393336 TVD393336 TLH393336 TBL393336 SRP393336 SHT393336 RXX393336 ROB393336 REF393336 QUJ393336 QKN393336 QAR393336 PQV393336 PGZ393336 OXD393336 ONH393336 ODL393336 NTP393336 NJT393336 MZX393336 MQB393336 MGF393336 LWJ393336 LMN393336 LCR393336 KSV393336 KIZ393336 JZD393336 JPH393336 JFL393336 IVP393336 ILT393336 IBX393336 HSB393336 HIF393336 GYJ393336 GON393336 GER393336 FUV393336 FKZ393336 FBD393336 ERH393336 EHL393336 DXP393336 DNT393336 DDX393336 CUB393336 CKF393336 CAJ393336 BQN393336 BGR393336 AWV393336 AMZ393336 ADD393336 TH393336 JL393336 N393336 WVX327800 WMB327800 WCF327800 VSJ327800 VIN327800 UYR327800 UOV327800 UEZ327800 TVD327800 TLH327800 TBL327800 SRP327800 SHT327800 RXX327800 ROB327800 REF327800 QUJ327800 QKN327800 QAR327800 PQV327800 PGZ327800 OXD327800 ONH327800 ODL327800 NTP327800 NJT327800 MZX327800 MQB327800 MGF327800 LWJ327800 LMN327800 LCR327800 KSV327800 KIZ327800 JZD327800 JPH327800 JFL327800 IVP327800 ILT327800 IBX327800 HSB327800 HIF327800 GYJ327800 GON327800 GER327800 FUV327800 FKZ327800 FBD327800 ERH327800 EHL327800 DXP327800 DNT327800 DDX327800 CUB327800 CKF327800 CAJ327800 BQN327800 BGR327800 AWV327800 AMZ327800 ADD327800 TH327800 JL327800 N327800 WVX262264 WMB262264 WCF262264 VSJ262264 VIN262264 UYR262264 UOV262264 UEZ262264 TVD262264 TLH262264 TBL262264 SRP262264 SHT262264 RXX262264 ROB262264 REF262264 QUJ262264 QKN262264 QAR262264 PQV262264 PGZ262264 OXD262264 ONH262264 ODL262264 NTP262264 NJT262264 MZX262264 MQB262264 MGF262264 LWJ262264 LMN262264 LCR262264 KSV262264 KIZ262264 JZD262264 JPH262264 JFL262264 IVP262264 ILT262264 IBX262264 HSB262264 HIF262264 GYJ262264 GON262264 GER262264 FUV262264 FKZ262264 FBD262264 ERH262264 EHL262264 DXP262264 DNT262264 DDX262264 CUB262264 CKF262264 CAJ262264 BQN262264 BGR262264 AWV262264 AMZ262264 ADD262264 TH262264 JL262264 N262264 WVX196728 WMB196728 WCF196728 VSJ196728 VIN196728 UYR196728 UOV196728 UEZ196728 TVD196728 TLH196728 TBL196728 SRP196728 SHT196728 RXX196728 ROB196728 REF196728 QUJ196728 QKN196728 QAR196728 PQV196728 PGZ196728 OXD196728 ONH196728 ODL196728 NTP196728 NJT196728 MZX196728 MQB196728 MGF196728 LWJ196728 LMN196728 LCR196728 KSV196728 KIZ196728 JZD196728 JPH196728 JFL196728 IVP196728 ILT196728 IBX196728 HSB196728 HIF196728 GYJ196728 GON196728 GER196728 FUV196728 FKZ196728 FBD196728 ERH196728 EHL196728 DXP196728 DNT196728 DDX196728 CUB196728 CKF196728 CAJ196728 BQN196728 BGR196728 AWV196728 AMZ196728 ADD196728 TH196728 JL196728 N196728 WVX131192 WMB131192 WCF131192 VSJ131192 VIN131192 UYR131192 UOV131192 UEZ131192 TVD131192 TLH131192 TBL131192 SRP131192 SHT131192 RXX131192 ROB131192 REF131192 QUJ131192 QKN131192 QAR131192 PQV131192 PGZ131192 OXD131192 ONH131192 ODL131192 NTP131192 NJT131192 MZX131192 MQB131192 MGF131192 LWJ131192 LMN131192 LCR131192 KSV131192 KIZ131192 JZD131192 JPH131192 JFL131192 IVP131192 ILT131192 IBX131192 HSB131192 HIF131192 GYJ131192 GON131192 GER131192 FUV131192 FKZ131192 FBD131192 ERH131192 EHL131192 DXP131192 DNT131192 DDX131192 CUB131192 CKF131192 CAJ131192 BQN131192 BGR131192 AWV131192 AMZ131192 ADD131192 TH131192 JL131192 N131192 WVX65656 WMB65656 WCF65656 VSJ65656 VIN65656 UYR65656 UOV65656 UEZ65656 TVD65656 TLH65656 TBL65656 SRP65656 SHT65656 RXX65656 ROB65656 REF65656 QUJ65656 QKN65656 QAR65656 PQV65656 PGZ65656 OXD65656 ONH65656 ODL65656 NTP65656 NJT65656 MZX65656 MQB65656 MGF65656 LWJ65656 LMN65656 LCR65656 KSV65656 KIZ65656 JZD65656 JPH65656 JFL65656 IVP65656 ILT65656 IBX65656 HSB65656 HIF65656 GYJ65656 GON65656 GER65656 FUV65656 FKZ65656 FBD65656 ERH65656 EHL65656 DXP65656 DNT65656 DDX65656 CUB65656 CKF65656 CAJ65656 BQN65656 BGR65656 AWV65656 AMZ65656 ADD65656 TH65656 JL65656 N65656 WVN983165:WVN983166 WLR983165:WLR983166 WBV983165:WBV983166 VRZ983165:VRZ983166 VID983165:VID983166 UYH983165:UYH983166 UOL983165:UOL983166 UEP983165:UEP983166 TUT983165:TUT983166 TKX983165:TKX983166 TBB983165:TBB983166 SRF983165:SRF983166 SHJ983165:SHJ983166 RXN983165:RXN983166 RNR983165:RNR983166 RDV983165:RDV983166 QTZ983165:QTZ983166 QKD983165:QKD983166 QAH983165:QAH983166 PQL983165:PQL983166 PGP983165:PGP983166 OWT983165:OWT983166 OMX983165:OMX983166 ODB983165:ODB983166 NTF983165:NTF983166 NJJ983165:NJJ983166 MZN983165:MZN983166 MPR983165:MPR983166 MFV983165:MFV983166 LVZ983165:LVZ983166 LMD983165:LMD983166 LCH983165:LCH983166 KSL983165:KSL983166 KIP983165:KIP983166 JYT983165:JYT983166 JOX983165:JOX983166 JFB983165:JFB983166 IVF983165:IVF983166 ILJ983165:ILJ983166 IBN983165:IBN983166 HRR983165:HRR983166 HHV983165:HHV983166 GXZ983165:GXZ983166 GOD983165:GOD983166 GEH983165:GEH983166 FUL983165:FUL983166 FKP983165:FKP983166 FAT983165:FAT983166 EQX983165:EQX983166 EHB983165:EHB983166 DXF983165:DXF983166 DNJ983165:DNJ983166 DDN983165:DDN983166 CTR983165:CTR983166 CJV983165:CJV983166 BZZ983165:BZZ983166 BQD983165:BQD983166 BGH983165:BGH983166 AWL983165:AWL983166 AMP983165:AMP983166 ACT983165:ACT983166 SX983165:SX983166 JB983165:JB983166 C983165:C983166 WVN917629:WVN917630 WLR917629:WLR917630 WBV917629:WBV917630 VRZ917629:VRZ917630 VID917629:VID917630 UYH917629:UYH917630 UOL917629:UOL917630 UEP917629:UEP917630 TUT917629:TUT917630 TKX917629:TKX917630 TBB917629:TBB917630 SRF917629:SRF917630 SHJ917629:SHJ917630 RXN917629:RXN917630 RNR917629:RNR917630 RDV917629:RDV917630 QTZ917629:QTZ917630 QKD917629:QKD917630 QAH917629:QAH917630 PQL917629:PQL917630 PGP917629:PGP917630 OWT917629:OWT917630 OMX917629:OMX917630 ODB917629:ODB917630 NTF917629:NTF917630 NJJ917629:NJJ917630 MZN917629:MZN917630 MPR917629:MPR917630 MFV917629:MFV917630 LVZ917629:LVZ917630 LMD917629:LMD917630 LCH917629:LCH917630 KSL917629:KSL917630 KIP917629:KIP917630 JYT917629:JYT917630 JOX917629:JOX917630 JFB917629:JFB917630 IVF917629:IVF917630 ILJ917629:ILJ917630 IBN917629:IBN917630 HRR917629:HRR917630 HHV917629:HHV917630 GXZ917629:GXZ917630 GOD917629:GOD917630 GEH917629:GEH917630 FUL917629:FUL917630 FKP917629:FKP917630 FAT917629:FAT917630 EQX917629:EQX917630 EHB917629:EHB917630 DXF917629:DXF917630 DNJ917629:DNJ917630 DDN917629:DDN917630 CTR917629:CTR917630 CJV917629:CJV917630 BZZ917629:BZZ917630 BQD917629:BQD917630 BGH917629:BGH917630 AWL917629:AWL917630 AMP917629:AMP917630 ACT917629:ACT917630 SX917629:SX917630 JB917629:JB917630 C917629:C917630 WVN852093:WVN852094 WLR852093:WLR852094 WBV852093:WBV852094 VRZ852093:VRZ852094 VID852093:VID852094 UYH852093:UYH852094 UOL852093:UOL852094 UEP852093:UEP852094 TUT852093:TUT852094 TKX852093:TKX852094 TBB852093:TBB852094 SRF852093:SRF852094 SHJ852093:SHJ852094 RXN852093:RXN852094 RNR852093:RNR852094 RDV852093:RDV852094 QTZ852093:QTZ852094 QKD852093:QKD852094 QAH852093:QAH852094 PQL852093:PQL852094 PGP852093:PGP852094 OWT852093:OWT852094 OMX852093:OMX852094 ODB852093:ODB852094 NTF852093:NTF852094 NJJ852093:NJJ852094 MZN852093:MZN852094 MPR852093:MPR852094 MFV852093:MFV852094 LVZ852093:LVZ852094 LMD852093:LMD852094 LCH852093:LCH852094 KSL852093:KSL852094 KIP852093:KIP852094 JYT852093:JYT852094 JOX852093:JOX852094 JFB852093:JFB852094 IVF852093:IVF852094 ILJ852093:ILJ852094 IBN852093:IBN852094 HRR852093:HRR852094 HHV852093:HHV852094 GXZ852093:GXZ852094 GOD852093:GOD852094 GEH852093:GEH852094 FUL852093:FUL852094 FKP852093:FKP852094 FAT852093:FAT852094 EQX852093:EQX852094 EHB852093:EHB852094 DXF852093:DXF852094 DNJ852093:DNJ852094 DDN852093:DDN852094 CTR852093:CTR852094 CJV852093:CJV852094 BZZ852093:BZZ852094 BQD852093:BQD852094 BGH852093:BGH852094 AWL852093:AWL852094 AMP852093:AMP852094 ACT852093:ACT852094 SX852093:SX852094 JB852093:JB852094 C852093:C852094 WVN786557:WVN786558 WLR786557:WLR786558 WBV786557:WBV786558 VRZ786557:VRZ786558 VID786557:VID786558 UYH786557:UYH786558 UOL786557:UOL786558 UEP786557:UEP786558 TUT786557:TUT786558 TKX786557:TKX786558 TBB786557:TBB786558 SRF786557:SRF786558 SHJ786557:SHJ786558 RXN786557:RXN786558 RNR786557:RNR786558 RDV786557:RDV786558 QTZ786557:QTZ786558 QKD786557:QKD786558 QAH786557:QAH786558 PQL786557:PQL786558 PGP786557:PGP786558 OWT786557:OWT786558 OMX786557:OMX786558 ODB786557:ODB786558 NTF786557:NTF786558 NJJ786557:NJJ786558 MZN786557:MZN786558 MPR786557:MPR786558 MFV786557:MFV786558 LVZ786557:LVZ786558 LMD786557:LMD786558 LCH786557:LCH786558 KSL786557:KSL786558 KIP786557:KIP786558 JYT786557:JYT786558 JOX786557:JOX786558 JFB786557:JFB786558 IVF786557:IVF786558 ILJ786557:ILJ786558 IBN786557:IBN786558 HRR786557:HRR786558 HHV786557:HHV786558 GXZ786557:GXZ786558 GOD786557:GOD786558 GEH786557:GEH786558 FUL786557:FUL786558 FKP786557:FKP786558 FAT786557:FAT786558 EQX786557:EQX786558 EHB786557:EHB786558 DXF786557:DXF786558 DNJ786557:DNJ786558 DDN786557:DDN786558 CTR786557:CTR786558 CJV786557:CJV786558 BZZ786557:BZZ786558 BQD786557:BQD786558 BGH786557:BGH786558 AWL786557:AWL786558 AMP786557:AMP786558 ACT786557:ACT786558 SX786557:SX786558 JB786557:JB786558 C786557:C786558 WVN721021:WVN721022 WLR721021:WLR721022 WBV721021:WBV721022 VRZ721021:VRZ721022 VID721021:VID721022 UYH721021:UYH721022 UOL721021:UOL721022 UEP721021:UEP721022 TUT721021:TUT721022 TKX721021:TKX721022 TBB721021:TBB721022 SRF721021:SRF721022 SHJ721021:SHJ721022 RXN721021:RXN721022 RNR721021:RNR721022 RDV721021:RDV721022 QTZ721021:QTZ721022 QKD721021:QKD721022 QAH721021:QAH721022 PQL721021:PQL721022 PGP721021:PGP721022 OWT721021:OWT721022 OMX721021:OMX721022 ODB721021:ODB721022 NTF721021:NTF721022 NJJ721021:NJJ721022 MZN721021:MZN721022 MPR721021:MPR721022 MFV721021:MFV721022 LVZ721021:LVZ721022 LMD721021:LMD721022 LCH721021:LCH721022 KSL721021:KSL721022 KIP721021:KIP721022 JYT721021:JYT721022 JOX721021:JOX721022 JFB721021:JFB721022 IVF721021:IVF721022 ILJ721021:ILJ721022 IBN721021:IBN721022 HRR721021:HRR721022 HHV721021:HHV721022 GXZ721021:GXZ721022 GOD721021:GOD721022 GEH721021:GEH721022 FUL721021:FUL721022 FKP721021:FKP721022 FAT721021:FAT721022 EQX721021:EQX721022 EHB721021:EHB721022 DXF721021:DXF721022 DNJ721021:DNJ721022 DDN721021:DDN721022 CTR721021:CTR721022 CJV721021:CJV721022 BZZ721021:BZZ721022 BQD721021:BQD721022 BGH721021:BGH721022 AWL721021:AWL721022 AMP721021:AMP721022 ACT721021:ACT721022 SX721021:SX721022 JB721021:JB721022 C721021:C721022 WVN655485:WVN655486 WLR655485:WLR655486 WBV655485:WBV655486 VRZ655485:VRZ655486 VID655485:VID655486 UYH655485:UYH655486 UOL655485:UOL655486 UEP655485:UEP655486 TUT655485:TUT655486 TKX655485:TKX655486 TBB655485:TBB655486 SRF655485:SRF655486 SHJ655485:SHJ655486 RXN655485:RXN655486 RNR655485:RNR655486 RDV655485:RDV655486 QTZ655485:QTZ655486 QKD655485:QKD655486 QAH655485:QAH655486 PQL655485:PQL655486 PGP655485:PGP655486 OWT655485:OWT655486 OMX655485:OMX655486 ODB655485:ODB655486 NTF655485:NTF655486 NJJ655485:NJJ655486 MZN655485:MZN655486 MPR655485:MPR655486 MFV655485:MFV655486 LVZ655485:LVZ655486 LMD655485:LMD655486 LCH655485:LCH655486 KSL655485:KSL655486 KIP655485:KIP655486 JYT655485:JYT655486 JOX655485:JOX655486 JFB655485:JFB655486 IVF655485:IVF655486 ILJ655485:ILJ655486 IBN655485:IBN655486 HRR655485:HRR655486 HHV655485:HHV655486 GXZ655485:GXZ655486 GOD655485:GOD655486 GEH655485:GEH655486 FUL655485:FUL655486 FKP655485:FKP655486 FAT655485:FAT655486 EQX655485:EQX655486 EHB655485:EHB655486 DXF655485:DXF655486 DNJ655485:DNJ655486 DDN655485:DDN655486 CTR655485:CTR655486 CJV655485:CJV655486 BZZ655485:BZZ655486 BQD655485:BQD655486 BGH655485:BGH655486 AWL655485:AWL655486 AMP655485:AMP655486 ACT655485:ACT655486 SX655485:SX655486 JB655485:JB655486 C655485:C655486 WVN589949:WVN589950 WLR589949:WLR589950 WBV589949:WBV589950 VRZ589949:VRZ589950 VID589949:VID589950 UYH589949:UYH589950 UOL589949:UOL589950 UEP589949:UEP589950 TUT589949:TUT589950 TKX589949:TKX589950 TBB589949:TBB589950 SRF589949:SRF589950 SHJ589949:SHJ589950 RXN589949:RXN589950 RNR589949:RNR589950 RDV589949:RDV589950 QTZ589949:QTZ589950 QKD589949:QKD589950 QAH589949:QAH589950 PQL589949:PQL589950 PGP589949:PGP589950 OWT589949:OWT589950 OMX589949:OMX589950 ODB589949:ODB589950 NTF589949:NTF589950 NJJ589949:NJJ589950 MZN589949:MZN589950 MPR589949:MPR589950 MFV589949:MFV589950 LVZ589949:LVZ589950 LMD589949:LMD589950 LCH589949:LCH589950 KSL589949:KSL589950 KIP589949:KIP589950 JYT589949:JYT589950 JOX589949:JOX589950 JFB589949:JFB589950 IVF589949:IVF589950 ILJ589949:ILJ589950 IBN589949:IBN589950 HRR589949:HRR589950 HHV589949:HHV589950 GXZ589949:GXZ589950 GOD589949:GOD589950 GEH589949:GEH589950 FUL589949:FUL589950 FKP589949:FKP589950 FAT589949:FAT589950 EQX589949:EQX589950 EHB589949:EHB589950 DXF589949:DXF589950 DNJ589949:DNJ589950 DDN589949:DDN589950 CTR589949:CTR589950 CJV589949:CJV589950 BZZ589949:BZZ589950 BQD589949:BQD589950 BGH589949:BGH589950 AWL589949:AWL589950 AMP589949:AMP589950 ACT589949:ACT589950 SX589949:SX589950 JB589949:JB589950 C589949:C589950 WVN524413:WVN524414 WLR524413:WLR524414 WBV524413:WBV524414 VRZ524413:VRZ524414 VID524413:VID524414 UYH524413:UYH524414 UOL524413:UOL524414 UEP524413:UEP524414 TUT524413:TUT524414 TKX524413:TKX524414 TBB524413:TBB524414 SRF524413:SRF524414 SHJ524413:SHJ524414 RXN524413:RXN524414 RNR524413:RNR524414 RDV524413:RDV524414 QTZ524413:QTZ524414 QKD524413:QKD524414 QAH524413:QAH524414 PQL524413:PQL524414 PGP524413:PGP524414 OWT524413:OWT524414 OMX524413:OMX524414 ODB524413:ODB524414 NTF524413:NTF524414 NJJ524413:NJJ524414 MZN524413:MZN524414 MPR524413:MPR524414 MFV524413:MFV524414 LVZ524413:LVZ524414 LMD524413:LMD524414 LCH524413:LCH524414 KSL524413:KSL524414 KIP524413:KIP524414 JYT524413:JYT524414 JOX524413:JOX524414 JFB524413:JFB524414 IVF524413:IVF524414 ILJ524413:ILJ524414 IBN524413:IBN524414 HRR524413:HRR524414 HHV524413:HHV524414 GXZ524413:GXZ524414 GOD524413:GOD524414 GEH524413:GEH524414 FUL524413:FUL524414 FKP524413:FKP524414 FAT524413:FAT524414 EQX524413:EQX524414 EHB524413:EHB524414 DXF524413:DXF524414 DNJ524413:DNJ524414 DDN524413:DDN524414 CTR524413:CTR524414 CJV524413:CJV524414 BZZ524413:BZZ524414 BQD524413:BQD524414 BGH524413:BGH524414 AWL524413:AWL524414 AMP524413:AMP524414 ACT524413:ACT524414 SX524413:SX524414 JB524413:JB524414 C524413:C524414 WVN458877:WVN458878 WLR458877:WLR458878 WBV458877:WBV458878 VRZ458877:VRZ458878 VID458877:VID458878 UYH458877:UYH458878 UOL458877:UOL458878 UEP458877:UEP458878 TUT458877:TUT458878 TKX458877:TKX458878 TBB458877:TBB458878 SRF458877:SRF458878 SHJ458877:SHJ458878 RXN458877:RXN458878 RNR458877:RNR458878 RDV458877:RDV458878 QTZ458877:QTZ458878 QKD458877:QKD458878 QAH458877:QAH458878 PQL458877:PQL458878 PGP458877:PGP458878 OWT458877:OWT458878 OMX458877:OMX458878 ODB458877:ODB458878 NTF458877:NTF458878 NJJ458877:NJJ458878 MZN458877:MZN458878 MPR458877:MPR458878 MFV458877:MFV458878 LVZ458877:LVZ458878 LMD458877:LMD458878 LCH458877:LCH458878 KSL458877:KSL458878 KIP458877:KIP458878 JYT458877:JYT458878 JOX458877:JOX458878 JFB458877:JFB458878 IVF458877:IVF458878 ILJ458877:ILJ458878 IBN458877:IBN458878 HRR458877:HRR458878 HHV458877:HHV458878 GXZ458877:GXZ458878 GOD458877:GOD458878 GEH458877:GEH458878 FUL458877:FUL458878 FKP458877:FKP458878 FAT458877:FAT458878 EQX458877:EQX458878 EHB458877:EHB458878 DXF458877:DXF458878 DNJ458877:DNJ458878 DDN458877:DDN458878 CTR458877:CTR458878 CJV458877:CJV458878 BZZ458877:BZZ458878 BQD458877:BQD458878 BGH458877:BGH458878 AWL458877:AWL458878 AMP458877:AMP458878 ACT458877:ACT458878 SX458877:SX458878 JB458877:JB458878 C458877:C458878 WVN393341:WVN393342 WLR393341:WLR393342 WBV393341:WBV393342 VRZ393341:VRZ393342 VID393341:VID393342 UYH393341:UYH393342 UOL393341:UOL393342 UEP393341:UEP393342 TUT393341:TUT393342 TKX393341:TKX393342 TBB393341:TBB393342 SRF393341:SRF393342 SHJ393341:SHJ393342 RXN393341:RXN393342 RNR393341:RNR393342 RDV393341:RDV393342 QTZ393341:QTZ393342 QKD393341:QKD393342 QAH393341:QAH393342 PQL393341:PQL393342 PGP393341:PGP393342 OWT393341:OWT393342 OMX393341:OMX393342 ODB393341:ODB393342 NTF393341:NTF393342 NJJ393341:NJJ393342 MZN393341:MZN393342 MPR393341:MPR393342 MFV393341:MFV393342 LVZ393341:LVZ393342 LMD393341:LMD393342 LCH393341:LCH393342 KSL393341:KSL393342 KIP393341:KIP393342 JYT393341:JYT393342 JOX393341:JOX393342 JFB393341:JFB393342 IVF393341:IVF393342 ILJ393341:ILJ393342 IBN393341:IBN393342 HRR393341:HRR393342 HHV393341:HHV393342 GXZ393341:GXZ393342 GOD393341:GOD393342 GEH393341:GEH393342 FUL393341:FUL393342 FKP393341:FKP393342 FAT393341:FAT393342 EQX393341:EQX393342 EHB393341:EHB393342 DXF393341:DXF393342 DNJ393341:DNJ393342 DDN393341:DDN393342 CTR393341:CTR393342 CJV393341:CJV393342 BZZ393341:BZZ393342 BQD393341:BQD393342 BGH393341:BGH393342 AWL393341:AWL393342 AMP393341:AMP393342 ACT393341:ACT393342 SX393341:SX393342 JB393341:JB393342 C393341:C393342 WVN327805:WVN327806 WLR327805:WLR327806 WBV327805:WBV327806 VRZ327805:VRZ327806 VID327805:VID327806 UYH327805:UYH327806 UOL327805:UOL327806 UEP327805:UEP327806 TUT327805:TUT327806 TKX327805:TKX327806 TBB327805:TBB327806 SRF327805:SRF327806 SHJ327805:SHJ327806 RXN327805:RXN327806 RNR327805:RNR327806 RDV327805:RDV327806 QTZ327805:QTZ327806 QKD327805:QKD327806 QAH327805:QAH327806 PQL327805:PQL327806 PGP327805:PGP327806 OWT327805:OWT327806 OMX327805:OMX327806 ODB327805:ODB327806 NTF327805:NTF327806 NJJ327805:NJJ327806 MZN327805:MZN327806 MPR327805:MPR327806 MFV327805:MFV327806 LVZ327805:LVZ327806 LMD327805:LMD327806 LCH327805:LCH327806 KSL327805:KSL327806 KIP327805:KIP327806 JYT327805:JYT327806 JOX327805:JOX327806 JFB327805:JFB327806 IVF327805:IVF327806 ILJ327805:ILJ327806 IBN327805:IBN327806 HRR327805:HRR327806 HHV327805:HHV327806 GXZ327805:GXZ327806 GOD327805:GOD327806 GEH327805:GEH327806 FUL327805:FUL327806 FKP327805:FKP327806 FAT327805:FAT327806 EQX327805:EQX327806 EHB327805:EHB327806 DXF327805:DXF327806 DNJ327805:DNJ327806 DDN327805:DDN327806 CTR327805:CTR327806 CJV327805:CJV327806 BZZ327805:BZZ327806 BQD327805:BQD327806 BGH327805:BGH327806 AWL327805:AWL327806 AMP327805:AMP327806 ACT327805:ACT327806 SX327805:SX327806 JB327805:JB327806 C327805:C327806 WVN262269:WVN262270 WLR262269:WLR262270 WBV262269:WBV262270 VRZ262269:VRZ262270 VID262269:VID262270 UYH262269:UYH262270 UOL262269:UOL262270 UEP262269:UEP262270 TUT262269:TUT262270 TKX262269:TKX262270 TBB262269:TBB262270 SRF262269:SRF262270 SHJ262269:SHJ262270 RXN262269:RXN262270 RNR262269:RNR262270 RDV262269:RDV262270 QTZ262269:QTZ262270 QKD262269:QKD262270 QAH262269:QAH262270 PQL262269:PQL262270 PGP262269:PGP262270 OWT262269:OWT262270 OMX262269:OMX262270 ODB262269:ODB262270 NTF262269:NTF262270 NJJ262269:NJJ262270 MZN262269:MZN262270 MPR262269:MPR262270 MFV262269:MFV262270 LVZ262269:LVZ262270 LMD262269:LMD262270 LCH262269:LCH262270 KSL262269:KSL262270 KIP262269:KIP262270 JYT262269:JYT262270 JOX262269:JOX262270 JFB262269:JFB262270 IVF262269:IVF262270 ILJ262269:ILJ262270 IBN262269:IBN262270 HRR262269:HRR262270 HHV262269:HHV262270 GXZ262269:GXZ262270 GOD262269:GOD262270 GEH262269:GEH262270 FUL262269:FUL262270 FKP262269:FKP262270 FAT262269:FAT262270 EQX262269:EQX262270 EHB262269:EHB262270 DXF262269:DXF262270 DNJ262269:DNJ262270 DDN262269:DDN262270 CTR262269:CTR262270 CJV262269:CJV262270 BZZ262269:BZZ262270 BQD262269:BQD262270 BGH262269:BGH262270 AWL262269:AWL262270 AMP262269:AMP262270 ACT262269:ACT262270 SX262269:SX262270 JB262269:JB262270 C262269:C262270 WVN196733:WVN196734 WLR196733:WLR196734 WBV196733:WBV196734 VRZ196733:VRZ196734 VID196733:VID196734 UYH196733:UYH196734 UOL196733:UOL196734 UEP196733:UEP196734 TUT196733:TUT196734 TKX196733:TKX196734 TBB196733:TBB196734 SRF196733:SRF196734 SHJ196733:SHJ196734 RXN196733:RXN196734 RNR196733:RNR196734 RDV196733:RDV196734 QTZ196733:QTZ196734 QKD196733:QKD196734 QAH196733:QAH196734 PQL196733:PQL196734 PGP196733:PGP196734 OWT196733:OWT196734 OMX196733:OMX196734 ODB196733:ODB196734 NTF196733:NTF196734 NJJ196733:NJJ196734 MZN196733:MZN196734 MPR196733:MPR196734 MFV196733:MFV196734 LVZ196733:LVZ196734 LMD196733:LMD196734 LCH196733:LCH196734 KSL196733:KSL196734 KIP196733:KIP196734 JYT196733:JYT196734 JOX196733:JOX196734 JFB196733:JFB196734 IVF196733:IVF196734 ILJ196733:ILJ196734 IBN196733:IBN196734 HRR196733:HRR196734 HHV196733:HHV196734 GXZ196733:GXZ196734 GOD196733:GOD196734 GEH196733:GEH196734 FUL196733:FUL196734 FKP196733:FKP196734 FAT196733:FAT196734 EQX196733:EQX196734 EHB196733:EHB196734 DXF196733:DXF196734 DNJ196733:DNJ196734 DDN196733:DDN196734 CTR196733:CTR196734 CJV196733:CJV196734 BZZ196733:BZZ196734 BQD196733:BQD196734 BGH196733:BGH196734 AWL196733:AWL196734 AMP196733:AMP196734 ACT196733:ACT196734 SX196733:SX196734 JB196733:JB196734 C196733:C196734 WVN131197:WVN131198 WLR131197:WLR131198 WBV131197:WBV131198 VRZ131197:VRZ131198 VID131197:VID131198 UYH131197:UYH131198 UOL131197:UOL131198 UEP131197:UEP131198 TUT131197:TUT131198 TKX131197:TKX131198 TBB131197:TBB131198 SRF131197:SRF131198 SHJ131197:SHJ131198 RXN131197:RXN131198 RNR131197:RNR131198 RDV131197:RDV131198 QTZ131197:QTZ131198 QKD131197:QKD131198 QAH131197:QAH131198 PQL131197:PQL131198 PGP131197:PGP131198 OWT131197:OWT131198 OMX131197:OMX131198 ODB131197:ODB131198 NTF131197:NTF131198 NJJ131197:NJJ131198 MZN131197:MZN131198 MPR131197:MPR131198 MFV131197:MFV131198 LVZ131197:LVZ131198 LMD131197:LMD131198 LCH131197:LCH131198 KSL131197:KSL131198 KIP131197:KIP131198 JYT131197:JYT131198 JOX131197:JOX131198 JFB131197:JFB131198 IVF131197:IVF131198 ILJ131197:ILJ131198 IBN131197:IBN131198 HRR131197:HRR131198 HHV131197:HHV131198 GXZ131197:GXZ131198 GOD131197:GOD131198 GEH131197:GEH131198 FUL131197:FUL131198 FKP131197:FKP131198 FAT131197:FAT131198 EQX131197:EQX131198 EHB131197:EHB131198 DXF131197:DXF131198 DNJ131197:DNJ131198 DDN131197:DDN131198 CTR131197:CTR131198 CJV131197:CJV131198 BZZ131197:BZZ131198 BQD131197:BQD131198 BGH131197:BGH131198 AWL131197:AWL131198 AMP131197:AMP131198 ACT131197:ACT131198 SX131197:SX131198 JB131197:JB131198 C131197:C131198 WVN65661:WVN65662 WLR65661:WLR65662 WBV65661:WBV65662 VRZ65661:VRZ65662 VID65661:VID65662 UYH65661:UYH65662 UOL65661:UOL65662 UEP65661:UEP65662 TUT65661:TUT65662 TKX65661:TKX65662 TBB65661:TBB65662 SRF65661:SRF65662 SHJ65661:SHJ65662 RXN65661:RXN65662 RNR65661:RNR65662 RDV65661:RDV65662 QTZ65661:QTZ65662 QKD65661:QKD65662 QAH65661:QAH65662 PQL65661:PQL65662 PGP65661:PGP65662 OWT65661:OWT65662 OMX65661:OMX65662 ODB65661:ODB65662 NTF65661:NTF65662 NJJ65661:NJJ65662 MZN65661:MZN65662 MPR65661:MPR65662 MFV65661:MFV65662 LVZ65661:LVZ65662 LMD65661:LMD65662 LCH65661:LCH65662 KSL65661:KSL65662 KIP65661:KIP65662 JYT65661:JYT65662 JOX65661:JOX65662 JFB65661:JFB65662 IVF65661:IVF65662 ILJ65661:ILJ65662 IBN65661:IBN65662 HRR65661:HRR65662 HHV65661:HHV65662 GXZ65661:GXZ65662 GOD65661:GOD65662 GEH65661:GEH65662 FUL65661:FUL65662 FKP65661:FKP65662 FAT65661:FAT65662 EQX65661:EQX65662 EHB65661:EHB65662 DXF65661:DXF65662 DNJ65661:DNJ65662 DDN65661:DDN65662 CTR65661:CTR65662 CJV65661:CJV65662 BZZ65661:BZZ65662 BQD65661:BQD65662 BGH65661:BGH65662 AWL65661:AWL65662 AMP65661:AMP65662 ACT65661:ACT65662 SX65661:SX65662 JB65661:JB65662 C65661:C65662 WVM983166 WLQ983166 WBU983166 VRY983166 VIC983166 UYG983166 UOK983166 UEO983166 TUS983166 TKW983166 TBA983166 SRE983166 SHI983166 RXM983166 RNQ983166 RDU983166 QTY983166 QKC983166 QAG983166 PQK983166 PGO983166 OWS983166 OMW983166 ODA983166 NTE983166 NJI983166 MZM983166 MPQ983166 MFU983166 LVY983166 LMC983166 LCG983166 KSK983166 KIO983166 JYS983166 JOW983166 JFA983166 IVE983166 ILI983166 IBM983166 HRQ983166 HHU983166 GXY983166 GOC983166 GEG983166 FUK983166 FKO983166 FAS983166 EQW983166 EHA983166 DXE983166 DNI983166 DDM983166 CTQ983166 CJU983166 BZY983166 BQC983166 BGG983166 AWK983166 AMO983166 ACS983166 SW983166 JA983166 B983166 WVM917630 WLQ917630 WBU917630 VRY917630 VIC917630 UYG917630 UOK917630 UEO917630 TUS917630 TKW917630 TBA917630 SRE917630 SHI917630 RXM917630 RNQ917630 RDU917630 QTY917630 QKC917630 QAG917630 PQK917630 PGO917630 OWS917630 OMW917630 ODA917630 NTE917630 NJI917630 MZM917630 MPQ917630 MFU917630 LVY917630 LMC917630 LCG917630 KSK917630 KIO917630 JYS917630 JOW917630 JFA917630 IVE917630 ILI917630 IBM917630 HRQ917630 HHU917630 GXY917630 GOC917630 GEG917630 FUK917630 FKO917630 FAS917630 EQW917630 EHA917630 DXE917630 DNI917630 DDM917630 CTQ917630 CJU917630 BZY917630 BQC917630 BGG917630 AWK917630 AMO917630 ACS917630 SW917630 JA917630 B917630 WVM852094 WLQ852094 WBU852094 VRY852094 VIC852094 UYG852094 UOK852094 UEO852094 TUS852094 TKW852094 TBA852094 SRE852094 SHI852094 RXM852094 RNQ852094 RDU852094 QTY852094 QKC852094 QAG852094 PQK852094 PGO852094 OWS852094 OMW852094 ODA852094 NTE852094 NJI852094 MZM852094 MPQ852094 MFU852094 LVY852094 LMC852094 LCG852094 KSK852094 KIO852094 JYS852094 JOW852094 JFA852094 IVE852094 ILI852094 IBM852094 HRQ852094 HHU852094 GXY852094 GOC852094 GEG852094 FUK852094 FKO852094 FAS852094 EQW852094 EHA852094 DXE852094 DNI852094 DDM852094 CTQ852094 CJU852094 BZY852094 BQC852094 BGG852094 AWK852094 AMO852094 ACS852094 SW852094 JA852094 B852094 WVM786558 WLQ786558 WBU786558 VRY786558 VIC786558 UYG786558 UOK786558 UEO786558 TUS786558 TKW786558 TBA786558 SRE786558 SHI786558 RXM786558 RNQ786558 RDU786558 QTY786558 QKC786558 QAG786558 PQK786558 PGO786558 OWS786558 OMW786558 ODA786558 NTE786558 NJI786558 MZM786558 MPQ786558 MFU786558 LVY786558 LMC786558 LCG786558 KSK786558 KIO786558 JYS786558 JOW786558 JFA786558 IVE786558 ILI786558 IBM786558 HRQ786558 HHU786558 GXY786558 GOC786558 GEG786558 FUK786558 FKO786558 FAS786558 EQW786558 EHA786558 DXE786558 DNI786558 DDM786558 CTQ786558 CJU786558 BZY786558 BQC786558 BGG786558 AWK786558 AMO786558 ACS786558 SW786558 JA786558 B786558 WVM721022 WLQ721022 WBU721022 VRY721022 VIC721022 UYG721022 UOK721022 UEO721022 TUS721022 TKW721022 TBA721022 SRE721022 SHI721022 RXM721022 RNQ721022 RDU721022 QTY721022 QKC721022 QAG721022 PQK721022 PGO721022 OWS721022 OMW721022 ODA721022 NTE721022 NJI721022 MZM721022 MPQ721022 MFU721022 LVY721022 LMC721022 LCG721022 KSK721022 KIO721022 JYS721022 JOW721022 JFA721022 IVE721022 ILI721022 IBM721022 HRQ721022 HHU721022 GXY721022 GOC721022 GEG721022 FUK721022 FKO721022 FAS721022 EQW721022 EHA721022 DXE721022 DNI721022 DDM721022 CTQ721022 CJU721022 BZY721022 BQC721022 BGG721022 AWK721022 AMO721022 ACS721022 SW721022 JA721022 B721022 WVM655486 WLQ655486 WBU655486 VRY655486 VIC655486 UYG655486 UOK655486 UEO655486 TUS655486 TKW655486 TBA655486 SRE655486 SHI655486 RXM655486 RNQ655486 RDU655486 QTY655486 QKC655486 QAG655486 PQK655486 PGO655486 OWS655486 OMW655486 ODA655486 NTE655486 NJI655486 MZM655486 MPQ655486 MFU655486 LVY655486 LMC655486 LCG655486 KSK655486 KIO655486 JYS655486 JOW655486 JFA655486 IVE655486 ILI655486 IBM655486 HRQ655486 HHU655486 GXY655486 GOC655486 GEG655486 FUK655486 FKO655486 FAS655486 EQW655486 EHA655486 DXE655486 DNI655486 DDM655486 CTQ655486 CJU655486 BZY655486 BQC655486 BGG655486 AWK655486 AMO655486 ACS655486 SW655486 JA655486 B655486 WVM589950 WLQ589950 WBU589950 VRY589950 VIC589950 UYG589950 UOK589950 UEO589950 TUS589950 TKW589950 TBA589950 SRE589950 SHI589950 RXM589950 RNQ589950 RDU589950 QTY589950 QKC589950 QAG589950 PQK589950 PGO589950 OWS589950 OMW589950 ODA589950 NTE589950 NJI589950 MZM589950 MPQ589950 MFU589950 LVY589950 LMC589950 LCG589950 KSK589950 KIO589950 JYS589950 JOW589950 JFA589950 IVE589950 ILI589950 IBM589950 HRQ589950 HHU589950 GXY589950 GOC589950 GEG589950 FUK589950 FKO589950 FAS589950 EQW589950 EHA589950 DXE589950 DNI589950 DDM589950 CTQ589950 CJU589950 BZY589950 BQC589950 BGG589950 AWK589950 AMO589950 ACS589950 SW589950 JA589950 B589950 WVM524414 WLQ524414 WBU524414 VRY524414 VIC524414 UYG524414 UOK524414 UEO524414 TUS524414 TKW524414 TBA524414 SRE524414 SHI524414 RXM524414 RNQ524414 RDU524414 QTY524414 QKC524414 QAG524414 PQK524414 PGO524414 OWS524414 OMW524414 ODA524414 NTE524414 NJI524414 MZM524414 MPQ524414 MFU524414 LVY524414 LMC524414 LCG524414 KSK524414 KIO524414 JYS524414 JOW524414 JFA524414 IVE524414 ILI524414 IBM524414 HRQ524414 HHU524414 GXY524414 GOC524414 GEG524414 FUK524414 FKO524414 FAS524414 EQW524414 EHA524414 DXE524414 DNI524414 DDM524414 CTQ524414 CJU524414 BZY524414 BQC524414 BGG524414 AWK524414 AMO524414 ACS524414 SW524414 JA524414 B524414 WVM458878 WLQ458878 WBU458878 VRY458878 VIC458878 UYG458878 UOK458878 UEO458878 TUS458878 TKW458878 TBA458878 SRE458878 SHI458878 RXM458878 RNQ458878 RDU458878 QTY458878 QKC458878 QAG458878 PQK458878 PGO458878 OWS458878 OMW458878 ODA458878 NTE458878 NJI458878 MZM458878 MPQ458878 MFU458878 LVY458878 LMC458878 LCG458878 KSK458878 KIO458878 JYS458878 JOW458878 JFA458878 IVE458878 ILI458878 IBM458878 HRQ458878 HHU458878 GXY458878 GOC458878 GEG458878 FUK458878 FKO458878 FAS458878 EQW458878 EHA458878 DXE458878 DNI458878 DDM458878 CTQ458878 CJU458878 BZY458878 BQC458878 BGG458878 AWK458878 AMO458878 ACS458878 SW458878 JA458878 B458878 WVM393342 WLQ393342 WBU393342 VRY393342 VIC393342 UYG393342 UOK393342 UEO393342 TUS393342 TKW393342 TBA393342 SRE393342 SHI393342 RXM393342 RNQ393342 RDU393342 QTY393342 QKC393342 QAG393342 PQK393342 PGO393342 OWS393342 OMW393342 ODA393342 NTE393342 NJI393342 MZM393342 MPQ393342 MFU393342 LVY393342 LMC393342 LCG393342 KSK393342 KIO393342 JYS393342 JOW393342 JFA393342 IVE393342 ILI393342 IBM393342 HRQ393342 HHU393342 GXY393342 GOC393342 GEG393342 FUK393342 FKO393342 FAS393342 EQW393342 EHA393342 DXE393342 DNI393342 DDM393342 CTQ393342 CJU393342 BZY393342 BQC393342 BGG393342 AWK393342 AMO393342 ACS393342 SW393342 JA393342 B393342 WVM327806 WLQ327806 WBU327806 VRY327806 VIC327806 UYG327806 UOK327806 UEO327806 TUS327806 TKW327806 TBA327806 SRE327806 SHI327806 RXM327806 RNQ327806 RDU327806 QTY327806 QKC327806 QAG327806 PQK327806 PGO327806 OWS327806 OMW327806 ODA327806 NTE327806 NJI327806 MZM327806 MPQ327806 MFU327806 LVY327806 LMC327806 LCG327806 KSK327806 KIO327806 JYS327806 JOW327806 JFA327806 IVE327806 ILI327806 IBM327806 HRQ327806 HHU327806 GXY327806 GOC327806 GEG327806 FUK327806 FKO327806 FAS327806 EQW327806 EHA327806 DXE327806 DNI327806 DDM327806 CTQ327806 CJU327806 BZY327806 BQC327806 BGG327806 AWK327806 AMO327806 ACS327806 SW327806 JA327806 B327806 WVM262270 WLQ262270 WBU262270 VRY262270 VIC262270 UYG262270 UOK262270 UEO262270 TUS262270 TKW262270 TBA262270 SRE262270 SHI262270 RXM262270 RNQ262270 RDU262270 QTY262270 QKC262270 QAG262270 PQK262270 PGO262270 OWS262270 OMW262270 ODA262270 NTE262270 NJI262270 MZM262270 MPQ262270 MFU262270 LVY262270 LMC262270 LCG262270 KSK262270 KIO262270 JYS262270 JOW262270 JFA262270 IVE262270 ILI262270 IBM262270 HRQ262270 HHU262270 GXY262270 GOC262270 GEG262270 FUK262270 FKO262270 FAS262270 EQW262270 EHA262270 DXE262270 DNI262270 DDM262270 CTQ262270 CJU262270 BZY262270 BQC262270 BGG262270 AWK262270 AMO262270 ACS262270 SW262270 JA262270 B262270 WVM196734 WLQ196734 WBU196734 VRY196734 VIC196734 UYG196734 UOK196734 UEO196734 TUS196734 TKW196734 TBA196734 SRE196734 SHI196734 RXM196734 RNQ196734 RDU196734 QTY196734 QKC196734 QAG196734 PQK196734 PGO196734 OWS196734 OMW196734 ODA196734 NTE196734 NJI196734 MZM196734 MPQ196734 MFU196734 LVY196734 LMC196734 LCG196734 KSK196734 KIO196734 JYS196734 JOW196734 JFA196734 IVE196734 ILI196734 IBM196734 HRQ196734 HHU196734 GXY196734 GOC196734 GEG196734 FUK196734 FKO196734 FAS196734 EQW196734 EHA196734 DXE196734 DNI196734 DDM196734 CTQ196734 CJU196734 BZY196734 BQC196734 BGG196734 AWK196734 AMO196734 ACS196734 SW196734 JA196734 B196734 WVM131198 WLQ131198 WBU131198 VRY131198 VIC131198 UYG131198 UOK131198 UEO131198 TUS131198 TKW131198 TBA131198 SRE131198 SHI131198 RXM131198 RNQ131198 RDU131198 QTY131198 QKC131198 QAG131198 PQK131198 PGO131198 OWS131198 OMW131198 ODA131198 NTE131198 NJI131198 MZM131198 MPQ131198 MFU131198 LVY131198 LMC131198 LCG131198 KSK131198 KIO131198 JYS131198 JOW131198 JFA131198 IVE131198 ILI131198 IBM131198 HRQ131198 HHU131198 GXY131198 GOC131198 GEG131198 FUK131198 FKO131198 FAS131198 EQW131198 EHA131198 DXE131198 DNI131198 DDM131198 CTQ131198 CJU131198 BZY131198 BQC131198 BGG131198 AWK131198 AMO131198 ACS131198 SW131198 JA131198 B131198 WVM65662 WLQ65662 WBU65662 VRY65662 VIC65662 UYG65662 UOK65662 UEO65662 TUS65662 TKW65662 TBA65662 SRE65662 SHI65662 RXM65662 RNQ65662 RDU65662 QTY65662 QKC65662 QAG65662 PQK65662 PGO65662 OWS65662 OMW65662 ODA65662 NTE65662 NJI65662 MZM65662 MPQ65662 MFU65662 LVY65662 LMC65662 LCG65662 KSK65662 KIO65662 JYS65662 JOW65662 JFA65662 IVE65662 ILI65662 IBM65662 HRQ65662 HHU65662 GXY65662 GOC65662 GEG65662 FUK65662 FKO65662 FAS65662 EQW65662 EHA65662 DXE65662 DNI65662 DDM65662 CTQ65662 CJU65662 BZY65662 BQC65662 BGG65662 AWK65662 AMO65662 ACS65662 SW65662 JA65662 B65662 WVO983177:WVO983182 WLS983177:WLS983182 WBW983177:WBW983182 VSA983177:VSA983182 VIE983177:VIE983182 UYI983177:UYI983182 UOM983177:UOM983182 UEQ983177:UEQ983182 TUU983177:TUU983182 TKY983177:TKY983182 TBC983177:TBC983182 SRG983177:SRG983182 SHK983177:SHK983182 RXO983177:RXO983182 RNS983177:RNS983182 RDW983177:RDW983182 QUA983177:QUA983182 QKE983177:QKE983182 QAI983177:QAI983182 PQM983177:PQM983182 PGQ983177:PGQ983182 OWU983177:OWU983182 OMY983177:OMY983182 ODC983177:ODC983182 NTG983177:NTG983182 NJK983177:NJK983182 MZO983177:MZO983182 MPS983177:MPS983182 MFW983177:MFW983182 LWA983177:LWA983182 LME983177:LME983182 LCI983177:LCI983182 KSM983177:KSM983182 KIQ983177:KIQ983182 JYU983177:JYU983182 JOY983177:JOY983182 JFC983177:JFC983182 IVG983177:IVG983182 ILK983177:ILK983182 IBO983177:IBO983182 HRS983177:HRS983182 HHW983177:HHW983182 GYA983177:GYA983182 GOE983177:GOE983182 GEI983177:GEI983182 FUM983177:FUM983182 FKQ983177:FKQ983182 FAU983177:FAU983182 EQY983177:EQY983182 EHC983177:EHC983182 DXG983177:DXG983182 DNK983177:DNK983182 DDO983177:DDO983182 CTS983177:CTS983182 CJW983177:CJW983182 CAA983177:CAA983182 BQE983177:BQE983182 BGI983177:BGI983182 AWM983177:AWM983182 AMQ983177:AMQ983182 ACU983177:ACU983182 SY983177:SY983182 JC983177:JC983182 D983177:E983182 WVO917641:WVO917646 WLS917641:WLS917646 WBW917641:WBW917646 VSA917641:VSA917646 VIE917641:VIE917646 UYI917641:UYI917646 UOM917641:UOM917646 UEQ917641:UEQ917646 TUU917641:TUU917646 TKY917641:TKY917646 TBC917641:TBC917646 SRG917641:SRG917646 SHK917641:SHK917646 RXO917641:RXO917646 RNS917641:RNS917646 RDW917641:RDW917646 QUA917641:QUA917646 QKE917641:QKE917646 QAI917641:QAI917646 PQM917641:PQM917646 PGQ917641:PGQ917646 OWU917641:OWU917646 OMY917641:OMY917646 ODC917641:ODC917646 NTG917641:NTG917646 NJK917641:NJK917646 MZO917641:MZO917646 MPS917641:MPS917646 MFW917641:MFW917646 LWA917641:LWA917646 LME917641:LME917646 LCI917641:LCI917646 KSM917641:KSM917646 KIQ917641:KIQ917646 JYU917641:JYU917646 JOY917641:JOY917646 JFC917641:JFC917646 IVG917641:IVG917646 ILK917641:ILK917646 IBO917641:IBO917646 HRS917641:HRS917646 HHW917641:HHW917646 GYA917641:GYA917646 GOE917641:GOE917646 GEI917641:GEI917646 FUM917641:FUM917646 FKQ917641:FKQ917646 FAU917641:FAU917646 EQY917641:EQY917646 EHC917641:EHC917646 DXG917641:DXG917646 DNK917641:DNK917646 DDO917641:DDO917646 CTS917641:CTS917646 CJW917641:CJW917646 CAA917641:CAA917646 BQE917641:BQE917646 BGI917641:BGI917646 AWM917641:AWM917646 AMQ917641:AMQ917646 ACU917641:ACU917646 SY917641:SY917646 JC917641:JC917646 D917641:E917646 WVO852105:WVO852110 WLS852105:WLS852110 WBW852105:WBW852110 VSA852105:VSA852110 VIE852105:VIE852110 UYI852105:UYI852110 UOM852105:UOM852110 UEQ852105:UEQ852110 TUU852105:TUU852110 TKY852105:TKY852110 TBC852105:TBC852110 SRG852105:SRG852110 SHK852105:SHK852110 RXO852105:RXO852110 RNS852105:RNS852110 RDW852105:RDW852110 QUA852105:QUA852110 QKE852105:QKE852110 QAI852105:QAI852110 PQM852105:PQM852110 PGQ852105:PGQ852110 OWU852105:OWU852110 OMY852105:OMY852110 ODC852105:ODC852110 NTG852105:NTG852110 NJK852105:NJK852110 MZO852105:MZO852110 MPS852105:MPS852110 MFW852105:MFW852110 LWA852105:LWA852110 LME852105:LME852110 LCI852105:LCI852110 KSM852105:KSM852110 KIQ852105:KIQ852110 JYU852105:JYU852110 JOY852105:JOY852110 JFC852105:JFC852110 IVG852105:IVG852110 ILK852105:ILK852110 IBO852105:IBO852110 HRS852105:HRS852110 HHW852105:HHW852110 GYA852105:GYA852110 GOE852105:GOE852110 GEI852105:GEI852110 FUM852105:FUM852110 FKQ852105:FKQ852110 FAU852105:FAU852110 EQY852105:EQY852110 EHC852105:EHC852110 DXG852105:DXG852110 DNK852105:DNK852110 DDO852105:DDO852110 CTS852105:CTS852110 CJW852105:CJW852110 CAA852105:CAA852110 BQE852105:BQE852110 BGI852105:BGI852110 AWM852105:AWM852110 AMQ852105:AMQ852110 ACU852105:ACU852110 SY852105:SY852110 JC852105:JC852110 D852105:E852110 WVO786569:WVO786574 WLS786569:WLS786574 WBW786569:WBW786574 VSA786569:VSA786574 VIE786569:VIE786574 UYI786569:UYI786574 UOM786569:UOM786574 UEQ786569:UEQ786574 TUU786569:TUU786574 TKY786569:TKY786574 TBC786569:TBC786574 SRG786569:SRG786574 SHK786569:SHK786574 RXO786569:RXO786574 RNS786569:RNS786574 RDW786569:RDW786574 QUA786569:QUA786574 QKE786569:QKE786574 QAI786569:QAI786574 PQM786569:PQM786574 PGQ786569:PGQ786574 OWU786569:OWU786574 OMY786569:OMY786574 ODC786569:ODC786574 NTG786569:NTG786574 NJK786569:NJK786574 MZO786569:MZO786574 MPS786569:MPS786574 MFW786569:MFW786574 LWA786569:LWA786574 LME786569:LME786574 LCI786569:LCI786574 KSM786569:KSM786574 KIQ786569:KIQ786574 JYU786569:JYU786574 JOY786569:JOY786574 JFC786569:JFC786574 IVG786569:IVG786574 ILK786569:ILK786574 IBO786569:IBO786574 HRS786569:HRS786574 HHW786569:HHW786574 GYA786569:GYA786574 GOE786569:GOE786574 GEI786569:GEI786574 FUM786569:FUM786574 FKQ786569:FKQ786574 FAU786569:FAU786574 EQY786569:EQY786574 EHC786569:EHC786574 DXG786569:DXG786574 DNK786569:DNK786574 DDO786569:DDO786574 CTS786569:CTS786574 CJW786569:CJW786574 CAA786569:CAA786574 BQE786569:BQE786574 BGI786569:BGI786574 AWM786569:AWM786574 AMQ786569:AMQ786574 ACU786569:ACU786574 SY786569:SY786574 JC786569:JC786574 D786569:E786574 WVO721033:WVO721038 WLS721033:WLS721038 WBW721033:WBW721038 VSA721033:VSA721038 VIE721033:VIE721038 UYI721033:UYI721038 UOM721033:UOM721038 UEQ721033:UEQ721038 TUU721033:TUU721038 TKY721033:TKY721038 TBC721033:TBC721038 SRG721033:SRG721038 SHK721033:SHK721038 RXO721033:RXO721038 RNS721033:RNS721038 RDW721033:RDW721038 QUA721033:QUA721038 QKE721033:QKE721038 QAI721033:QAI721038 PQM721033:PQM721038 PGQ721033:PGQ721038 OWU721033:OWU721038 OMY721033:OMY721038 ODC721033:ODC721038 NTG721033:NTG721038 NJK721033:NJK721038 MZO721033:MZO721038 MPS721033:MPS721038 MFW721033:MFW721038 LWA721033:LWA721038 LME721033:LME721038 LCI721033:LCI721038 KSM721033:KSM721038 KIQ721033:KIQ721038 JYU721033:JYU721038 JOY721033:JOY721038 JFC721033:JFC721038 IVG721033:IVG721038 ILK721033:ILK721038 IBO721033:IBO721038 HRS721033:HRS721038 HHW721033:HHW721038 GYA721033:GYA721038 GOE721033:GOE721038 GEI721033:GEI721038 FUM721033:FUM721038 FKQ721033:FKQ721038 FAU721033:FAU721038 EQY721033:EQY721038 EHC721033:EHC721038 DXG721033:DXG721038 DNK721033:DNK721038 DDO721033:DDO721038 CTS721033:CTS721038 CJW721033:CJW721038 CAA721033:CAA721038 BQE721033:BQE721038 BGI721033:BGI721038 AWM721033:AWM721038 AMQ721033:AMQ721038 ACU721033:ACU721038 SY721033:SY721038 JC721033:JC721038 D721033:E721038 WVO655497:WVO655502 WLS655497:WLS655502 WBW655497:WBW655502 VSA655497:VSA655502 VIE655497:VIE655502 UYI655497:UYI655502 UOM655497:UOM655502 UEQ655497:UEQ655502 TUU655497:TUU655502 TKY655497:TKY655502 TBC655497:TBC655502 SRG655497:SRG655502 SHK655497:SHK655502 RXO655497:RXO655502 RNS655497:RNS655502 RDW655497:RDW655502 QUA655497:QUA655502 QKE655497:QKE655502 QAI655497:QAI655502 PQM655497:PQM655502 PGQ655497:PGQ655502 OWU655497:OWU655502 OMY655497:OMY655502 ODC655497:ODC655502 NTG655497:NTG655502 NJK655497:NJK655502 MZO655497:MZO655502 MPS655497:MPS655502 MFW655497:MFW655502 LWA655497:LWA655502 LME655497:LME655502 LCI655497:LCI655502 KSM655497:KSM655502 KIQ655497:KIQ655502 JYU655497:JYU655502 JOY655497:JOY655502 JFC655497:JFC655502 IVG655497:IVG655502 ILK655497:ILK655502 IBO655497:IBO655502 HRS655497:HRS655502 HHW655497:HHW655502 GYA655497:GYA655502 GOE655497:GOE655502 GEI655497:GEI655502 FUM655497:FUM655502 FKQ655497:FKQ655502 FAU655497:FAU655502 EQY655497:EQY655502 EHC655497:EHC655502 DXG655497:DXG655502 DNK655497:DNK655502 DDO655497:DDO655502 CTS655497:CTS655502 CJW655497:CJW655502 CAA655497:CAA655502 BQE655497:BQE655502 BGI655497:BGI655502 AWM655497:AWM655502 AMQ655497:AMQ655502 ACU655497:ACU655502 SY655497:SY655502 JC655497:JC655502 D655497:E655502 WVO589961:WVO589966 WLS589961:WLS589966 WBW589961:WBW589966 VSA589961:VSA589966 VIE589961:VIE589966 UYI589961:UYI589966 UOM589961:UOM589966 UEQ589961:UEQ589966 TUU589961:TUU589966 TKY589961:TKY589966 TBC589961:TBC589966 SRG589961:SRG589966 SHK589961:SHK589966 RXO589961:RXO589966 RNS589961:RNS589966 RDW589961:RDW589966 QUA589961:QUA589966 QKE589961:QKE589966 QAI589961:QAI589966 PQM589961:PQM589966 PGQ589961:PGQ589966 OWU589961:OWU589966 OMY589961:OMY589966 ODC589961:ODC589966 NTG589961:NTG589966 NJK589961:NJK589966 MZO589961:MZO589966 MPS589961:MPS589966 MFW589961:MFW589966 LWA589961:LWA589966 LME589961:LME589966 LCI589961:LCI589966 KSM589961:KSM589966 KIQ589961:KIQ589966 JYU589961:JYU589966 JOY589961:JOY589966 JFC589961:JFC589966 IVG589961:IVG589966 ILK589961:ILK589966 IBO589961:IBO589966 HRS589961:HRS589966 HHW589961:HHW589966 GYA589961:GYA589966 GOE589961:GOE589966 GEI589961:GEI589966 FUM589961:FUM589966 FKQ589961:FKQ589966 FAU589961:FAU589966 EQY589961:EQY589966 EHC589961:EHC589966 DXG589961:DXG589966 DNK589961:DNK589966 DDO589961:DDO589966 CTS589961:CTS589966 CJW589961:CJW589966 CAA589961:CAA589966 BQE589961:BQE589966 BGI589961:BGI589966 AWM589961:AWM589966 AMQ589961:AMQ589966 ACU589961:ACU589966 SY589961:SY589966 JC589961:JC589966 D589961:E589966 WVO524425:WVO524430 WLS524425:WLS524430 WBW524425:WBW524430 VSA524425:VSA524430 VIE524425:VIE524430 UYI524425:UYI524430 UOM524425:UOM524430 UEQ524425:UEQ524430 TUU524425:TUU524430 TKY524425:TKY524430 TBC524425:TBC524430 SRG524425:SRG524430 SHK524425:SHK524430 RXO524425:RXO524430 RNS524425:RNS524430 RDW524425:RDW524430 QUA524425:QUA524430 QKE524425:QKE524430 QAI524425:QAI524430 PQM524425:PQM524430 PGQ524425:PGQ524430 OWU524425:OWU524430 OMY524425:OMY524430 ODC524425:ODC524430 NTG524425:NTG524430 NJK524425:NJK524430 MZO524425:MZO524430 MPS524425:MPS524430 MFW524425:MFW524430 LWA524425:LWA524430 LME524425:LME524430 LCI524425:LCI524430 KSM524425:KSM524430 KIQ524425:KIQ524430 JYU524425:JYU524430 JOY524425:JOY524430 JFC524425:JFC524430 IVG524425:IVG524430 ILK524425:ILK524430 IBO524425:IBO524430 HRS524425:HRS524430 HHW524425:HHW524430 GYA524425:GYA524430 GOE524425:GOE524430 GEI524425:GEI524430 FUM524425:FUM524430 FKQ524425:FKQ524430 FAU524425:FAU524430 EQY524425:EQY524430 EHC524425:EHC524430 DXG524425:DXG524430 DNK524425:DNK524430 DDO524425:DDO524430 CTS524425:CTS524430 CJW524425:CJW524430 CAA524425:CAA524430 BQE524425:BQE524430 BGI524425:BGI524430 AWM524425:AWM524430 AMQ524425:AMQ524430 ACU524425:ACU524430 SY524425:SY524430 JC524425:JC524430 D524425:E524430 WVO458889:WVO458894 WLS458889:WLS458894 WBW458889:WBW458894 VSA458889:VSA458894 VIE458889:VIE458894 UYI458889:UYI458894 UOM458889:UOM458894 UEQ458889:UEQ458894 TUU458889:TUU458894 TKY458889:TKY458894 TBC458889:TBC458894 SRG458889:SRG458894 SHK458889:SHK458894 RXO458889:RXO458894 RNS458889:RNS458894 RDW458889:RDW458894 QUA458889:QUA458894 QKE458889:QKE458894 QAI458889:QAI458894 PQM458889:PQM458894 PGQ458889:PGQ458894 OWU458889:OWU458894 OMY458889:OMY458894 ODC458889:ODC458894 NTG458889:NTG458894 NJK458889:NJK458894 MZO458889:MZO458894 MPS458889:MPS458894 MFW458889:MFW458894 LWA458889:LWA458894 LME458889:LME458894 LCI458889:LCI458894 KSM458889:KSM458894 KIQ458889:KIQ458894 JYU458889:JYU458894 JOY458889:JOY458894 JFC458889:JFC458894 IVG458889:IVG458894 ILK458889:ILK458894 IBO458889:IBO458894 HRS458889:HRS458894 HHW458889:HHW458894 GYA458889:GYA458894 GOE458889:GOE458894 GEI458889:GEI458894 FUM458889:FUM458894 FKQ458889:FKQ458894 FAU458889:FAU458894 EQY458889:EQY458894 EHC458889:EHC458894 DXG458889:DXG458894 DNK458889:DNK458894 DDO458889:DDO458894 CTS458889:CTS458894 CJW458889:CJW458894 CAA458889:CAA458894 BQE458889:BQE458894 BGI458889:BGI458894 AWM458889:AWM458894 AMQ458889:AMQ458894 ACU458889:ACU458894 SY458889:SY458894 JC458889:JC458894 D458889:E458894 WVO393353:WVO393358 WLS393353:WLS393358 WBW393353:WBW393358 VSA393353:VSA393358 VIE393353:VIE393358 UYI393353:UYI393358 UOM393353:UOM393358 UEQ393353:UEQ393358 TUU393353:TUU393358 TKY393353:TKY393358 TBC393353:TBC393358 SRG393353:SRG393358 SHK393353:SHK393358 RXO393353:RXO393358 RNS393353:RNS393358 RDW393353:RDW393358 QUA393353:QUA393358 QKE393353:QKE393358 QAI393353:QAI393358 PQM393353:PQM393358 PGQ393353:PGQ393358 OWU393353:OWU393358 OMY393353:OMY393358 ODC393353:ODC393358 NTG393353:NTG393358 NJK393353:NJK393358 MZO393353:MZO393358 MPS393353:MPS393358 MFW393353:MFW393358 LWA393353:LWA393358 LME393353:LME393358 LCI393353:LCI393358 KSM393353:KSM393358 KIQ393353:KIQ393358 JYU393353:JYU393358 JOY393353:JOY393358 JFC393353:JFC393358 IVG393353:IVG393358 ILK393353:ILK393358 IBO393353:IBO393358 HRS393353:HRS393358 HHW393353:HHW393358 GYA393353:GYA393358 GOE393353:GOE393358 GEI393353:GEI393358 FUM393353:FUM393358 FKQ393353:FKQ393358 FAU393353:FAU393358 EQY393353:EQY393358 EHC393353:EHC393358 DXG393353:DXG393358 DNK393353:DNK393358 DDO393353:DDO393358 CTS393353:CTS393358 CJW393353:CJW393358 CAA393353:CAA393358 BQE393353:BQE393358 BGI393353:BGI393358 AWM393353:AWM393358 AMQ393353:AMQ393358 ACU393353:ACU393358 SY393353:SY393358 JC393353:JC393358 D393353:E393358 WVO327817:WVO327822 WLS327817:WLS327822 WBW327817:WBW327822 VSA327817:VSA327822 VIE327817:VIE327822 UYI327817:UYI327822 UOM327817:UOM327822 UEQ327817:UEQ327822 TUU327817:TUU327822 TKY327817:TKY327822 TBC327817:TBC327822 SRG327817:SRG327822 SHK327817:SHK327822 RXO327817:RXO327822 RNS327817:RNS327822 RDW327817:RDW327822 QUA327817:QUA327822 QKE327817:QKE327822 QAI327817:QAI327822 PQM327817:PQM327822 PGQ327817:PGQ327822 OWU327817:OWU327822 OMY327817:OMY327822 ODC327817:ODC327822 NTG327817:NTG327822 NJK327817:NJK327822 MZO327817:MZO327822 MPS327817:MPS327822 MFW327817:MFW327822 LWA327817:LWA327822 LME327817:LME327822 LCI327817:LCI327822 KSM327817:KSM327822 KIQ327817:KIQ327822 JYU327817:JYU327822 JOY327817:JOY327822 JFC327817:JFC327822 IVG327817:IVG327822 ILK327817:ILK327822 IBO327817:IBO327822 HRS327817:HRS327822 HHW327817:HHW327822 GYA327817:GYA327822 GOE327817:GOE327822 GEI327817:GEI327822 FUM327817:FUM327822 FKQ327817:FKQ327822 FAU327817:FAU327822 EQY327817:EQY327822 EHC327817:EHC327822 DXG327817:DXG327822 DNK327817:DNK327822 DDO327817:DDO327822 CTS327817:CTS327822 CJW327817:CJW327822 CAA327817:CAA327822 BQE327817:BQE327822 BGI327817:BGI327822 AWM327817:AWM327822 AMQ327817:AMQ327822 ACU327817:ACU327822 SY327817:SY327822 JC327817:JC327822 D327817:E327822 WVO262281:WVO262286 WLS262281:WLS262286 WBW262281:WBW262286 VSA262281:VSA262286 VIE262281:VIE262286 UYI262281:UYI262286 UOM262281:UOM262286 UEQ262281:UEQ262286 TUU262281:TUU262286 TKY262281:TKY262286 TBC262281:TBC262286 SRG262281:SRG262286 SHK262281:SHK262286 RXO262281:RXO262286 RNS262281:RNS262286 RDW262281:RDW262286 QUA262281:QUA262286 QKE262281:QKE262286 QAI262281:QAI262286 PQM262281:PQM262286 PGQ262281:PGQ262286 OWU262281:OWU262286 OMY262281:OMY262286 ODC262281:ODC262286 NTG262281:NTG262286 NJK262281:NJK262286 MZO262281:MZO262286 MPS262281:MPS262286 MFW262281:MFW262286 LWA262281:LWA262286 LME262281:LME262286 LCI262281:LCI262286 KSM262281:KSM262286 KIQ262281:KIQ262286 JYU262281:JYU262286 JOY262281:JOY262286 JFC262281:JFC262286 IVG262281:IVG262286 ILK262281:ILK262286 IBO262281:IBO262286 HRS262281:HRS262286 HHW262281:HHW262286 GYA262281:GYA262286 GOE262281:GOE262286 GEI262281:GEI262286 FUM262281:FUM262286 FKQ262281:FKQ262286 FAU262281:FAU262286 EQY262281:EQY262286 EHC262281:EHC262286 DXG262281:DXG262286 DNK262281:DNK262286 DDO262281:DDO262286 CTS262281:CTS262286 CJW262281:CJW262286 CAA262281:CAA262286 BQE262281:BQE262286 BGI262281:BGI262286 AWM262281:AWM262286 AMQ262281:AMQ262286 ACU262281:ACU262286 SY262281:SY262286 JC262281:JC262286 D262281:E262286 WVO196745:WVO196750 WLS196745:WLS196750 WBW196745:WBW196750 VSA196745:VSA196750 VIE196745:VIE196750 UYI196745:UYI196750 UOM196745:UOM196750 UEQ196745:UEQ196750 TUU196745:TUU196750 TKY196745:TKY196750 TBC196745:TBC196750 SRG196745:SRG196750 SHK196745:SHK196750 RXO196745:RXO196750 RNS196745:RNS196750 RDW196745:RDW196750 QUA196745:QUA196750 QKE196745:QKE196750 QAI196745:QAI196750 PQM196745:PQM196750 PGQ196745:PGQ196750 OWU196745:OWU196750 OMY196745:OMY196750 ODC196745:ODC196750 NTG196745:NTG196750 NJK196745:NJK196750 MZO196745:MZO196750 MPS196745:MPS196750 MFW196745:MFW196750 LWA196745:LWA196750 LME196745:LME196750 LCI196745:LCI196750 KSM196745:KSM196750 KIQ196745:KIQ196750 JYU196745:JYU196750 JOY196745:JOY196750 JFC196745:JFC196750 IVG196745:IVG196750 ILK196745:ILK196750 IBO196745:IBO196750 HRS196745:HRS196750 HHW196745:HHW196750 GYA196745:GYA196750 GOE196745:GOE196750 GEI196745:GEI196750 FUM196745:FUM196750 FKQ196745:FKQ196750 FAU196745:FAU196750 EQY196745:EQY196750 EHC196745:EHC196750 DXG196745:DXG196750 DNK196745:DNK196750 DDO196745:DDO196750 CTS196745:CTS196750 CJW196745:CJW196750 CAA196745:CAA196750 BQE196745:BQE196750 BGI196745:BGI196750 AWM196745:AWM196750 AMQ196745:AMQ196750 ACU196745:ACU196750 SY196745:SY196750 JC196745:JC196750 D196745:E196750 WVO131209:WVO131214 WLS131209:WLS131214 WBW131209:WBW131214 VSA131209:VSA131214 VIE131209:VIE131214 UYI131209:UYI131214 UOM131209:UOM131214 UEQ131209:UEQ131214 TUU131209:TUU131214 TKY131209:TKY131214 TBC131209:TBC131214 SRG131209:SRG131214 SHK131209:SHK131214 RXO131209:RXO131214 RNS131209:RNS131214 RDW131209:RDW131214 QUA131209:QUA131214 QKE131209:QKE131214 QAI131209:QAI131214 PQM131209:PQM131214 PGQ131209:PGQ131214 OWU131209:OWU131214 OMY131209:OMY131214 ODC131209:ODC131214 NTG131209:NTG131214 NJK131209:NJK131214 MZO131209:MZO131214 MPS131209:MPS131214 MFW131209:MFW131214 LWA131209:LWA131214 LME131209:LME131214 LCI131209:LCI131214 KSM131209:KSM131214 KIQ131209:KIQ131214 JYU131209:JYU131214 JOY131209:JOY131214 JFC131209:JFC131214 IVG131209:IVG131214 ILK131209:ILK131214 IBO131209:IBO131214 HRS131209:HRS131214 HHW131209:HHW131214 GYA131209:GYA131214 GOE131209:GOE131214 GEI131209:GEI131214 FUM131209:FUM131214 FKQ131209:FKQ131214 FAU131209:FAU131214 EQY131209:EQY131214 EHC131209:EHC131214 DXG131209:DXG131214 DNK131209:DNK131214 DDO131209:DDO131214 CTS131209:CTS131214 CJW131209:CJW131214 CAA131209:CAA131214 BQE131209:BQE131214 BGI131209:BGI131214 AWM131209:AWM131214 AMQ131209:AMQ131214 ACU131209:ACU131214 SY131209:SY131214 JC131209:JC131214 D131209:E131214 WVO65673:WVO65678 WLS65673:WLS65678 WBW65673:WBW65678 VSA65673:VSA65678 VIE65673:VIE65678 UYI65673:UYI65678 UOM65673:UOM65678 UEQ65673:UEQ65678 TUU65673:TUU65678 TKY65673:TKY65678 TBC65673:TBC65678 SRG65673:SRG65678 SHK65673:SHK65678 RXO65673:RXO65678 RNS65673:RNS65678 RDW65673:RDW65678 QUA65673:QUA65678 QKE65673:QKE65678 QAI65673:QAI65678 PQM65673:PQM65678 PGQ65673:PGQ65678 OWU65673:OWU65678 OMY65673:OMY65678 ODC65673:ODC65678 NTG65673:NTG65678 NJK65673:NJK65678 MZO65673:MZO65678 MPS65673:MPS65678 MFW65673:MFW65678 LWA65673:LWA65678 LME65673:LME65678 LCI65673:LCI65678 KSM65673:KSM65678 KIQ65673:KIQ65678 JYU65673:JYU65678 JOY65673:JOY65678 JFC65673:JFC65678 IVG65673:IVG65678 ILK65673:ILK65678 IBO65673:IBO65678 HRS65673:HRS65678 HHW65673:HHW65678 GYA65673:GYA65678 GOE65673:GOE65678 GEI65673:GEI65678 FUM65673:FUM65678 FKQ65673:FKQ65678 FAU65673:FAU65678 EQY65673:EQY65678 EHC65673:EHC65678 DXG65673:DXG65678 DNK65673:DNK65678 DDO65673:DDO65678 CTS65673:CTS65678 CJW65673:CJW65678 CAA65673:CAA65678 BQE65673:BQE65678 BGI65673:BGI65678 AWM65673:AWM65678 AMQ65673:AMQ65678 ACU65673:ACU65678 SY65673:SY65678 JC65673:JC65678 D65673:E65678 WVO983185:WVO983190 WLS983185:WLS983190 WBW983185:WBW983190 VSA983185:VSA983190 VIE983185:VIE983190 UYI983185:UYI983190 UOM983185:UOM983190 UEQ983185:UEQ983190 TUU983185:TUU983190 TKY983185:TKY983190 TBC983185:TBC983190 SRG983185:SRG983190 SHK983185:SHK983190 RXO983185:RXO983190 RNS983185:RNS983190 RDW983185:RDW983190 QUA983185:QUA983190 QKE983185:QKE983190 QAI983185:QAI983190 PQM983185:PQM983190 PGQ983185:PGQ983190 OWU983185:OWU983190 OMY983185:OMY983190 ODC983185:ODC983190 NTG983185:NTG983190 NJK983185:NJK983190 MZO983185:MZO983190 MPS983185:MPS983190 MFW983185:MFW983190 LWA983185:LWA983190 LME983185:LME983190 LCI983185:LCI983190 KSM983185:KSM983190 KIQ983185:KIQ983190 JYU983185:JYU983190 JOY983185:JOY983190 JFC983185:JFC983190 IVG983185:IVG983190 ILK983185:ILK983190 IBO983185:IBO983190 HRS983185:HRS983190 HHW983185:HHW983190 GYA983185:GYA983190 GOE983185:GOE983190 GEI983185:GEI983190 FUM983185:FUM983190 FKQ983185:FKQ983190 FAU983185:FAU983190 EQY983185:EQY983190 EHC983185:EHC983190 DXG983185:DXG983190 DNK983185:DNK983190 DDO983185:DDO983190 CTS983185:CTS983190 CJW983185:CJW983190 CAA983185:CAA983190 BQE983185:BQE983190 BGI983185:BGI983190 AWM983185:AWM983190 AMQ983185:AMQ983190 ACU983185:ACU983190 SY983185:SY983190 JC983185:JC983190 D983185:E983190 WVO917649:WVO917654 WLS917649:WLS917654 WBW917649:WBW917654 VSA917649:VSA917654 VIE917649:VIE917654 UYI917649:UYI917654 UOM917649:UOM917654 UEQ917649:UEQ917654 TUU917649:TUU917654 TKY917649:TKY917654 TBC917649:TBC917654 SRG917649:SRG917654 SHK917649:SHK917654 RXO917649:RXO917654 RNS917649:RNS917654 RDW917649:RDW917654 QUA917649:QUA917654 QKE917649:QKE917654 QAI917649:QAI917654 PQM917649:PQM917654 PGQ917649:PGQ917654 OWU917649:OWU917654 OMY917649:OMY917654 ODC917649:ODC917654 NTG917649:NTG917654 NJK917649:NJK917654 MZO917649:MZO917654 MPS917649:MPS917654 MFW917649:MFW917654 LWA917649:LWA917654 LME917649:LME917654 LCI917649:LCI917654 KSM917649:KSM917654 KIQ917649:KIQ917654 JYU917649:JYU917654 JOY917649:JOY917654 JFC917649:JFC917654 IVG917649:IVG917654 ILK917649:ILK917654 IBO917649:IBO917654 HRS917649:HRS917654 HHW917649:HHW917654 GYA917649:GYA917654 GOE917649:GOE917654 GEI917649:GEI917654 FUM917649:FUM917654 FKQ917649:FKQ917654 FAU917649:FAU917654 EQY917649:EQY917654 EHC917649:EHC917654 DXG917649:DXG917654 DNK917649:DNK917654 DDO917649:DDO917654 CTS917649:CTS917654 CJW917649:CJW917654 CAA917649:CAA917654 BQE917649:BQE917654 BGI917649:BGI917654 AWM917649:AWM917654 AMQ917649:AMQ917654 ACU917649:ACU917654 SY917649:SY917654 JC917649:JC917654 D917649:E917654 WVO852113:WVO852118 WLS852113:WLS852118 WBW852113:WBW852118 VSA852113:VSA852118 VIE852113:VIE852118 UYI852113:UYI852118 UOM852113:UOM852118 UEQ852113:UEQ852118 TUU852113:TUU852118 TKY852113:TKY852118 TBC852113:TBC852118 SRG852113:SRG852118 SHK852113:SHK852118 RXO852113:RXO852118 RNS852113:RNS852118 RDW852113:RDW852118 QUA852113:QUA852118 QKE852113:QKE852118 QAI852113:QAI852118 PQM852113:PQM852118 PGQ852113:PGQ852118 OWU852113:OWU852118 OMY852113:OMY852118 ODC852113:ODC852118 NTG852113:NTG852118 NJK852113:NJK852118 MZO852113:MZO852118 MPS852113:MPS852118 MFW852113:MFW852118 LWA852113:LWA852118 LME852113:LME852118 LCI852113:LCI852118 KSM852113:KSM852118 KIQ852113:KIQ852118 JYU852113:JYU852118 JOY852113:JOY852118 JFC852113:JFC852118 IVG852113:IVG852118 ILK852113:ILK852118 IBO852113:IBO852118 HRS852113:HRS852118 HHW852113:HHW852118 GYA852113:GYA852118 GOE852113:GOE852118 GEI852113:GEI852118 FUM852113:FUM852118 FKQ852113:FKQ852118 FAU852113:FAU852118 EQY852113:EQY852118 EHC852113:EHC852118 DXG852113:DXG852118 DNK852113:DNK852118 DDO852113:DDO852118 CTS852113:CTS852118 CJW852113:CJW852118 CAA852113:CAA852118 BQE852113:BQE852118 BGI852113:BGI852118 AWM852113:AWM852118 AMQ852113:AMQ852118 ACU852113:ACU852118 SY852113:SY852118 JC852113:JC852118 D852113:E852118 WVO786577:WVO786582 WLS786577:WLS786582 WBW786577:WBW786582 VSA786577:VSA786582 VIE786577:VIE786582 UYI786577:UYI786582 UOM786577:UOM786582 UEQ786577:UEQ786582 TUU786577:TUU786582 TKY786577:TKY786582 TBC786577:TBC786582 SRG786577:SRG786582 SHK786577:SHK786582 RXO786577:RXO786582 RNS786577:RNS786582 RDW786577:RDW786582 QUA786577:QUA786582 QKE786577:QKE786582 QAI786577:QAI786582 PQM786577:PQM786582 PGQ786577:PGQ786582 OWU786577:OWU786582 OMY786577:OMY786582 ODC786577:ODC786582 NTG786577:NTG786582 NJK786577:NJK786582 MZO786577:MZO786582 MPS786577:MPS786582 MFW786577:MFW786582 LWA786577:LWA786582 LME786577:LME786582 LCI786577:LCI786582 KSM786577:KSM786582 KIQ786577:KIQ786582 JYU786577:JYU786582 JOY786577:JOY786582 JFC786577:JFC786582 IVG786577:IVG786582 ILK786577:ILK786582 IBO786577:IBO786582 HRS786577:HRS786582 HHW786577:HHW786582 GYA786577:GYA786582 GOE786577:GOE786582 GEI786577:GEI786582 FUM786577:FUM786582 FKQ786577:FKQ786582 FAU786577:FAU786582 EQY786577:EQY786582 EHC786577:EHC786582 DXG786577:DXG786582 DNK786577:DNK786582 DDO786577:DDO786582 CTS786577:CTS786582 CJW786577:CJW786582 CAA786577:CAA786582 BQE786577:BQE786582 BGI786577:BGI786582 AWM786577:AWM786582 AMQ786577:AMQ786582 ACU786577:ACU786582 SY786577:SY786582 JC786577:JC786582 D786577:E786582 WVO721041:WVO721046 WLS721041:WLS721046 WBW721041:WBW721046 VSA721041:VSA721046 VIE721041:VIE721046 UYI721041:UYI721046 UOM721041:UOM721046 UEQ721041:UEQ721046 TUU721041:TUU721046 TKY721041:TKY721046 TBC721041:TBC721046 SRG721041:SRG721046 SHK721041:SHK721046 RXO721041:RXO721046 RNS721041:RNS721046 RDW721041:RDW721046 QUA721041:QUA721046 QKE721041:QKE721046 QAI721041:QAI721046 PQM721041:PQM721046 PGQ721041:PGQ721046 OWU721041:OWU721046 OMY721041:OMY721046 ODC721041:ODC721046 NTG721041:NTG721046 NJK721041:NJK721046 MZO721041:MZO721046 MPS721041:MPS721046 MFW721041:MFW721046 LWA721041:LWA721046 LME721041:LME721046 LCI721041:LCI721046 KSM721041:KSM721046 KIQ721041:KIQ721046 JYU721041:JYU721046 JOY721041:JOY721046 JFC721041:JFC721046 IVG721041:IVG721046 ILK721041:ILK721046 IBO721041:IBO721046 HRS721041:HRS721046 HHW721041:HHW721046 GYA721041:GYA721046 GOE721041:GOE721046 GEI721041:GEI721046 FUM721041:FUM721046 FKQ721041:FKQ721046 FAU721041:FAU721046 EQY721041:EQY721046 EHC721041:EHC721046 DXG721041:DXG721046 DNK721041:DNK721046 DDO721041:DDO721046 CTS721041:CTS721046 CJW721041:CJW721046 CAA721041:CAA721046 BQE721041:BQE721046 BGI721041:BGI721046 AWM721041:AWM721046 AMQ721041:AMQ721046 ACU721041:ACU721046 SY721041:SY721046 JC721041:JC721046 D721041:E721046 WVO655505:WVO655510 WLS655505:WLS655510 WBW655505:WBW655510 VSA655505:VSA655510 VIE655505:VIE655510 UYI655505:UYI655510 UOM655505:UOM655510 UEQ655505:UEQ655510 TUU655505:TUU655510 TKY655505:TKY655510 TBC655505:TBC655510 SRG655505:SRG655510 SHK655505:SHK655510 RXO655505:RXO655510 RNS655505:RNS655510 RDW655505:RDW655510 QUA655505:QUA655510 QKE655505:QKE655510 QAI655505:QAI655510 PQM655505:PQM655510 PGQ655505:PGQ655510 OWU655505:OWU655510 OMY655505:OMY655510 ODC655505:ODC655510 NTG655505:NTG655510 NJK655505:NJK655510 MZO655505:MZO655510 MPS655505:MPS655510 MFW655505:MFW655510 LWA655505:LWA655510 LME655505:LME655510 LCI655505:LCI655510 KSM655505:KSM655510 KIQ655505:KIQ655510 JYU655505:JYU655510 JOY655505:JOY655510 JFC655505:JFC655510 IVG655505:IVG655510 ILK655505:ILK655510 IBO655505:IBO655510 HRS655505:HRS655510 HHW655505:HHW655510 GYA655505:GYA655510 GOE655505:GOE655510 GEI655505:GEI655510 FUM655505:FUM655510 FKQ655505:FKQ655510 FAU655505:FAU655510 EQY655505:EQY655510 EHC655505:EHC655510 DXG655505:DXG655510 DNK655505:DNK655510 DDO655505:DDO655510 CTS655505:CTS655510 CJW655505:CJW655510 CAA655505:CAA655510 BQE655505:BQE655510 BGI655505:BGI655510 AWM655505:AWM655510 AMQ655505:AMQ655510 ACU655505:ACU655510 SY655505:SY655510 JC655505:JC655510 D655505:E655510 WVO589969:WVO589974 WLS589969:WLS589974 WBW589969:WBW589974 VSA589969:VSA589974 VIE589969:VIE589974 UYI589969:UYI589974 UOM589969:UOM589974 UEQ589969:UEQ589974 TUU589969:TUU589974 TKY589969:TKY589974 TBC589969:TBC589974 SRG589969:SRG589974 SHK589969:SHK589974 RXO589969:RXO589974 RNS589969:RNS589974 RDW589969:RDW589974 QUA589969:QUA589974 QKE589969:QKE589974 QAI589969:QAI589974 PQM589969:PQM589974 PGQ589969:PGQ589974 OWU589969:OWU589974 OMY589969:OMY589974 ODC589969:ODC589974 NTG589969:NTG589974 NJK589969:NJK589974 MZO589969:MZO589974 MPS589969:MPS589974 MFW589969:MFW589974 LWA589969:LWA589974 LME589969:LME589974 LCI589969:LCI589974 KSM589969:KSM589974 KIQ589969:KIQ589974 JYU589969:JYU589974 JOY589969:JOY589974 JFC589969:JFC589974 IVG589969:IVG589974 ILK589969:ILK589974 IBO589969:IBO589974 HRS589969:HRS589974 HHW589969:HHW589974 GYA589969:GYA589974 GOE589969:GOE589974 GEI589969:GEI589974 FUM589969:FUM589974 FKQ589969:FKQ589974 FAU589969:FAU589974 EQY589969:EQY589974 EHC589969:EHC589974 DXG589969:DXG589974 DNK589969:DNK589974 DDO589969:DDO589974 CTS589969:CTS589974 CJW589969:CJW589974 CAA589969:CAA589974 BQE589969:BQE589974 BGI589969:BGI589974 AWM589969:AWM589974 AMQ589969:AMQ589974 ACU589969:ACU589974 SY589969:SY589974 JC589969:JC589974 D589969:E589974 WVO524433:WVO524438 WLS524433:WLS524438 WBW524433:WBW524438 VSA524433:VSA524438 VIE524433:VIE524438 UYI524433:UYI524438 UOM524433:UOM524438 UEQ524433:UEQ524438 TUU524433:TUU524438 TKY524433:TKY524438 TBC524433:TBC524438 SRG524433:SRG524438 SHK524433:SHK524438 RXO524433:RXO524438 RNS524433:RNS524438 RDW524433:RDW524438 QUA524433:QUA524438 QKE524433:QKE524438 QAI524433:QAI524438 PQM524433:PQM524438 PGQ524433:PGQ524438 OWU524433:OWU524438 OMY524433:OMY524438 ODC524433:ODC524438 NTG524433:NTG524438 NJK524433:NJK524438 MZO524433:MZO524438 MPS524433:MPS524438 MFW524433:MFW524438 LWA524433:LWA524438 LME524433:LME524438 LCI524433:LCI524438 KSM524433:KSM524438 KIQ524433:KIQ524438 JYU524433:JYU524438 JOY524433:JOY524438 JFC524433:JFC524438 IVG524433:IVG524438 ILK524433:ILK524438 IBO524433:IBO524438 HRS524433:HRS524438 HHW524433:HHW524438 GYA524433:GYA524438 GOE524433:GOE524438 GEI524433:GEI524438 FUM524433:FUM524438 FKQ524433:FKQ524438 FAU524433:FAU524438 EQY524433:EQY524438 EHC524433:EHC524438 DXG524433:DXG524438 DNK524433:DNK524438 DDO524433:DDO524438 CTS524433:CTS524438 CJW524433:CJW524438 CAA524433:CAA524438 BQE524433:BQE524438 BGI524433:BGI524438 AWM524433:AWM524438 AMQ524433:AMQ524438 ACU524433:ACU524438 SY524433:SY524438 JC524433:JC524438 D524433:E524438 WVO458897:WVO458902 WLS458897:WLS458902 WBW458897:WBW458902 VSA458897:VSA458902 VIE458897:VIE458902 UYI458897:UYI458902 UOM458897:UOM458902 UEQ458897:UEQ458902 TUU458897:TUU458902 TKY458897:TKY458902 TBC458897:TBC458902 SRG458897:SRG458902 SHK458897:SHK458902 RXO458897:RXO458902 RNS458897:RNS458902 RDW458897:RDW458902 QUA458897:QUA458902 QKE458897:QKE458902 QAI458897:QAI458902 PQM458897:PQM458902 PGQ458897:PGQ458902 OWU458897:OWU458902 OMY458897:OMY458902 ODC458897:ODC458902 NTG458897:NTG458902 NJK458897:NJK458902 MZO458897:MZO458902 MPS458897:MPS458902 MFW458897:MFW458902 LWA458897:LWA458902 LME458897:LME458902 LCI458897:LCI458902 KSM458897:KSM458902 KIQ458897:KIQ458902 JYU458897:JYU458902 JOY458897:JOY458902 JFC458897:JFC458902 IVG458897:IVG458902 ILK458897:ILK458902 IBO458897:IBO458902 HRS458897:HRS458902 HHW458897:HHW458902 GYA458897:GYA458902 GOE458897:GOE458902 GEI458897:GEI458902 FUM458897:FUM458902 FKQ458897:FKQ458902 FAU458897:FAU458902 EQY458897:EQY458902 EHC458897:EHC458902 DXG458897:DXG458902 DNK458897:DNK458902 DDO458897:DDO458902 CTS458897:CTS458902 CJW458897:CJW458902 CAA458897:CAA458902 BQE458897:BQE458902 BGI458897:BGI458902 AWM458897:AWM458902 AMQ458897:AMQ458902 ACU458897:ACU458902 SY458897:SY458902 JC458897:JC458902 D458897:E458902 WVO393361:WVO393366 WLS393361:WLS393366 WBW393361:WBW393366 VSA393361:VSA393366 VIE393361:VIE393366 UYI393361:UYI393366 UOM393361:UOM393366 UEQ393361:UEQ393366 TUU393361:TUU393366 TKY393361:TKY393366 TBC393361:TBC393366 SRG393361:SRG393366 SHK393361:SHK393366 RXO393361:RXO393366 RNS393361:RNS393366 RDW393361:RDW393366 QUA393361:QUA393366 QKE393361:QKE393366 QAI393361:QAI393366 PQM393361:PQM393366 PGQ393361:PGQ393366 OWU393361:OWU393366 OMY393361:OMY393366 ODC393361:ODC393366 NTG393361:NTG393366 NJK393361:NJK393366 MZO393361:MZO393366 MPS393361:MPS393366 MFW393361:MFW393366 LWA393361:LWA393366 LME393361:LME393366 LCI393361:LCI393366 KSM393361:KSM393366 KIQ393361:KIQ393366 JYU393361:JYU393366 JOY393361:JOY393366 JFC393361:JFC393366 IVG393361:IVG393366 ILK393361:ILK393366 IBO393361:IBO393366 HRS393361:HRS393366 HHW393361:HHW393366 GYA393361:GYA393366 GOE393361:GOE393366 GEI393361:GEI393366 FUM393361:FUM393366 FKQ393361:FKQ393366 FAU393361:FAU393366 EQY393361:EQY393366 EHC393361:EHC393366 DXG393361:DXG393366 DNK393361:DNK393366 DDO393361:DDO393366 CTS393361:CTS393366 CJW393361:CJW393366 CAA393361:CAA393366 BQE393361:BQE393366 BGI393361:BGI393366 AWM393361:AWM393366 AMQ393361:AMQ393366 ACU393361:ACU393366 SY393361:SY393366 JC393361:JC393366 D393361:E393366 WVO327825:WVO327830 WLS327825:WLS327830 WBW327825:WBW327830 VSA327825:VSA327830 VIE327825:VIE327830 UYI327825:UYI327830 UOM327825:UOM327830 UEQ327825:UEQ327830 TUU327825:TUU327830 TKY327825:TKY327830 TBC327825:TBC327830 SRG327825:SRG327830 SHK327825:SHK327830 RXO327825:RXO327830 RNS327825:RNS327830 RDW327825:RDW327830 QUA327825:QUA327830 QKE327825:QKE327830 QAI327825:QAI327830 PQM327825:PQM327830 PGQ327825:PGQ327830 OWU327825:OWU327830 OMY327825:OMY327830 ODC327825:ODC327830 NTG327825:NTG327830 NJK327825:NJK327830 MZO327825:MZO327830 MPS327825:MPS327830 MFW327825:MFW327830 LWA327825:LWA327830 LME327825:LME327830 LCI327825:LCI327830 KSM327825:KSM327830 KIQ327825:KIQ327830 JYU327825:JYU327830 JOY327825:JOY327830 JFC327825:JFC327830 IVG327825:IVG327830 ILK327825:ILK327830 IBO327825:IBO327830 HRS327825:HRS327830 HHW327825:HHW327830 GYA327825:GYA327830 GOE327825:GOE327830 GEI327825:GEI327830 FUM327825:FUM327830 FKQ327825:FKQ327830 FAU327825:FAU327830 EQY327825:EQY327830 EHC327825:EHC327830 DXG327825:DXG327830 DNK327825:DNK327830 DDO327825:DDO327830 CTS327825:CTS327830 CJW327825:CJW327830 CAA327825:CAA327830 BQE327825:BQE327830 BGI327825:BGI327830 AWM327825:AWM327830 AMQ327825:AMQ327830 ACU327825:ACU327830 SY327825:SY327830 JC327825:JC327830 D327825:E327830 WVO262289:WVO262294 WLS262289:WLS262294 WBW262289:WBW262294 VSA262289:VSA262294 VIE262289:VIE262294 UYI262289:UYI262294 UOM262289:UOM262294 UEQ262289:UEQ262294 TUU262289:TUU262294 TKY262289:TKY262294 TBC262289:TBC262294 SRG262289:SRG262294 SHK262289:SHK262294 RXO262289:RXO262294 RNS262289:RNS262294 RDW262289:RDW262294 QUA262289:QUA262294 QKE262289:QKE262294 QAI262289:QAI262294 PQM262289:PQM262294 PGQ262289:PGQ262294 OWU262289:OWU262294 OMY262289:OMY262294 ODC262289:ODC262294 NTG262289:NTG262294 NJK262289:NJK262294 MZO262289:MZO262294 MPS262289:MPS262294 MFW262289:MFW262294 LWA262289:LWA262294 LME262289:LME262294 LCI262289:LCI262294 KSM262289:KSM262294 KIQ262289:KIQ262294 JYU262289:JYU262294 JOY262289:JOY262294 JFC262289:JFC262294 IVG262289:IVG262294 ILK262289:ILK262294 IBO262289:IBO262294 HRS262289:HRS262294 HHW262289:HHW262294 GYA262289:GYA262294 GOE262289:GOE262294 GEI262289:GEI262294 FUM262289:FUM262294 FKQ262289:FKQ262294 FAU262289:FAU262294 EQY262289:EQY262294 EHC262289:EHC262294 DXG262289:DXG262294 DNK262289:DNK262294 DDO262289:DDO262294 CTS262289:CTS262294 CJW262289:CJW262294 CAA262289:CAA262294 BQE262289:BQE262294 BGI262289:BGI262294 AWM262289:AWM262294 AMQ262289:AMQ262294 ACU262289:ACU262294 SY262289:SY262294 JC262289:JC262294 D262289:E262294 WVO196753:WVO196758 WLS196753:WLS196758 WBW196753:WBW196758 VSA196753:VSA196758 VIE196753:VIE196758 UYI196753:UYI196758 UOM196753:UOM196758 UEQ196753:UEQ196758 TUU196753:TUU196758 TKY196753:TKY196758 TBC196753:TBC196758 SRG196753:SRG196758 SHK196753:SHK196758 RXO196753:RXO196758 RNS196753:RNS196758 RDW196753:RDW196758 QUA196753:QUA196758 QKE196753:QKE196758 QAI196753:QAI196758 PQM196753:PQM196758 PGQ196753:PGQ196758 OWU196753:OWU196758 OMY196753:OMY196758 ODC196753:ODC196758 NTG196753:NTG196758 NJK196753:NJK196758 MZO196753:MZO196758 MPS196753:MPS196758 MFW196753:MFW196758 LWA196753:LWA196758 LME196753:LME196758 LCI196753:LCI196758 KSM196753:KSM196758 KIQ196753:KIQ196758 JYU196753:JYU196758 JOY196753:JOY196758 JFC196753:JFC196758 IVG196753:IVG196758 ILK196753:ILK196758 IBO196753:IBO196758 HRS196753:HRS196758 HHW196753:HHW196758 GYA196753:GYA196758 GOE196753:GOE196758 GEI196753:GEI196758 FUM196753:FUM196758 FKQ196753:FKQ196758 FAU196753:FAU196758 EQY196753:EQY196758 EHC196753:EHC196758 DXG196753:DXG196758 DNK196753:DNK196758 DDO196753:DDO196758 CTS196753:CTS196758 CJW196753:CJW196758 CAA196753:CAA196758 BQE196753:BQE196758 BGI196753:BGI196758 AWM196753:AWM196758 AMQ196753:AMQ196758 ACU196753:ACU196758 SY196753:SY196758 JC196753:JC196758 D196753:E196758 WVO131217:WVO131222 WLS131217:WLS131222 WBW131217:WBW131222 VSA131217:VSA131222 VIE131217:VIE131222 UYI131217:UYI131222 UOM131217:UOM131222 UEQ131217:UEQ131222 TUU131217:TUU131222 TKY131217:TKY131222 TBC131217:TBC131222 SRG131217:SRG131222 SHK131217:SHK131222 RXO131217:RXO131222 RNS131217:RNS131222 RDW131217:RDW131222 QUA131217:QUA131222 QKE131217:QKE131222 QAI131217:QAI131222 PQM131217:PQM131222 PGQ131217:PGQ131222 OWU131217:OWU131222 OMY131217:OMY131222 ODC131217:ODC131222 NTG131217:NTG131222 NJK131217:NJK131222 MZO131217:MZO131222 MPS131217:MPS131222 MFW131217:MFW131222 LWA131217:LWA131222 LME131217:LME131222 LCI131217:LCI131222 KSM131217:KSM131222 KIQ131217:KIQ131222 JYU131217:JYU131222 JOY131217:JOY131222 JFC131217:JFC131222 IVG131217:IVG131222 ILK131217:ILK131222 IBO131217:IBO131222 HRS131217:HRS131222 HHW131217:HHW131222 GYA131217:GYA131222 GOE131217:GOE131222 GEI131217:GEI131222 FUM131217:FUM131222 FKQ131217:FKQ131222 FAU131217:FAU131222 EQY131217:EQY131222 EHC131217:EHC131222 DXG131217:DXG131222 DNK131217:DNK131222 DDO131217:DDO131222 CTS131217:CTS131222 CJW131217:CJW131222 CAA131217:CAA131222 BQE131217:BQE131222 BGI131217:BGI131222 AWM131217:AWM131222 AMQ131217:AMQ131222 ACU131217:ACU131222 SY131217:SY131222 JC131217:JC131222 D131217:E131222 WVO65681:WVO65686 WLS65681:WLS65686 WBW65681:WBW65686 VSA65681:VSA65686 VIE65681:VIE65686 UYI65681:UYI65686 UOM65681:UOM65686 UEQ65681:UEQ65686 TUU65681:TUU65686 TKY65681:TKY65686 TBC65681:TBC65686 SRG65681:SRG65686 SHK65681:SHK65686 RXO65681:RXO65686 RNS65681:RNS65686 RDW65681:RDW65686 QUA65681:QUA65686 QKE65681:QKE65686 QAI65681:QAI65686 PQM65681:PQM65686 PGQ65681:PGQ65686 OWU65681:OWU65686 OMY65681:OMY65686 ODC65681:ODC65686 NTG65681:NTG65686 NJK65681:NJK65686 MZO65681:MZO65686 MPS65681:MPS65686 MFW65681:MFW65686 LWA65681:LWA65686 LME65681:LME65686 LCI65681:LCI65686 KSM65681:KSM65686 KIQ65681:KIQ65686 JYU65681:JYU65686 JOY65681:JOY65686 JFC65681:JFC65686 IVG65681:IVG65686 ILK65681:ILK65686 IBO65681:IBO65686 HRS65681:HRS65686 HHW65681:HHW65686 GYA65681:GYA65686 GOE65681:GOE65686 GEI65681:GEI65686 FUM65681:FUM65686 FKQ65681:FKQ65686 FAU65681:FAU65686 EQY65681:EQY65686 EHC65681:EHC65686 DXG65681:DXG65686 DNK65681:DNK65686 DDO65681:DDO65686 CTS65681:CTS65686 CJW65681:CJW65686 CAA65681:CAA65686 BQE65681:BQE65686 BGI65681:BGI65686 AWM65681:AWM65686 AMQ65681:AMQ65686 ACU65681:ACU65686 SY65681:SY65686 JC65681:JC65686 D65681:E65686 WVO983193:WVO983198 WLS983193:WLS983198 WBW983193:WBW983198 VSA983193:VSA983198 VIE983193:VIE983198 UYI983193:UYI983198 UOM983193:UOM983198 UEQ983193:UEQ983198 TUU983193:TUU983198 TKY983193:TKY983198 TBC983193:TBC983198 SRG983193:SRG983198 SHK983193:SHK983198 RXO983193:RXO983198 RNS983193:RNS983198 RDW983193:RDW983198 QUA983193:QUA983198 QKE983193:QKE983198 QAI983193:QAI983198 PQM983193:PQM983198 PGQ983193:PGQ983198 OWU983193:OWU983198 OMY983193:OMY983198 ODC983193:ODC983198 NTG983193:NTG983198 NJK983193:NJK983198 MZO983193:MZO983198 MPS983193:MPS983198 MFW983193:MFW983198 LWA983193:LWA983198 LME983193:LME983198 LCI983193:LCI983198 KSM983193:KSM983198 KIQ983193:KIQ983198 JYU983193:JYU983198 JOY983193:JOY983198 JFC983193:JFC983198 IVG983193:IVG983198 ILK983193:ILK983198 IBO983193:IBO983198 HRS983193:HRS983198 HHW983193:HHW983198 GYA983193:GYA983198 GOE983193:GOE983198 GEI983193:GEI983198 FUM983193:FUM983198 FKQ983193:FKQ983198 FAU983193:FAU983198 EQY983193:EQY983198 EHC983193:EHC983198 DXG983193:DXG983198 DNK983193:DNK983198 DDO983193:DDO983198 CTS983193:CTS983198 CJW983193:CJW983198 CAA983193:CAA983198 BQE983193:BQE983198 BGI983193:BGI983198 AWM983193:AWM983198 AMQ983193:AMQ983198 ACU983193:ACU983198 SY983193:SY983198 JC983193:JC983198 D983193:E983198 WVO917657:WVO917662 WLS917657:WLS917662 WBW917657:WBW917662 VSA917657:VSA917662 VIE917657:VIE917662 UYI917657:UYI917662 UOM917657:UOM917662 UEQ917657:UEQ917662 TUU917657:TUU917662 TKY917657:TKY917662 TBC917657:TBC917662 SRG917657:SRG917662 SHK917657:SHK917662 RXO917657:RXO917662 RNS917657:RNS917662 RDW917657:RDW917662 QUA917657:QUA917662 QKE917657:QKE917662 QAI917657:QAI917662 PQM917657:PQM917662 PGQ917657:PGQ917662 OWU917657:OWU917662 OMY917657:OMY917662 ODC917657:ODC917662 NTG917657:NTG917662 NJK917657:NJK917662 MZO917657:MZO917662 MPS917657:MPS917662 MFW917657:MFW917662 LWA917657:LWA917662 LME917657:LME917662 LCI917657:LCI917662 KSM917657:KSM917662 KIQ917657:KIQ917662 JYU917657:JYU917662 JOY917657:JOY917662 JFC917657:JFC917662 IVG917657:IVG917662 ILK917657:ILK917662 IBO917657:IBO917662 HRS917657:HRS917662 HHW917657:HHW917662 GYA917657:GYA917662 GOE917657:GOE917662 GEI917657:GEI917662 FUM917657:FUM917662 FKQ917657:FKQ917662 FAU917657:FAU917662 EQY917657:EQY917662 EHC917657:EHC917662 DXG917657:DXG917662 DNK917657:DNK917662 DDO917657:DDO917662 CTS917657:CTS917662 CJW917657:CJW917662 CAA917657:CAA917662 BQE917657:BQE917662 BGI917657:BGI917662 AWM917657:AWM917662 AMQ917657:AMQ917662 ACU917657:ACU917662 SY917657:SY917662 JC917657:JC917662 D917657:E917662 WVO852121:WVO852126 WLS852121:WLS852126 WBW852121:WBW852126 VSA852121:VSA852126 VIE852121:VIE852126 UYI852121:UYI852126 UOM852121:UOM852126 UEQ852121:UEQ852126 TUU852121:TUU852126 TKY852121:TKY852126 TBC852121:TBC852126 SRG852121:SRG852126 SHK852121:SHK852126 RXO852121:RXO852126 RNS852121:RNS852126 RDW852121:RDW852126 QUA852121:QUA852126 QKE852121:QKE852126 QAI852121:QAI852126 PQM852121:PQM852126 PGQ852121:PGQ852126 OWU852121:OWU852126 OMY852121:OMY852126 ODC852121:ODC852126 NTG852121:NTG852126 NJK852121:NJK852126 MZO852121:MZO852126 MPS852121:MPS852126 MFW852121:MFW852126 LWA852121:LWA852126 LME852121:LME852126 LCI852121:LCI852126 KSM852121:KSM852126 KIQ852121:KIQ852126 JYU852121:JYU852126 JOY852121:JOY852126 JFC852121:JFC852126 IVG852121:IVG852126 ILK852121:ILK852126 IBO852121:IBO852126 HRS852121:HRS852126 HHW852121:HHW852126 GYA852121:GYA852126 GOE852121:GOE852126 GEI852121:GEI852126 FUM852121:FUM852126 FKQ852121:FKQ852126 FAU852121:FAU852126 EQY852121:EQY852126 EHC852121:EHC852126 DXG852121:DXG852126 DNK852121:DNK852126 DDO852121:DDO852126 CTS852121:CTS852126 CJW852121:CJW852126 CAA852121:CAA852126 BQE852121:BQE852126 BGI852121:BGI852126 AWM852121:AWM852126 AMQ852121:AMQ852126 ACU852121:ACU852126 SY852121:SY852126 JC852121:JC852126 D852121:E852126 WVO786585:WVO786590 WLS786585:WLS786590 WBW786585:WBW786590 VSA786585:VSA786590 VIE786585:VIE786590 UYI786585:UYI786590 UOM786585:UOM786590 UEQ786585:UEQ786590 TUU786585:TUU786590 TKY786585:TKY786590 TBC786585:TBC786590 SRG786585:SRG786590 SHK786585:SHK786590 RXO786585:RXO786590 RNS786585:RNS786590 RDW786585:RDW786590 QUA786585:QUA786590 QKE786585:QKE786590 QAI786585:QAI786590 PQM786585:PQM786590 PGQ786585:PGQ786590 OWU786585:OWU786590 OMY786585:OMY786590 ODC786585:ODC786590 NTG786585:NTG786590 NJK786585:NJK786590 MZO786585:MZO786590 MPS786585:MPS786590 MFW786585:MFW786590 LWA786585:LWA786590 LME786585:LME786590 LCI786585:LCI786590 KSM786585:KSM786590 KIQ786585:KIQ786590 JYU786585:JYU786590 JOY786585:JOY786590 JFC786585:JFC786590 IVG786585:IVG786590 ILK786585:ILK786590 IBO786585:IBO786590 HRS786585:HRS786590 HHW786585:HHW786590 GYA786585:GYA786590 GOE786585:GOE786590 GEI786585:GEI786590 FUM786585:FUM786590 FKQ786585:FKQ786590 FAU786585:FAU786590 EQY786585:EQY786590 EHC786585:EHC786590 DXG786585:DXG786590 DNK786585:DNK786590 DDO786585:DDO786590 CTS786585:CTS786590 CJW786585:CJW786590 CAA786585:CAA786590 BQE786585:BQE786590 BGI786585:BGI786590 AWM786585:AWM786590 AMQ786585:AMQ786590 ACU786585:ACU786590 SY786585:SY786590 JC786585:JC786590 D786585:E786590 WVO721049:WVO721054 WLS721049:WLS721054 WBW721049:WBW721054 VSA721049:VSA721054 VIE721049:VIE721054 UYI721049:UYI721054 UOM721049:UOM721054 UEQ721049:UEQ721054 TUU721049:TUU721054 TKY721049:TKY721054 TBC721049:TBC721054 SRG721049:SRG721054 SHK721049:SHK721054 RXO721049:RXO721054 RNS721049:RNS721054 RDW721049:RDW721054 QUA721049:QUA721054 QKE721049:QKE721054 QAI721049:QAI721054 PQM721049:PQM721054 PGQ721049:PGQ721054 OWU721049:OWU721054 OMY721049:OMY721054 ODC721049:ODC721054 NTG721049:NTG721054 NJK721049:NJK721054 MZO721049:MZO721054 MPS721049:MPS721054 MFW721049:MFW721054 LWA721049:LWA721054 LME721049:LME721054 LCI721049:LCI721054 KSM721049:KSM721054 KIQ721049:KIQ721054 JYU721049:JYU721054 JOY721049:JOY721054 JFC721049:JFC721054 IVG721049:IVG721054 ILK721049:ILK721054 IBO721049:IBO721054 HRS721049:HRS721054 HHW721049:HHW721054 GYA721049:GYA721054 GOE721049:GOE721054 GEI721049:GEI721054 FUM721049:FUM721054 FKQ721049:FKQ721054 FAU721049:FAU721054 EQY721049:EQY721054 EHC721049:EHC721054 DXG721049:DXG721054 DNK721049:DNK721054 DDO721049:DDO721054 CTS721049:CTS721054 CJW721049:CJW721054 CAA721049:CAA721054 BQE721049:BQE721054 BGI721049:BGI721054 AWM721049:AWM721054 AMQ721049:AMQ721054 ACU721049:ACU721054 SY721049:SY721054 JC721049:JC721054 D721049:E721054 WVO655513:WVO655518 WLS655513:WLS655518 WBW655513:WBW655518 VSA655513:VSA655518 VIE655513:VIE655518 UYI655513:UYI655518 UOM655513:UOM655518 UEQ655513:UEQ655518 TUU655513:TUU655518 TKY655513:TKY655518 TBC655513:TBC655518 SRG655513:SRG655518 SHK655513:SHK655518 RXO655513:RXO655518 RNS655513:RNS655518 RDW655513:RDW655518 QUA655513:QUA655518 QKE655513:QKE655518 QAI655513:QAI655518 PQM655513:PQM655518 PGQ655513:PGQ655518 OWU655513:OWU655518 OMY655513:OMY655518 ODC655513:ODC655518 NTG655513:NTG655518 NJK655513:NJK655518 MZO655513:MZO655518 MPS655513:MPS655518 MFW655513:MFW655518 LWA655513:LWA655518 LME655513:LME655518 LCI655513:LCI655518 KSM655513:KSM655518 KIQ655513:KIQ655518 JYU655513:JYU655518 JOY655513:JOY655518 JFC655513:JFC655518 IVG655513:IVG655518 ILK655513:ILK655518 IBO655513:IBO655518 HRS655513:HRS655518 HHW655513:HHW655518 GYA655513:GYA655518 GOE655513:GOE655518 GEI655513:GEI655518 FUM655513:FUM655518 FKQ655513:FKQ655518 FAU655513:FAU655518 EQY655513:EQY655518 EHC655513:EHC655518 DXG655513:DXG655518 DNK655513:DNK655518 DDO655513:DDO655518 CTS655513:CTS655518 CJW655513:CJW655518 CAA655513:CAA655518 BQE655513:BQE655518 BGI655513:BGI655518 AWM655513:AWM655518 AMQ655513:AMQ655518 ACU655513:ACU655518 SY655513:SY655518 JC655513:JC655518 D655513:E655518 WVO589977:WVO589982 WLS589977:WLS589982 WBW589977:WBW589982 VSA589977:VSA589982 VIE589977:VIE589982 UYI589977:UYI589982 UOM589977:UOM589982 UEQ589977:UEQ589982 TUU589977:TUU589982 TKY589977:TKY589982 TBC589977:TBC589982 SRG589977:SRG589982 SHK589977:SHK589982 RXO589977:RXO589982 RNS589977:RNS589982 RDW589977:RDW589982 QUA589977:QUA589982 QKE589977:QKE589982 QAI589977:QAI589982 PQM589977:PQM589982 PGQ589977:PGQ589982 OWU589977:OWU589982 OMY589977:OMY589982 ODC589977:ODC589982 NTG589977:NTG589982 NJK589977:NJK589982 MZO589977:MZO589982 MPS589977:MPS589982 MFW589977:MFW589982 LWA589977:LWA589982 LME589977:LME589982 LCI589977:LCI589982 KSM589977:KSM589982 KIQ589977:KIQ589982 JYU589977:JYU589982 JOY589977:JOY589982 JFC589977:JFC589982 IVG589977:IVG589982 ILK589977:ILK589982 IBO589977:IBO589982 HRS589977:HRS589982 HHW589977:HHW589982 GYA589977:GYA589982 GOE589977:GOE589982 GEI589977:GEI589982 FUM589977:FUM589982 FKQ589977:FKQ589982 FAU589977:FAU589982 EQY589977:EQY589982 EHC589977:EHC589982 DXG589977:DXG589982 DNK589977:DNK589982 DDO589977:DDO589982 CTS589977:CTS589982 CJW589977:CJW589982 CAA589977:CAA589982 BQE589977:BQE589982 BGI589977:BGI589982 AWM589977:AWM589982 AMQ589977:AMQ589982 ACU589977:ACU589982 SY589977:SY589982 JC589977:JC589982 D589977:E589982 WVO524441:WVO524446 WLS524441:WLS524446 WBW524441:WBW524446 VSA524441:VSA524446 VIE524441:VIE524446 UYI524441:UYI524446 UOM524441:UOM524446 UEQ524441:UEQ524446 TUU524441:TUU524446 TKY524441:TKY524446 TBC524441:TBC524446 SRG524441:SRG524446 SHK524441:SHK524446 RXO524441:RXO524446 RNS524441:RNS524446 RDW524441:RDW524446 QUA524441:QUA524446 QKE524441:QKE524446 QAI524441:QAI524446 PQM524441:PQM524446 PGQ524441:PGQ524446 OWU524441:OWU524446 OMY524441:OMY524446 ODC524441:ODC524446 NTG524441:NTG524446 NJK524441:NJK524446 MZO524441:MZO524446 MPS524441:MPS524446 MFW524441:MFW524446 LWA524441:LWA524446 LME524441:LME524446 LCI524441:LCI524446 KSM524441:KSM524446 KIQ524441:KIQ524446 JYU524441:JYU524446 JOY524441:JOY524446 JFC524441:JFC524446 IVG524441:IVG524446 ILK524441:ILK524446 IBO524441:IBO524446 HRS524441:HRS524446 HHW524441:HHW524446 GYA524441:GYA524446 GOE524441:GOE524446 GEI524441:GEI524446 FUM524441:FUM524446 FKQ524441:FKQ524446 FAU524441:FAU524446 EQY524441:EQY524446 EHC524441:EHC524446 DXG524441:DXG524446 DNK524441:DNK524446 DDO524441:DDO524446 CTS524441:CTS524446 CJW524441:CJW524446 CAA524441:CAA524446 BQE524441:BQE524446 BGI524441:BGI524446 AWM524441:AWM524446 AMQ524441:AMQ524446 ACU524441:ACU524446 SY524441:SY524446 JC524441:JC524446 D524441:E524446 WVO458905:WVO458910 WLS458905:WLS458910 WBW458905:WBW458910 VSA458905:VSA458910 VIE458905:VIE458910 UYI458905:UYI458910 UOM458905:UOM458910 UEQ458905:UEQ458910 TUU458905:TUU458910 TKY458905:TKY458910 TBC458905:TBC458910 SRG458905:SRG458910 SHK458905:SHK458910 RXO458905:RXO458910 RNS458905:RNS458910 RDW458905:RDW458910 QUA458905:QUA458910 QKE458905:QKE458910 QAI458905:QAI458910 PQM458905:PQM458910 PGQ458905:PGQ458910 OWU458905:OWU458910 OMY458905:OMY458910 ODC458905:ODC458910 NTG458905:NTG458910 NJK458905:NJK458910 MZO458905:MZO458910 MPS458905:MPS458910 MFW458905:MFW458910 LWA458905:LWA458910 LME458905:LME458910 LCI458905:LCI458910 KSM458905:KSM458910 KIQ458905:KIQ458910 JYU458905:JYU458910 JOY458905:JOY458910 JFC458905:JFC458910 IVG458905:IVG458910 ILK458905:ILK458910 IBO458905:IBO458910 HRS458905:HRS458910 HHW458905:HHW458910 GYA458905:GYA458910 GOE458905:GOE458910 GEI458905:GEI458910 FUM458905:FUM458910 FKQ458905:FKQ458910 FAU458905:FAU458910 EQY458905:EQY458910 EHC458905:EHC458910 DXG458905:DXG458910 DNK458905:DNK458910 DDO458905:DDO458910 CTS458905:CTS458910 CJW458905:CJW458910 CAA458905:CAA458910 BQE458905:BQE458910 BGI458905:BGI458910 AWM458905:AWM458910 AMQ458905:AMQ458910 ACU458905:ACU458910 SY458905:SY458910 JC458905:JC458910 D458905:E458910 WVO393369:WVO393374 WLS393369:WLS393374 WBW393369:WBW393374 VSA393369:VSA393374 VIE393369:VIE393374 UYI393369:UYI393374 UOM393369:UOM393374 UEQ393369:UEQ393374 TUU393369:TUU393374 TKY393369:TKY393374 TBC393369:TBC393374 SRG393369:SRG393374 SHK393369:SHK393374 RXO393369:RXO393374 RNS393369:RNS393374 RDW393369:RDW393374 QUA393369:QUA393374 QKE393369:QKE393374 QAI393369:QAI393374 PQM393369:PQM393374 PGQ393369:PGQ393374 OWU393369:OWU393374 OMY393369:OMY393374 ODC393369:ODC393374 NTG393369:NTG393374 NJK393369:NJK393374 MZO393369:MZO393374 MPS393369:MPS393374 MFW393369:MFW393374 LWA393369:LWA393374 LME393369:LME393374 LCI393369:LCI393374 KSM393369:KSM393374 KIQ393369:KIQ393374 JYU393369:JYU393374 JOY393369:JOY393374 JFC393369:JFC393374 IVG393369:IVG393374 ILK393369:ILK393374 IBO393369:IBO393374 HRS393369:HRS393374 HHW393369:HHW393374 GYA393369:GYA393374 GOE393369:GOE393374 GEI393369:GEI393374 FUM393369:FUM393374 FKQ393369:FKQ393374 FAU393369:FAU393374 EQY393369:EQY393374 EHC393369:EHC393374 DXG393369:DXG393374 DNK393369:DNK393374 DDO393369:DDO393374 CTS393369:CTS393374 CJW393369:CJW393374 CAA393369:CAA393374 BQE393369:BQE393374 BGI393369:BGI393374 AWM393369:AWM393374 AMQ393369:AMQ393374 ACU393369:ACU393374 SY393369:SY393374 JC393369:JC393374 D393369:E393374 WVO327833:WVO327838 WLS327833:WLS327838 WBW327833:WBW327838 VSA327833:VSA327838 VIE327833:VIE327838 UYI327833:UYI327838 UOM327833:UOM327838 UEQ327833:UEQ327838 TUU327833:TUU327838 TKY327833:TKY327838 TBC327833:TBC327838 SRG327833:SRG327838 SHK327833:SHK327838 RXO327833:RXO327838 RNS327833:RNS327838 RDW327833:RDW327838 QUA327833:QUA327838 QKE327833:QKE327838 QAI327833:QAI327838 PQM327833:PQM327838 PGQ327833:PGQ327838 OWU327833:OWU327838 OMY327833:OMY327838 ODC327833:ODC327838 NTG327833:NTG327838 NJK327833:NJK327838 MZO327833:MZO327838 MPS327833:MPS327838 MFW327833:MFW327838 LWA327833:LWA327838 LME327833:LME327838 LCI327833:LCI327838 KSM327833:KSM327838 KIQ327833:KIQ327838 JYU327833:JYU327838 JOY327833:JOY327838 JFC327833:JFC327838 IVG327833:IVG327838 ILK327833:ILK327838 IBO327833:IBO327838 HRS327833:HRS327838 HHW327833:HHW327838 GYA327833:GYA327838 GOE327833:GOE327838 GEI327833:GEI327838 FUM327833:FUM327838 FKQ327833:FKQ327838 FAU327833:FAU327838 EQY327833:EQY327838 EHC327833:EHC327838 DXG327833:DXG327838 DNK327833:DNK327838 DDO327833:DDO327838 CTS327833:CTS327838 CJW327833:CJW327838 CAA327833:CAA327838 BQE327833:BQE327838 BGI327833:BGI327838 AWM327833:AWM327838 AMQ327833:AMQ327838 ACU327833:ACU327838 SY327833:SY327838 JC327833:JC327838 D327833:E327838 WVO262297:WVO262302 WLS262297:WLS262302 WBW262297:WBW262302 VSA262297:VSA262302 VIE262297:VIE262302 UYI262297:UYI262302 UOM262297:UOM262302 UEQ262297:UEQ262302 TUU262297:TUU262302 TKY262297:TKY262302 TBC262297:TBC262302 SRG262297:SRG262302 SHK262297:SHK262302 RXO262297:RXO262302 RNS262297:RNS262302 RDW262297:RDW262302 QUA262297:QUA262302 QKE262297:QKE262302 QAI262297:QAI262302 PQM262297:PQM262302 PGQ262297:PGQ262302 OWU262297:OWU262302 OMY262297:OMY262302 ODC262297:ODC262302 NTG262297:NTG262302 NJK262297:NJK262302 MZO262297:MZO262302 MPS262297:MPS262302 MFW262297:MFW262302 LWA262297:LWA262302 LME262297:LME262302 LCI262297:LCI262302 KSM262297:KSM262302 KIQ262297:KIQ262302 JYU262297:JYU262302 JOY262297:JOY262302 JFC262297:JFC262302 IVG262297:IVG262302 ILK262297:ILK262302 IBO262297:IBO262302 HRS262297:HRS262302 HHW262297:HHW262302 GYA262297:GYA262302 GOE262297:GOE262302 GEI262297:GEI262302 FUM262297:FUM262302 FKQ262297:FKQ262302 FAU262297:FAU262302 EQY262297:EQY262302 EHC262297:EHC262302 DXG262297:DXG262302 DNK262297:DNK262302 DDO262297:DDO262302 CTS262297:CTS262302 CJW262297:CJW262302 CAA262297:CAA262302 BQE262297:BQE262302 BGI262297:BGI262302 AWM262297:AWM262302 AMQ262297:AMQ262302 ACU262297:ACU262302 SY262297:SY262302 JC262297:JC262302 D262297:E262302 WVO196761:WVO196766 WLS196761:WLS196766 WBW196761:WBW196766 VSA196761:VSA196766 VIE196761:VIE196766 UYI196761:UYI196766 UOM196761:UOM196766 UEQ196761:UEQ196766 TUU196761:TUU196766 TKY196761:TKY196766 TBC196761:TBC196766 SRG196761:SRG196766 SHK196761:SHK196766 RXO196761:RXO196766 RNS196761:RNS196766 RDW196761:RDW196766 QUA196761:QUA196766 QKE196761:QKE196766 QAI196761:QAI196766 PQM196761:PQM196766 PGQ196761:PGQ196766 OWU196761:OWU196766 OMY196761:OMY196766 ODC196761:ODC196766 NTG196761:NTG196766 NJK196761:NJK196766 MZO196761:MZO196766 MPS196761:MPS196766 MFW196761:MFW196766 LWA196761:LWA196766 LME196761:LME196766 LCI196761:LCI196766 KSM196761:KSM196766 KIQ196761:KIQ196766 JYU196761:JYU196766 JOY196761:JOY196766 JFC196761:JFC196766 IVG196761:IVG196766 ILK196761:ILK196766 IBO196761:IBO196766 HRS196761:HRS196766 HHW196761:HHW196766 GYA196761:GYA196766 GOE196761:GOE196766 GEI196761:GEI196766 FUM196761:FUM196766 FKQ196761:FKQ196766 FAU196761:FAU196766 EQY196761:EQY196766 EHC196761:EHC196766 DXG196761:DXG196766 DNK196761:DNK196766 DDO196761:DDO196766 CTS196761:CTS196766 CJW196761:CJW196766 CAA196761:CAA196766 BQE196761:BQE196766 BGI196761:BGI196766 AWM196761:AWM196766 AMQ196761:AMQ196766 ACU196761:ACU196766 SY196761:SY196766 JC196761:JC196766 D196761:E196766 WVO131225:WVO131230 WLS131225:WLS131230 WBW131225:WBW131230 VSA131225:VSA131230 VIE131225:VIE131230 UYI131225:UYI131230 UOM131225:UOM131230 UEQ131225:UEQ131230 TUU131225:TUU131230 TKY131225:TKY131230 TBC131225:TBC131230 SRG131225:SRG131230 SHK131225:SHK131230 RXO131225:RXO131230 RNS131225:RNS131230 RDW131225:RDW131230 QUA131225:QUA131230 QKE131225:QKE131230 QAI131225:QAI131230 PQM131225:PQM131230 PGQ131225:PGQ131230 OWU131225:OWU131230 OMY131225:OMY131230 ODC131225:ODC131230 NTG131225:NTG131230 NJK131225:NJK131230 MZO131225:MZO131230 MPS131225:MPS131230 MFW131225:MFW131230 LWA131225:LWA131230 LME131225:LME131230 LCI131225:LCI131230 KSM131225:KSM131230 KIQ131225:KIQ131230 JYU131225:JYU131230 JOY131225:JOY131230 JFC131225:JFC131230 IVG131225:IVG131230 ILK131225:ILK131230 IBO131225:IBO131230 HRS131225:HRS131230 HHW131225:HHW131230 GYA131225:GYA131230 GOE131225:GOE131230 GEI131225:GEI131230 FUM131225:FUM131230 FKQ131225:FKQ131230 FAU131225:FAU131230 EQY131225:EQY131230 EHC131225:EHC131230 DXG131225:DXG131230 DNK131225:DNK131230 DDO131225:DDO131230 CTS131225:CTS131230 CJW131225:CJW131230 CAA131225:CAA131230 BQE131225:BQE131230 BGI131225:BGI131230 AWM131225:AWM131230 AMQ131225:AMQ131230 ACU131225:ACU131230 SY131225:SY131230 JC131225:JC131230 D131225:E131230 WVO65689:WVO65694 WLS65689:WLS65694 WBW65689:WBW65694 VSA65689:VSA65694 VIE65689:VIE65694 UYI65689:UYI65694 UOM65689:UOM65694 UEQ65689:UEQ65694 TUU65689:TUU65694 TKY65689:TKY65694 TBC65689:TBC65694 SRG65689:SRG65694 SHK65689:SHK65694 RXO65689:RXO65694 RNS65689:RNS65694 RDW65689:RDW65694 QUA65689:QUA65694 QKE65689:QKE65694 QAI65689:QAI65694 PQM65689:PQM65694 PGQ65689:PGQ65694 OWU65689:OWU65694 OMY65689:OMY65694 ODC65689:ODC65694 NTG65689:NTG65694 NJK65689:NJK65694 MZO65689:MZO65694 MPS65689:MPS65694 MFW65689:MFW65694 LWA65689:LWA65694 LME65689:LME65694 LCI65689:LCI65694 KSM65689:KSM65694 KIQ65689:KIQ65694 JYU65689:JYU65694 JOY65689:JOY65694 JFC65689:JFC65694 IVG65689:IVG65694 ILK65689:ILK65694 IBO65689:IBO65694 HRS65689:HRS65694 HHW65689:HHW65694 GYA65689:GYA65694 GOE65689:GOE65694 GEI65689:GEI65694 FUM65689:FUM65694 FKQ65689:FKQ65694 FAU65689:FAU65694 EQY65689:EQY65694 EHC65689:EHC65694 DXG65689:DXG65694 DNK65689:DNK65694 DDO65689:DDO65694 CTS65689:CTS65694 CJW65689:CJW65694 CAA65689:CAA65694 BQE65689:BQE65694 BGI65689:BGI65694 AWM65689:AWM65694 AMQ65689:AMQ65694 ACU65689:ACU65694 SY65689:SY65694 JC65689:JC65694 D65689:E65694 WVO983201:WVO983206 WLS983201:WLS983206 WBW983201:WBW983206 VSA983201:VSA983206 VIE983201:VIE983206 UYI983201:UYI983206 UOM983201:UOM983206 UEQ983201:UEQ983206 TUU983201:TUU983206 TKY983201:TKY983206 TBC983201:TBC983206 SRG983201:SRG983206 SHK983201:SHK983206 RXO983201:RXO983206 RNS983201:RNS983206 RDW983201:RDW983206 QUA983201:QUA983206 QKE983201:QKE983206 QAI983201:QAI983206 PQM983201:PQM983206 PGQ983201:PGQ983206 OWU983201:OWU983206 OMY983201:OMY983206 ODC983201:ODC983206 NTG983201:NTG983206 NJK983201:NJK983206 MZO983201:MZO983206 MPS983201:MPS983206 MFW983201:MFW983206 LWA983201:LWA983206 LME983201:LME983206 LCI983201:LCI983206 KSM983201:KSM983206 KIQ983201:KIQ983206 JYU983201:JYU983206 JOY983201:JOY983206 JFC983201:JFC983206 IVG983201:IVG983206 ILK983201:ILK983206 IBO983201:IBO983206 HRS983201:HRS983206 HHW983201:HHW983206 GYA983201:GYA983206 GOE983201:GOE983206 GEI983201:GEI983206 FUM983201:FUM983206 FKQ983201:FKQ983206 FAU983201:FAU983206 EQY983201:EQY983206 EHC983201:EHC983206 DXG983201:DXG983206 DNK983201:DNK983206 DDO983201:DDO983206 CTS983201:CTS983206 CJW983201:CJW983206 CAA983201:CAA983206 BQE983201:BQE983206 BGI983201:BGI983206 AWM983201:AWM983206 AMQ983201:AMQ983206 ACU983201:ACU983206 SY983201:SY983206 JC983201:JC983206 D983201:E983206 WVO917665:WVO917670 WLS917665:WLS917670 WBW917665:WBW917670 VSA917665:VSA917670 VIE917665:VIE917670 UYI917665:UYI917670 UOM917665:UOM917670 UEQ917665:UEQ917670 TUU917665:TUU917670 TKY917665:TKY917670 TBC917665:TBC917670 SRG917665:SRG917670 SHK917665:SHK917670 RXO917665:RXO917670 RNS917665:RNS917670 RDW917665:RDW917670 QUA917665:QUA917670 QKE917665:QKE917670 QAI917665:QAI917670 PQM917665:PQM917670 PGQ917665:PGQ917670 OWU917665:OWU917670 OMY917665:OMY917670 ODC917665:ODC917670 NTG917665:NTG917670 NJK917665:NJK917670 MZO917665:MZO917670 MPS917665:MPS917670 MFW917665:MFW917670 LWA917665:LWA917670 LME917665:LME917670 LCI917665:LCI917670 KSM917665:KSM917670 KIQ917665:KIQ917670 JYU917665:JYU917670 JOY917665:JOY917670 JFC917665:JFC917670 IVG917665:IVG917670 ILK917665:ILK917670 IBO917665:IBO917670 HRS917665:HRS917670 HHW917665:HHW917670 GYA917665:GYA917670 GOE917665:GOE917670 GEI917665:GEI917670 FUM917665:FUM917670 FKQ917665:FKQ917670 FAU917665:FAU917670 EQY917665:EQY917670 EHC917665:EHC917670 DXG917665:DXG917670 DNK917665:DNK917670 DDO917665:DDO917670 CTS917665:CTS917670 CJW917665:CJW917670 CAA917665:CAA917670 BQE917665:BQE917670 BGI917665:BGI917670 AWM917665:AWM917670 AMQ917665:AMQ917670 ACU917665:ACU917670 SY917665:SY917670 JC917665:JC917670 D917665:E917670 WVO852129:WVO852134 WLS852129:WLS852134 WBW852129:WBW852134 VSA852129:VSA852134 VIE852129:VIE852134 UYI852129:UYI852134 UOM852129:UOM852134 UEQ852129:UEQ852134 TUU852129:TUU852134 TKY852129:TKY852134 TBC852129:TBC852134 SRG852129:SRG852134 SHK852129:SHK852134 RXO852129:RXO852134 RNS852129:RNS852134 RDW852129:RDW852134 QUA852129:QUA852134 QKE852129:QKE852134 QAI852129:QAI852134 PQM852129:PQM852134 PGQ852129:PGQ852134 OWU852129:OWU852134 OMY852129:OMY852134 ODC852129:ODC852134 NTG852129:NTG852134 NJK852129:NJK852134 MZO852129:MZO852134 MPS852129:MPS852134 MFW852129:MFW852134 LWA852129:LWA852134 LME852129:LME852134 LCI852129:LCI852134 KSM852129:KSM852134 KIQ852129:KIQ852134 JYU852129:JYU852134 JOY852129:JOY852134 JFC852129:JFC852134 IVG852129:IVG852134 ILK852129:ILK852134 IBO852129:IBO852134 HRS852129:HRS852134 HHW852129:HHW852134 GYA852129:GYA852134 GOE852129:GOE852134 GEI852129:GEI852134 FUM852129:FUM852134 FKQ852129:FKQ852134 FAU852129:FAU852134 EQY852129:EQY852134 EHC852129:EHC852134 DXG852129:DXG852134 DNK852129:DNK852134 DDO852129:DDO852134 CTS852129:CTS852134 CJW852129:CJW852134 CAA852129:CAA852134 BQE852129:BQE852134 BGI852129:BGI852134 AWM852129:AWM852134 AMQ852129:AMQ852134 ACU852129:ACU852134 SY852129:SY852134 JC852129:JC852134 D852129:E852134 WVO786593:WVO786598 WLS786593:WLS786598 WBW786593:WBW786598 VSA786593:VSA786598 VIE786593:VIE786598 UYI786593:UYI786598 UOM786593:UOM786598 UEQ786593:UEQ786598 TUU786593:TUU786598 TKY786593:TKY786598 TBC786593:TBC786598 SRG786593:SRG786598 SHK786593:SHK786598 RXO786593:RXO786598 RNS786593:RNS786598 RDW786593:RDW786598 QUA786593:QUA786598 QKE786593:QKE786598 QAI786593:QAI786598 PQM786593:PQM786598 PGQ786593:PGQ786598 OWU786593:OWU786598 OMY786593:OMY786598 ODC786593:ODC786598 NTG786593:NTG786598 NJK786593:NJK786598 MZO786593:MZO786598 MPS786593:MPS786598 MFW786593:MFW786598 LWA786593:LWA786598 LME786593:LME786598 LCI786593:LCI786598 KSM786593:KSM786598 KIQ786593:KIQ786598 JYU786593:JYU786598 JOY786593:JOY786598 JFC786593:JFC786598 IVG786593:IVG786598 ILK786593:ILK786598 IBO786593:IBO786598 HRS786593:HRS786598 HHW786593:HHW786598 GYA786593:GYA786598 GOE786593:GOE786598 GEI786593:GEI786598 FUM786593:FUM786598 FKQ786593:FKQ786598 FAU786593:FAU786598 EQY786593:EQY786598 EHC786593:EHC786598 DXG786593:DXG786598 DNK786593:DNK786598 DDO786593:DDO786598 CTS786593:CTS786598 CJW786593:CJW786598 CAA786593:CAA786598 BQE786593:BQE786598 BGI786593:BGI786598 AWM786593:AWM786598 AMQ786593:AMQ786598 ACU786593:ACU786598 SY786593:SY786598 JC786593:JC786598 D786593:E786598 WVO721057:WVO721062 WLS721057:WLS721062 WBW721057:WBW721062 VSA721057:VSA721062 VIE721057:VIE721062 UYI721057:UYI721062 UOM721057:UOM721062 UEQ721057:UEQ721062 TUU721057:TUU721062 TKY721057:TKY721062 TBC721057:TBC721062 SRG721057:SRG721062 SHK721057:SHK721062 RXO721057:RXO721062 RNS721057:RNS721062 RDW721057:RDW721062 QUA721057:QUA721062 QKE721057:QKE721062 QAI721057:QAI721062 PQM721057:PQM721062 PGQ721057:PGQ721062 OWU721057:OWU721062 OMY721057:OMY721062 ODC721057:ODC721062 NTG721057:NTG721062 NJK721057:NJK721062 MZO721057:MZO721062 MPS721057:MPS721062 MFW721057:MFW721062 LWA721057:LWA721062 LME721057:LME721062 LCI721057:LCI721062 KSM721057:KSM721062 KIQ721057:KIQ721062 JYU721057:JYU721062 JOY721057:JOY721062 JFC721057:JFC721062 IVG721057:IVG721062 ILK721057:ILK721062 IBO721057:IBO721062 HRS721057:HRS721062 HHW721057:HHW721062 GYA721057:GYA721062 GOE721057:GOE721062 GEI721057:GEI721062 FUM721057:FUM721062 FKQ721057:FKQ721062 FAU721057:FAU721062 EQY721057:EQY721062 EHC721057:EHC721062 DXG721057:DXG721062 DNK721057:DNK721062 DDO721057:DDO721062 CTS721057:CTS721062 CJW721057:CJW721062 CAA721057:CAA721062 BQE721057:BQE721062 BGI721057:BGI721062 AWM721057:AWM721062 AMQ721057:AMQ721062 ACU721057:ACU721062 SY721057:SY721062 JC721057:JC721062 D721057:E721062 WVO655521:WVO655526 WLS655521:WLS655526 WBW655521:WBW655526 VSA655521:VSA655526 VIE655521:VIE655526 UYI655521:UYI655526 UOM655521:UOM655526 UEQ655521:UEQ655526 TUU655521:TUU655526 TKY655521:TKY655526 TBC655521:TBC655526 SRG655521:SRG655526 SHK655521:SHK655526 RXO655521:RXO655526 RNS655521:RNS655526 RDW655521:RDW655526 QUA655521:QUA655526 QKE655521:QKE655526 QAI655521:QAI655526 PQM655521:PQM655526 PGQ655521:PGQ655526 OWU655521:OWU655526 OMY655521:OMY655526 ODC655521:ODC655526 NTG655521:NTG655526 NJK655521:NJK655526 MZO655521:MZO655526 MPS655521:MPS655526 MFW655521:MFW655526 LWA655521:LWA655526 LME655521:LME655526 LCI655521:LCI655526 KSM655521:KSM655526 KIQ655521:KIQ655526 JYU655521:JYU655526 JOY655521:JOY655526 JFC655521:JFC655526 IVG655521:IVG655526 ILK655521:ILK655526 IBO655521:IBO655526 HRS655521:HRS655526 HHW655521:HHW655526 GYA655521:GYA655526 GOE655521:GOE655526 GEI655521:GEI655526 FUM655521:FUM655526 FKQ655521:FKQ655526 FAU655521:FAU655526 EQY655521:EQY655526 EHC655521:EHC655526 DXG655521:DXG655526 DNK655521:DNK655526 DDO655521:DDO655526 CTS655521:CTS655526 CJW655521:CJW655526 CAA655521:CAA655526 BQE655521:BQE655526 BGI655521:BGI655526 AWM655521:AWM655526 AMQ655521:AMQ655526 ACU655521:ACU655526 SY655521:SY655526 JC655521:JC655526 D655521:E655526 WVO589985:WVO589990 WLS589985:WLS589990 WBW589985:WBW589990 VSA589985:VSA589990 VIE589985:VIE589990 UYI589985:UYI589990 UOM589985:UOM589990 UEQ589985:UEQ589990 TUU589985:TUU589990 TKY589985:TKY589990 TBC589985:TBC589990 SRG589985:SRG589990 SHK589985:SHK589990 RXO589985:RXO589990 RNS589985:RNS589990 RDW589985:RDW589990 QUA589985:QUA589990 QKE589985:QKE589990 QAI589985:QAI589990 PQM589985:PQM589990 PGQ589985:PGQ589990 OWU589985:OWU589990 OMY589985:OMY589990 ODC589985:ODC589990 NTG589985:NTG589990 NJK589985:NJK589990 MZO589985:MZO589990 MPS589985:MPS589990 MFW589985:MFW589990 LWA589985:LWA589990 LME589985:LME589990 LCI589985:LCI589990 KSM589985:KSM589990 KIQ589985:KIQ589990 JYU589985:JYU589990 JOY589985:JOY589990 JFC589985:JFC589990 IVG589985:IVG589990 ILK589985:ILK589990 IBO589985:IBO589990 HRS589985:HRS589990 HHW589985:HHW589990 GYA589985:GYA589990 GOE589985:GOE589990 GEI589985:GEI589990 FUM589985:FUM589990 FKQ589985:FKQ589990 FAU589985:FAU589990 EQY589985:EQY589990 EHC589985:EHC589990 DXG589985:DXG589990 DNK589985:DNK589990 DDO589985:DDO589990 CTS589985:CTS589990 CJW589985:CJW589990 CAA589985:CAA589990 BQE589985:BQE589990 BGI589985:BGI589990 AWM589985:AWM589990 AMQ589985:AMQ589990 ACU589985:ACU589990 SY589985:SY589990 JC589985:JC589990 D589985:E589990 WVO524449:WVO524454 WLS524449:WLS524454 WBW524449:WBW524454 VSA524449:VSA524454 VIE524449:VIE524454 UYI524449:UYI524454 UOM524449:UOM524454 UEQ524449:UEQ524454 TUU524449:TUU524454 TKY524449:TKY524454 TBC524449:TBC524454 SRG524449:SRG524454 SHK524449:SHK524454 RXO524449:RXO524454 RNS524449:RNS524454 RDW524449:RDW524454 QUA524449:QUA524454 QKE524449:QKE524454 QAI524449:QAI524454 PQM524449:PQM524454 PGQ524449:PGQ524454 OWU524449:OWU524454 OMY524449:OMY524454 ODC524449:ODC524454 NTG524449:NTG524454 NJK524449:NJK524454 MZO524449:MZO524454 MPS524449:MPS524454 MFW524449:MFW524454 LWA524449:LWA524454 LME524449:LME524454 LCI524449:LCI524454 KSM524449:KSM524454 KIQ524449:KIQ524454 JYU524449:JYU524454 JOY524449:JOY524454 JFC524449:JFC524454 IVG524449:IVG524454 ILK524449:ILK524454 IBO524449:IBO524454 HRS524449:HRS524454 HHW524449:HHW524454 GYA524449:GYA524454 GOE524449:GOE524454 GEI524449:GEI524454 FUM524449:FUM524454 FKQ524449:FKQ524454 FAU524449:FAU524454 EQY524449:EQY524454 EHC524449:EHC524454 DXG524449:DXG524454 DNK524449:DNK524454 DDO524449:DDO524454 CTS524449:CTS524454 CJW524449:CJW524454 CAA524449:CAA524454 BQE524449:BQE524454 BGI524449:BGI524454 AWM524449:AWM524454 AMQ524449:AMQ524454 ACU524449:ACU524454 SY524449:SY524454 JC524449:JC524454 D524449:E524454 WVO458913:WVO458918 WLS458913:WLS458918 WBW458913:WBW458918 VSA458913:VSA458918 VIE458913:VIE458918 UYI458913:UYI458918 UOM458913:UOM458918 UEQ458913:UEQ458918 TUU458913:TUU458918 TKY458913:TKY458918 TBC458913:TBC458918 SRG458913:SRG458918 SHK458913:SHK458918 RXO458913:RXO458918 RNS458913:RNS458918 RDW458913:RDW458918 QUA458913:QUA458918 QKE458913:QKE458918 QAI458913:QAI458918 PQM458913:PQM458918 PGQ458913:PGQ458918 OWU458913:OWU458918 OMY458913:OMY458918 ODC458913:ODC458918 NTG458913:NTG458918 NJK458913:NJK458918 MZO458913:MZO458918 MPS458913:MPS458918 MFW458913:MFW458918 LWA458913:LWA458918 LME458913:LME458918 LCI458913:LCI458918 KSM458913:KSM458918 KIQ458913:KIQ458918 JYU458913:JYU458918 JOY458913:JOY458918 JFC458913:JFC458918 IVG458913:IVG458918 ILK458913:ILK458918 IBO458913:IBO458918 HRS458913:HRS458918 HHW458913:HHW458918 GYA458913:GYA458918 GOE458913:GOE458918 GEI458913:GEI458918 FUM458913:FUM458918 FKQ458913:FKQ458918 FAU458913:FAU458918 EQY458913:EQY458918 EHC458913:EHC458918 DXG458913:DXG458918 DNK458913:DNK458918 DDO458913:DDO458918 CTS458913:CTS458918 CJW458913:CJW458918 CAA458913:CAA458918 BQE458913:BQE458918 BGI458913:BGI458918 AWM458913:AWM458918 AMQ458913:AMQ458918 ACU458913:ACU458918 SY458913:SY458918 JC458913:JC458918 D458913:E458918 WVO393377:WVO393382 WLS393377:WLS393382 WBW393377:WBW393382 VSA393377:VSA393382 VIE393377:VIE393382 UYI393377:UYI393382 UOM393377:UOM393382 UEQ393377:UEQ393382 TUU393377:TUU393382 TKY393377:TKY393382 TBC393377:TBC393382 SRG393377:SRG393382 SHK393377:SHK393382 RXO393377:RXO393382 RNS393377:RNS393382 RDW393377:RDW393382 QUA393377:QUA393382 QKE393377:QKE393382 QAI393377:QAI393382 PQM393377:PQM393382 PGQ393377:PGQ393382 OWU393377:OWU393382 OMY393377:OMY393382 ODC393377:ODC393382 NTG393377:NTG393382 NJK393377:NJK393382 MZO393377:MZO393382 MPS393377:MPS393382 MFW393377:MFW393382 LWA393377:LWA393382 LME393377:LME393382 LCI393377:LCI393382 KSM393377:KSM393382 KIQ393377:KIQ393382 JYU393377:JYU393382 JOY393377:JOY393382 JFC393377:JFC393382 IVG393377:IVG393382 ILK393377:ILK393382 IBO393377:IBO393382 HRS393377:HRS393382 HHW393377:HHW393382 GYA393377:GYA393382 GOE393377:GOE393382 GEI393377:GEI393382 FUM393377:FUM393382 FKQ393377:FKQ393382 FAU393377:FAU393382 EQY393377:EQY393382 EHC393377:EHC393382 DXG393377:DXG393382 DNK393377:DNK393382 DDO393377:DDO393382 CTS393377:CTS393382 CJW393377:CJW393382 CAA393377:CAA393382 BQE393377:BQE393382 BGI393377:BGI393382 AWM393377:AWM393382 AMQ393377:AMQ393382 ACU393377:ACU393382 SY393377:SY393382 JC393377:JC393382 D393377:E393382 WVO327841:WVO327846 WLS327841:WLS327846 WBW327841:WBW327846 VSA327841:VSA327846 VIE327841:VIE327846 UYI327841:UYI327846 UOM327841:UOM327846 UEQ327841:UEQ327846 TUU327841:TUU327846 TKY327841:TKY327846 TBC327841:TBC327846 SRG327841:SRG327846 SHK327841:SHK327846 RXO327841:RXO327846 RNS327841:RNS327846 RDW327841:RDW327846 QUA327841:QUA327846 QKE327841:QKE327846 QAI327841:QAI327846 PQM327841:PQM327846 PGQ327841:PGQ327846 OWU327841:OWU327846 OMY327841:OMY327846 ODC327841:ODC327846 NTG327841:NTG327846 NJK327841:NJK327846 MZO327841:MZO327846 MPS327841:MPS327846 MFW327841:MFW327846 LWA327841:LWA327846 LME327841:LME327846 LCI327841:LCI327846 KSM327841:KSM327846 KIQ327841:KIQ327846 JYU327841:JYU327846 JOY327841:JOY327846 JFC327841:JFC327846 IVG327841:IVG327846 ILK327841:ILK327846 IBO327841:IBO327846 HRS327841:HRS327846 HHW327841:HHW327846 GYA327841:GYA327846 GOE327841:GOE327846 GEI327841:GEI327846 FUM327841:FUM327846 FKQ327841:FKQ327846 FAU327841:FAU327846 EQY327841:EQY327846 EHC327841:EHC327846 DXG327841:DXG327846 DNK327841:DNK327846 DDO327841:DDO327846 CTS327841:CTS327846 CJW327841:CJW327846 CAA327841:CAA327846 BQE327841:BQE327846 BGI327841:BGI327846 AWM327841:AWM327846 AMQ327841:AMQ327846 ACU327841:ACU327846 SY327841:SY327846 JC327841:JC327846 D327841:E327846 WVO262305:WVO262310 WLS262305:WLS262310 WBW262305:WBW262310 VSA262305:VSA262310 VIE262305:VIE262310 UYI262305:UYI262310 UOM262305:UOM262310 UEQ262305:UEQ262310 TUU262305:TUU262310 TKY262305:TKY262310 TBC262305:TBC262310 SRG262305:SRG262310 SHK262305:SHK262310 RXO262305:RXO262310 RNS262305:RNS262310 RDW262305:RDW262310 QUA262305:QUA262310 QKE262305:QKE262310 QAI262305:QAI262310 PQM262305:PQM262310 PGQ262305:PGQ262310 OWU262305:OWU262310 OMY262305:OMY262310 ODC262305:ODC262310 NTG262305:NTG262310 NJK262305:NJK262310 MZO262305:MZO262310 MPS262305:MPS262310 MFW262305:MFW262310 LWA262305:LWA262310 LME262305:LME262310 LCI262305:LCI262310 KSM262305:KSM262310 KIQ262305:KIQ262310 JYU262305:JYU262310 JOY262305:JOY262310 JFC262305:JFC262310 IVG262305:IVG262310 ILK262305:ILK262310 IBO262305:IBO262310 HRS262305:HRS262310 HHW262305:HHW262310 GYA262305:GYA262310 GOE262305:GOE262310 GEI262305:GEI262310 FUM262305:FUM262310 FKQ262305:FKQ262310 FAU262305:FAU262310 EQY262305:EQY262310 EHC262305:EHC262310 DXG262305:DXG262310 DNK262305:DNK262310 DDO262305:DDO262310 CTS262305:CTS262310 CJW262305:CJW262310 CAA262305:CAA262310 BQE262305:BQE262310 BGI262305:BGI262310 AWM262305:AWM262310 AMQ262305:AMQ262310 ACU262305:ACU262310 SY262305:SY262310 JC262305:JC262310 D262305:E262310 WVO196769:WVO196774 WLS196769:WLS196774 WBW196769:WBW196774 VSA196769:VSA196774 VIE196769:VIE196774 UYI196769:UYI196774 UOM196769:UOM196774 UEQ196769:UEQ196774 TUU196769:TUU196774 TKY196769:TKY196774 TBC196769:TBC196774 SRG196769:SRG196774 SHK196769:SHK196774 RXO196769:RXO196774 RNS196769:RNS196774 RDW196769:RDW196774 QUA196769:QUA196774 QKE196769:QKE196774 QAI196769:QAI196774 PQM196769:PQM196774 PGQ196769:PGQ196774 OWU196769:OWU196774 OMY196769:OMY196774 ODC196769:ODC196774 NTG196769:NTG196774 NJK196769:NJK196774 MZO196769:MZO196774 MPS196769:MPS196774 MFW196769:MFW196774 LWA196769:LWA196774 LME196769:LME196774 LCI196769:LCI196774 KSM196769:KSM196774 KIQ196769:KIQ196774 JYU196769:JYU196774 JOY196769:JOY196774 JFC196769:JFC196774 IVG196769:IVG196774 ILK196769:ILK196774 IBO196769:IBO196774 HRS196769:HRS196774 HHW196769:HHW196774 GYA196769:GYA196774 GOE196769:GOE196774 GEI196769:GEI196774 FUM196769:FUM196774 FKQ196769:FKQ196774 FAU196769:FAU196774 EQY196769:EQY196774 EHC196769:EHC196774 DXG196769:DXG196774 DNK196769:DNK196774 DDO196769:DDO196774 CTS196769:CTS196774 CJW196769:CJW196774 CAA196769:CAA196774 BQE196769:BQE196774 BGI196769:BGI196774 AWM196769:AWM196774 AMQ196769:AMQ196774 ACU196769:ACU196774 SY196769:SY196774 JC196769:JC196774 D196769:E196774 WVO131233:WVO131238 WLS131233:WLS131238 WBW131233:WBW131238 VSA131233:VSA131238 VIE131233:VIE131238 UYI131233:UYI131238 UOM131233:UOM131238 UEQ131233:UEQ131238 TUU131233:TUU131238 TKY131233:TKY131238 TBC131233:TBC131238 SRG131233:SRG131238 SHK131233:SHK131238 RXO131233:RXO131238 RNS131233:RNS131238 RDW131233:RDW131238 QUA131233:QUA131238 QKE131233:QKE131238 QAI131233:QAI131238 PQM131233:PQM131238 PGQ131233:PGQ131238 OWU131233:OWU131238 OMY131233:OMY131238 ODC131233:ODC131238 NTG131233:NTG131238 NJK131233:NJK131238 MZO131233:MZO131238 MPS131233:MPS131238 MFW131233:MFW131238 LWA131233:LWA131238 LME131233:LME131238 LCI131233:LCI131238 KSM131233:KSM131238 KIQ131233:KIQ131238 JYU131233:JYU131238 JOY131233:JOY131238 JFC131233:JFC131238 IVG131233:IVG131238 ILK131233:ILK131238 IBO131233:IBO131238 HRS131233:HRS131238 HHW131233:HHW131238 GYA131233:GYA131238 GOE131233:GOE131238 GEI131233:GEI131238 FUM131233:FUM131238 FKQ131233:FKQ131238 FAU131233:FAU131238 EQY131233:EQY131238 EHC131233:EHC131238 DXG131233:DXG131238 DNK131233:DNK131238 DDO131233:DDO131238 CTS131233:CTS131238 CJW131233:CJW131238 CAA131233:CAA131238 BQE131233:BQE131238 BGI131233:BGI131238 AWM131233:AWM131238 AMQ131233:AMQ131238 ACU131233:ACU131238 SY131233:SY131238 JC131233:JC131238 D131233:E131238 WVO65697:WVO65702 WLS65697:WLS65702 WBW65697:WBW65702 VSA65697:VSA65702 VIE65697:VIE65702 UYI65697:UYI65702 UOM65697:UOM65702 UEQ65697:UEQ65702 TUU65697:TUU65702 TKY65697:TKY65702 TBC65697:TBC65702 SRG65697:SRG65702 SHK65697:SHK65702 RXO65697:RXO65702 RNS65697:RNS65702 RDW65697:RDW65702 QUA65697:QUA65702 QKE65697:QKE65702 QAI65697:QAI65702 PQM65697:PQM65702 PGQ65697:PGQ65702 OWU65697:OWU65702 OMY65697:OMY65702 ODC65697:ODC65702 NTG65697:NTG65702 NJK65697:NJK65702 MZO65697:MZO65702 MPS65697:MPS65702 MFW65697:MFW65702 LWA65697:LWA65702 LME65697:LME65702 LCI65697:LCI65702 KSM65697:KSM65702 KIQ65697:KIQ65702 JYU65697:JYU65702 JOY65697:JOY65702 JFC65697:JFC65702 IVG65697:IVG65702 ILK65697:ILK65702 IBO65697:IBO65702 HRS65697:HRS65702 HHW65697:HHW65702 GYA65697:GYA65702 GOE65697:GOE65702 GEI65697:GEI65702 FUM65697:FUM65702 FKQ65697:FKQ65702 FAU65697:FAU65702 EQY65697:EQY65702 EHC65697:EHC65702 DXG65697:DXG65702 DNK65697:DNK65702 DDO65697:DDO65702 CTS65697:CTS65702 CJW65697:CJW65702 CAA65697:CAA65702 BQE65697:BQE65702 BGI65697:BGI65702 AWM65697:AWM65702 AMQ65697:AMQ65702 ACU65697:ACU65702 SY65697:SY65702 JC65697:JC65702 D65697:E65702 WVO983209:WVO983214 WLS983209:WLS983214 WBW983209:WBW983214 VSA983209:VSA983214 VIE983209:VIE983214 UYI983209:UYI983214 UOM983209:UOM983214 UEQ983209:UEQ983214 TUU983209:TUU983214 TKY983209:TKY983214 TBC983209:TBC983214 SRG983209:SRG983214 SHK983209:SHK983214 RXO983209:RXO983214 RNS983209:RNS983214 RDW983209:RDW983214 QUA983209:QUA983214 QKE983209:QKE983214 QAI983209:QAI983214 PQM983209:PQM983214 PGQ983209:PGQ983214 OWU983209:OWU983214 OMY983209:OMY983214 ODC983209:ODC983214 NTG983209:NTG983214 NJK983209:NJK983214 MZO983209:MZO983214 MPS983209:MPS983214 MFW983209:MFW983214 LWA983209:LWA983214 LME983209:LME983214 LCI983209:LCI983214 KSM983209:KSM983214 KIQ983209:KIQ983214 JYU983209:JYU983214 JOY983209:JOY983214 JFC983209:JFC983214 IVG983209:IVG983214 ILK983209:ILK983214 IBO983209:IBO983214 HRS983209:HRS983214 HHW983209:HHW983214 GYA983209:GYA983214 GOE983209:GOE983214 GEI983209:GEI983214 FUM983209:FUM983214 FKQ983209:FKQ983214 FAU983209:FAU983214 EQY983209:EQY983214 EHC983209:EHC983214 DXG983209:DXG983214 DNK983209:DNK983214 DDO983209:DDO983214 CTS983209:CTS983214 CJW983209:CJW983214 CAA983209:CAA983214 BQE983209:BQE983214 BGI983209:BGI983214 AWM983209:AWM983214 AMQ983209:AMQ983214 ACU983209:ACU983214 SY983209:SY983214 JC983209:JC983214 D983209:E983214 WVO917673:WVO917678 WLS917673:WLS917678 WBW917673:WBW917678 VSA917673:VSA917678 VIE917673:VIE917678 UYI917673:UYI917678 UOM917673:UOM917678 UEQ917673:UEQ917678 TUU917673:TUU917678 TKY917673:TKY917678 TBC917673:TBC917678 SRG917673:SRG917678 SHK917673:SHK917678 RXO917673:RXO917678 RNS917673:RNS917678 RDW917673:RDW917678 QUA917673:QUA917678 QKE917673:QKE917678 QAI917673:QAI917678 PQM917673:PQM917678 PGQ917673:PGQ917678 OWU917673:OWU917678 OMY917673:OMY917678 ODC917673:ODC917678 NTG917673:NTG917678 NJK917673:NJK917678 MZO917673:MZO917678 MPS917673:MPS917678 MFW917673:MFW917678 LWA917673:LWA917678 LME917673:LME917678 LCI917673:LCI917678 KSM917673:KSM917678 KIQ917673:KIQ917678 JYU917673:JYU917678 JOY917673:JOY917678 JFC917673:JFC917678 IVG917673:IVG917678 ILK917673:ILK917678 IBO917673:IBO917678 HRS917673:HRS917678 HHW917673:HHW917678 GYA917673:GYA917678 GOE917673:GOE917678 GEI917673:GEI917678 FUM917673:FUM917678 FKQ917673:FKQ917678 FAU917673:FAU917678 EQY917673:EQY917678 EHC917673:EHC917678 DXG917673:DXG917678 DNK917673:DNK917678 DDO917673:DDO917678 CTS917673:CTS917678 CJW917673:CJW917678 CAA917673:CAA917678 BQE917673:BQE917678 BGI917673:BGI917678 AWM917673:AWM917678 AMQ917673:AMQ917678 ACU917673:ACU917678 SY917673:SY917678 JC917673:JC917678 D917673:E917678 WVO852137:WVO852142 WLS852137:WLS852142 WBW852137:WBW852142 VSA852137:VSA852142 VIE852137:VIE852142 UYI852137:UYI852142 UOM852137:UOM852142 UEQ852137:UEQ852142 TUU852137:TUU852142 TKY852137:TKY852142 TBC852137:TBC852142 SRG852137:SRG852142 SHK852137:SHK852142 RXO852137:RXO852142 RNS852137:RNS852142 RDW852137:RDW852142 QUA852137:QUA852142 QKE852137:QKE852142 QAI852137:QAI852142 PQM852137:PQM852142 PGQ852137:PGQ852142 OWU852137:OWU852142 OMY852137:OMY852142 ODC852137:ODC852142 NTG852137:NTG852142 NJK852137:NJK852142 MZO852137:MZO852142 MPS852137:MPS852142 MFW852137:MFW852142 LWA852137:LWA852142 LME852137:LME852142 LCI852137:LCI852142 KSM852137:KSM852142 KIQ852137:KIQ852142 JYU852137:JYU852142 JOY852137:JOY852142 JFC852137:JFC852142 IVG852137:IVG852142 ILK852137:ILK852142 IBO852137:IBO852142 HRS852137:HRS852142 HHW852137:HHW852142 GYA852137:GYA852142 GOE852137:GOE852142 GEI852137:GEI852142 FUM852137:FUM852142 FKQ852137:FKQ852142 FAU852137:FAU852142 EQY852137:EQY852142 EHC852137:EHC852142 DXG852137:DXG852142 DNK852137:DNK852142 DDO852137:DDO852142 CTS852137:CTS852142 CJW852137:CJW852142 CAA852137:CAA852142 BQE852137:BQE852142 BGI852137:BGI852142 AWM852137:AWM852142 AMQ852137:AMQ852142 ACU852137:ACU852142 SY852137:SY852142 JC852137:JC852142 D852137:E852142 WVO786601:WVO786606 WLS786601:WLS786606 WBW786601:WBW786606 VSA786601:VSA786606 VIE786601:VIE786606 UYI786601:UYI786606 UOM786601:UOM786606 UEQ786601:UEQ786606 TUU786601:TUU786606 TKY786601:TKY786606 TBC786601:TBC786606 SRG786601:SRG786606 SHK786601:SHK786606 RXO786601:RXO786606 RNS786601:RNS786606 RDW786601:RDW786606 QUA786601:QUA786606 QKE786601:QKE786606 QAI786601:QAI786606 PQM786601:PQM786606 PGQ786601:PGQ786606 OWU786601:OWU786606 OMY786601:OMY786606 ODC786601:ODC786606 NTG786601:NTG786606 NJK786601:NJK786606 MZO786601:MZO786606 MPS786601:MPS786606 MFW786601:MFW786606 LWA786601:LWA786606 LME786601:LME786606 LCI786601:LCI786606 KSM786601:KSM786606 KIQ786601:KIQ786606 JYU786601:JYU786606 JOY786601:JOY786606 JFC786601:JFC786606 IVG786601:IVG786606 ILK786601:ILK786606 IBO786601:IBO786606 HRS786601:HRS786606 HHW786601:HHW786606 GYA786601:GYA786606 GOE786601:GOE786606 GEI786601:GEI786606 FUM786601:FUM786606 FKQ786601:FKQ786606 FAU786601:FAU786606 EQY786601:EQY786606 EHC786601:EHC786606 DXG786601:DXG786606 DNK786601:DNK786606 DDO786601:DDO786606 CTS786601:CTS786606 CJW786601:CJW786606 CAA786601:CAA786606 BQE786601:BQE786606 BGI786601:BGI786606 AWM786601:AWM786606 AMQ786601:AMQ786606 ACU786601:ACU786606 SY786601:SY786606 JC786601:JC786606 D786601:E786606 WVO721065:WVO721070 WLS721065:WLS721070 WBW721065:WBW721070 VSA721065:VSA721070 VIE721065:VIE721070 UYI721065:UYI721070 UOM721065:UOM721070 UEQ721065:UEQ721070 TUU721065:TUU721070 TKY721065:TKY721070 TBC721065:TBC721070 SRG721065:SRG721070 SHK721065:SHK721070 RXO721065:RXO721070 RNS721065:RNS721070 RDW721065:RDW721070 QUA721065:QUA721070 QKE721065:QKE721070 QAI721065:QAI721070 PQM721065:PQM721070 PGQ721065:PGQ721070 OWU721065:OWU721070 OMY721065:OMY721070 ODC721065:ODC721070 NTG721065:NTG721070 NJK721065:NJK721070 MZO721065:MZO721070 MPS721065:MPS721070 MFW721065:MFW721070 LWA721065:LWA721070 LME721065:LME721070 LCI721065:LCI721070 KSM721065:KSM721070 KIQ721065:KIQ721070 JYU721065:JYU721070 JOY721065:JOY721070 JFC721065:JFC721070 IVG721065:IVG721070 ILK721065:ILK721070 IBO721065:IBO721070 HRS721065:HRS721070 HHW721065:HHW721070 GYA721065:GYA721070 GOE721065:GOE721070 GEI721065:GEI721070 FUM721065:FUM721070 FKQ721065:FKQ721070 FAU721065:FAU721070 EQY721065:EQY721070 EHC721065:EHC721070 DXG721065:DXG721070 DNK721065:DNK721070 DDO721065:DDO721070 CTS721065:CTS721070 CJW721065:CJW721070 CAA721065:CAA721070 BQE721065:BQE721070 BGI721065:BGI721070 AWM721065:AWM721070 AMQ721065:AMQ721070 ACU721065:ACU721070 SY721065:SY721070 JC721065:JC721070 D721065:E721070 WVO655529:WVO655534 WLS655529:WLS655534 WBW655529:WBW655534 VSA655529:VSA655534 VIE655529:VIE655534 UYI655529:UYI655534 UOM655529:UOM655534 UEQ655529:UEQ655534 TUU655529:TUU655534 TKY655529:TKY655534 TBC655529:TBC655534 SRG655529:SRG655534 SHK655529:SHK655534 RXO655529:RXO655534 RNS655529:RNS655534 RDW655529:RDW655534 QUA655529:QUA655534 QKE655529:QKE655534 QAI655529:QAI655534 PQM655529:PQM655534 PGQ655529:PGQ655534 OWU655529:OWU655534 OMY655529:OMY655534 ODC655529:ODC655534 NTG655529:NTG655534 NJK655529:NJK655534 MZO655529:MZO655534 MPS655529:MPS655534 MFW655529:MFW655534 LWA655529:LWA655534 LME655529:LME655534 LCI655529:LCI655534 KSM655529:KSM655534 KIQ655529:KIQ655534 JYU655529:JYU655534 JOY655529:JOY655534 JFC655529:JFC655534 IVG655529:IVG655534 ILK655529:ILK655534 IBO655529:IBO655534 HRS655529:HRS655534 HHW655529:HHW655534 GYA655529:GYA655534 GOE655529:GOE655534 GEI655529:GEI655534 FUM655529:FUM655534 FKQ655529:FKQ655534 FAU655529:FAU655534 EQY655529:EQY655534 EHC655529:EHC655534 DXG655529:DXG655534 DNK655529:DNK655534 DDO655529:DDO655534 CTS655529:CTS655534 CJW655529:CJW655534 CAA655529:CAA655534 BQE655529:BQE655534 BGI655529:BGI655534 AWM655529:AWM655534 AMQ655529:AMQ655534 ACU655529:ACU655534 SY655529:SY655534 JC655529:JC655534 D655529:E655534 WVO589993:WVO589998 WLS589993:WLS589998 WBW589993:WBW589998 VSA589993:VSA589998 VIE589993:VIE589998 UYI589993:UYI589998 UOM589993:UOM589998 UEQ589993:UEQ589998 TUU589993:TUU589998 TKY589993:TKY589998 TBC589993:TBC589998 SRG589993:SRG589998 SHK589993:SHK589998 RXO589993:RXO589998 RNS589993:RNS589998 RDW589993:RDW589998 QUA589993:QUA589998 QKE589993:QKE589998 QAI589993:QAI589998 PQM589993:PQM589998 PGQ589993:PGQ589998 OWU589993:OWU589998 OMY589993:OMY589998 ODC589993:ODC589998 NTG589993:NTG589998 NJK589993:NJK589998 MZO589993:MZO589998 MPS589993:MPS589998 MFW589993:MFW589998 LWA589993:LWA589998 LME589993:LME589998 LCI589993:LCI589998 KSM589993:KSM589998 KIQ589993:KIQ589998 JYU589993:JYU589998 JOY589993:JOY589998 JFC589993:JFC589998 IVG589993:IVG589998 ILK589993:ILK589998 IBO589993:IBO589998 HRS589993:HRS589998 HHW589993:HHW589998 GYA589993:GYA589998 GOE589993:GOE589998 GEI589993:GEI589998 FUM589993:FUM589998 FKQ589993:FKQ589998 FAU589993:FAU589998 EQY589993:EQY589998 EHC589993:EHC589998 DXG589993:DXG589998 DNK589993:DNK589998 DDO589993:DDO589998 CTS589993:CTS589998 CJW589993:CJW589998 CAA589993:CAA589998 BQE589993:BQE589998 BGI589993:BGI589998 AWM589993:AWM589998 AMQ589993:AMQ589998 ACU589993:ACU589998 SY589993:SY589998 JC589993:JC589998 D589993:E589998 WVO524457:WVO524462 WLS524457:WLS524462 WBW524457:WBW524462 VSA524457:VSA524462 VIE524457:VIE524462 UYI524457:UYI524462 UOM524457:UOM524462 UEQ524457:UEQ524462 TUU524457:TUU524462 TKY524457:TKY524462 TBC524457:TBC524462 SRG524457:SRG524462 SHK524457:SHK524462 RXO524457:RXO524462 RNS524457:RNS524462 RDW524457:RDW524462 QUA524457:QUA524462 QKE524457:QKE524462 QAI524457:QAI524462 PQM524457:PQM524462 PGQ524457:PGQ524462 OWU524457:OWU524462 OMY524457:OMY524462 ODC524457:ODC524462 NTG524457:NTG524462 NJK524457:NJK524462 MZO524457:MZO524462 MPS524457:MPS524462 MFW524457:MFW524462 LWA524457:LWA524462 LME524457:LME524462 LCI524457:LCI524462 KSM524457:KSM524462 KIQ524457:KIQ524462 JYU524457:JYU524462 JOY524457:JOY524462 JFC524457:JFC524462 IVG524457:IVG524462 ILK524457:ILK524462 IBO524457:IBO524462 HRS524457:HRS524462 HHW524457:HHW524462 GYA524457:GYA524462 GOE524457:GOE524462 GEI524457:GEI524462 FUM524457:FUM524462 FKQ524457:FKQ524462 FAU524457:FAU524462 EQY524457:EQY524462 EHC524457:EHC524462 DXG524457:DXG524462 DNK524457:DNK524462 DDO524457:DDO524462 CTS524457:CTS524462 CJW524457:CJW524462 CAA524457:CAA524462 BQE524457:BQE524462 BGI524457:BGI524462 AWM524457:AWM524462 AMQ524457:AMQ524462 ACU524457:ACU524462 SY524457:SY524462 JC524457:JC524462 D524457:E524462 WVO458921:WVO458926 WLS458921:WLS458926 WBW458921:WBW458926 VSA458921:VSA458926 VIE458921:VIE458926 UYI458921:UYI458926 UOM458921:UOM458926 UEQ458921:UEQ458926 TUU458921:TUU458926 TKY458921:TKY458926 TBC458921:TBC458926 SRG458921:SRG458926 SHK458921:SHK458926 RXO458921:RXO458926 RNS458921:RNS458926 RDW458921:RDW458926 QUA458921:QUA458926 QKE458921:QKE458926 QAI458921:QAI458926 PQM458921:PQM458926 PGQ458921:PGQ458926 OWU458921:OWU458926 OMY458921:OMY458926 ODC458921:ODC458926 NTG458921:NTG458926 NJK458921:NJK458926 MZO458921:MZO458926 MPS458921:MPS458926 MFW458921:MFW458926 LWA458921:LWA458926 LME458921:LME458926 LCI458921:LCI458926 KSM458921:KSM458926 KIQ458921:KIQ458926 JYU458921:JYU458926 JOY458921:JOY458926 JFC458921:JFC458926 IVG458921:IVG458926 ILK458921:ILK458926 IBO458921:IBO458926 HRS458921:HRS458926 HHW458921:HHW458926 GYA458921:GYA458926 GOE458921:GOE458926 GEI458921:GEI458926 FUM458921:FUM458926 FKQ458921:FKQ458926 FAU458921:FAU458926 EQY458921:EQY458926 EHC458921:EHC458926 DXG458921:DXG458926 DNK458921:DNK458926 DDO458921:DDO458926 CTS458921:CTS458926 CJW458921:CJW458926 CAA458921:CAA458926 BQE458921:BQE458926 BGI458921:BGI458926 AWM458921:AWM458926 AMQ458921:AMQ458926 ACU458921:ACU458926 SY458921:SY458926 JC458921:JC458926 D458921:E458926 WVO393385:WVO393390 WLS393385:WLS393390 WBW393385:WBW393390 VSA393385:VSA393390 VIE393385:VIE393390 UYI393385:UYI393390 UOM393385:UOM393390 UEQ393385:UEQ393390 TUU393385:TUU393390 TKY393385:TKY393390 TBC393385:TBC393390 SRG393385:SRG393390 SHK393385:SHK393390 RXO393385:RXO393390 RNS393385:RNS393390 RDW393385:RDW393390 QUA393385:QUA393390 QKE393385:QKE393390 QAI393385:QAI393390 PQM393385:PQM393390 PGQ393385:PGQ393390 OWU393385:OWU393390 OMY393385:OMY393390 ODC393385:ODC393390 NTG393385:NTG393390 NJK393385:NJK393390 MZO393385:MZO393390 MPS393385:MPS393390 MFW393385:MFW393390 LWA393385:LWA393390 LME393385:LME393390 LCI393385:LCI393390 KSM393385:KSM393390 KIQ393385:KIQ393390 JYU393385:JYU393390 JOY393385:JOY393390 JFC393385:JFC393390 IVG393385:IVG393390 ILK393385:ILK393390 IBO393385:IBO393390 HRS393385:HRS393390 HHW393385:HHW393390 GYA393385:GYA393390 GOE393385:GOE393390 GEI393385:GEI393390 FUM393385:FUM393390 FKQ393385:FKQ393390 FAU393385:FAU393390 EQY393385:EQY393390 EHC393385:EHC393390 DXG393385:DXG393390 DNK393385:DNK393390 DDO393385:DDO393390 CTS393385:CTS393390 CJW393385:CJW393390 CAA393385:CAA393390 BQE393385:BQE393390 BGI393385:BGI393390 AWM393385:AWM393390 AMQ393385:AMQ393390 ACU393385:ACU393390 SY393385:SY393390 JC393385:JC393390 D393385:E393390 WVO327849:WVO327854 WLS327849:WLS327854 WBW327849:WBW327854 VSA327849:VSA327854 VIE327849:VIE327854 UYI327849:UYI327854 UOM327849:UOM327854 UEQ327849:UEQ327854 TUU327849:TUU327854 TKY327849:TKY327854 TBC327849:TBC327854 SRG327849:SRG327854 SHK327849:SHK327854 RXO327849:RXO327854 RNS327849:RNS327854 RDW327849:RDW327854 QUA327849:QUA327854 QKE327849:QKE327854 QAI327849:QAI327854 PQM327849:PQM327854 PGQ327849:PGQ327854 OWU327849:OWU327854 OMY327849:OMY327854 ODC327849:ODC327854 NTG327849:NTG327854 NJK327849:NJK327854 MZO327849:MZO327854 MPS327849:MPS327854 MFW327849:MFW327854 LWA327849:LWA327854 LME327849:LME327854 LCI327849:LCI327854 KSM327849:KSM327854 KIQ327849:KIQ327854 JYU327849:JYU327854 JOY327849:JOY327854 JFC327849:JFC327854 IVG327849:IVG327854 ILK327849:ILK327854 IBO327849:IBO327854 HRS327849:HRS327854 HHW327849:HHW327854 GYA327849:GYA327854 GOE327849:GOE327854 GEI327849:GEI327854 FUM327849:FUM327854 FKQ327849:FKQ327854 FAU327849:FAU327854 EQY327849:EQY327854 EHC327849:EHC327854 DXG327849:DXG327854 DNK327849:DNK327854 DDO327849:DDO327854 CTS327849:CTS327854 CJW327849:CJW327854 CAA327849:CAA327854 BQE327849:BQE327854 BGI327849:BGI327854 AWM327849:AWM327854 AMQ327849:AMQ327854 ACU327849:ACU327854 SY327849:SY327854 JC327849:JC327854 D327849:E327854 WVO262313:WVO262318 WLS262313:WLS262318 WBW262313:WBW262318 VSA262313:VSA262318 VIE262313:VIE262318 UYI262313:UYI262318 UOM262313:UOM262318 UEQ262313:UEQ262318 TUU262313:TUU262318 TKY262313:TKY262318 TBC262313:TBC262318 SRG262313:SRG262318 SHK262313:SHK262318 RXO262313:RXO262318 RNS262313:RNS262318 RDW262313:RDW262318 QUA262313:QUA262318 QKE262313:QKE262318 QAI262313:QAI262318 PQM262313:PQM262318 PGQ262313:PGQ262318 OWU262313:OWU262318 OMY262313:OMY262318 ODC262313:ODC262318 NTG262313:NTG262318 NJK262313:NJK262318 MZO262313:MZO262318 MPS262313:MPS262318 MFW262313:MFW262318 LWA262313:LWA262318 LME262313:LME262318 LCI262313:LCI262318 KSM262313:KSM262318 KIQ262313:KIQ262318 JYU262313:JYU262318 JOY262313:JOY262318 JFC262313:JFC262318 IVG262313:IVG262318 ILK262313:ILK262318 IBO262313:IBO262318 HRS262313:HRS262318 HHW262313:HHW262318 GYA262313:GYA262318 GOE262313:GOE262318 GEI262313:GEI262318 FUM262313:FUM262318 FKQ262313:FKQ262318 FAU262313:FAU262318 EQY262313:EQY262318 EHC262313:EHC262318 DXG262313:DXG262318 DNK262313:DNK262318 DDO262313:DDO262318 CTS262313:CTS262318 CJW262313:CJW262318 CAA262313:CAA262318 BQE262313:BQE262318 BGI262313:BGI262318 AWM262313:AWM262318 AMQ262313:AMQ262318 ACU262313:ACU262318 SY262313:SY262318 JC262313:JC262318 D262313:E262318 WVO196777:WVO196782 WLS196777:WLS196782 WBW196777:WBW196782 VSA196777:VSA196782 VIE196777:VIE196782 UYI196777:UYI196782 UOM196777:UOM196782 UEQ196777:UEQ196782 TUU196777:TUU196782 TKY196777:TKY196782 TBC196777:TBC196782 SRG196777:SRG196782 SHK196777:SHK196782 RXO196777:RXO196782 RNS196777:RNS196782 RDW196777:RDW196782 QUA196777:QUA196782 QKE196777:QKE196782 QAI196777:QAI196782 PQM196777:PQM196782 PGQ196777:PGQ196782 OWU196777:OWU196782 OMY196777:OMY196782 ODC196777:ODC196782 NTG196777:NTG196782 NJK196777:NJK196782 MZO196777:MZO196782 MPS196777:MPS196782 MFW196777:MFW196782 LWA196777:LWA196782 LME196777:LME196782 LCI196777:LCI196782 KSM196777:KSM196782 KIQ196777:KIQ196782 JYU196777:JYU196782 JOY196777:JOY196782 JFC196777:JFC196782 IVG196777:IVG196782 ILK196777:ILK196782 IBO196777:IBO196782 HRS196777:HRS196782 HHW196777:HHW196782 GYA196777:GYA196782 GOE196777:GOE196782 GEI196777:GEI196782 FUM196777:FUM196782 FKQ196777:FKQ196782 FAU196777:FAU196782 EQY196777:EQY196782 EHC196777:EHC196782 DXG196777:DXG196782 DNK196777:DNK196782 DDO196777:DDO196782 CTS196777:CTS196782 CJW196777:CJW196782 CAA196777:CAA196782 BQE196777:BQE196782 BGI196777:BGI196782 AWM196777:AWM196782 AMQ196777:AMQ196782 ACU196777:ACU196782 SY196777:SY196782 JC196777:JC196782 D196777:E196782 WVO131241:WVO131246 WLS131241:WLS131246 WBW131241:WBW131246 VSA131241:VSA131246 VIE131241:VIE131246 UYI131241:UYI131246 UOM131241:UOM131246 UEQ131241:UEQ131246 TUU131241:TUU131246 TKY131241:TKY131246 TBC131241:TBC131246 SRG131241:SRG131246 SHK131241:SHK131246 RXO131241:RXO131246 RNS131241:RNS131246 RDW131241:RDW131246 QUA131241:QUA131246 QKE131241:QKE131246 QAI131241:QAI131246 PQM131241:PQM131246 PGQ131241:PGQ131246 OWU131241:OWU131246 OMY131241:OMY131246 ODC131241:ODC131246 NTG131241:NTG131246 NJK131241:NJK131246 MZO131241:MZO131246 MPS131241:MPS131246 MFW131241:MFW131246 LWA131241:LWA131246 LME131241:LME131246 LCI131241:LCI131246 KSM131241:KSM131246 KIQ131241:KIQ131246 JYU131241:JYU131246 JOY131241:JOY131246 JFC131241:JFC131246 IVG131241:IVG131246 ILK131241:ILK131246 IBO131241:IBO131246 HRS131241:HRS131246 HHW131241:HHW131246 GYA131241:GYA131246 GOE131241:GOE131246 GEI131241:GEI131246 FUM131241:FUM131246 FKQ131241:FKQ131246 FAU131241:FAU131246 EQY131241:EQY131246 EHC131241:EHC131246 DXG131241:DXG131246 DNK131241:DNK131246 DDO131241:DDO131246 CTS131241:CTS131246 CJW131241:CJW131246 CAA131241:CAA131246 BQE131241:BQE131246 BGI131241:BGI131246 AWM131241:AWM131246 AMQ131241:AMQ131246 ACU131241:ACU131246 SY131241:SY131246 JC131241:JC131246 D131241:E131246 WVO65705:WVO65710 WLS65705:WLS65710 WBW65705:WBW65710 VSA65705:VSA65710 VIE65705:VIE65710 UYI65705:UYI65710 UOM65705:UOM65710 UEQ65705:UEQ65710 TUU65705:TUU65710 TKY65705:TKY65710 TBC65705:TBC65710 SRG65705:SRG65710 SHK65705:SHK65710 RXO65705:RXO65710 RNS65705:RNS65710 RDW65705:RDW65710 QUA65705:QUA65710 QKE65705:QKE65710 QAI65705:QAI65710 PQM65705:PQM65710 PGQ65705:PGQ65710 OWU65705:OWU65710 OMY65705:OMY65710 ODC65705:ODC65710 NTG65705:NTG65710 NJK65705:NJK65710 MZO65705:MZO65710 MPS65705:MPS65710 MFW65705:MFW65710 LWA65705:LWA65710 LME65705:LME65710 LCI65705:LCI65710 KSM65705:KSM65710 KIQ65705:KIQ65710 JYU65705:JYU65710 JOY65705:JOY65710 JFC65705:JFC65710 IVG65705:IVG65710 ILK65705:ILK65710 IBO65705:IBO65710 HRS65705:HRS65710 HHW65705:HHW65710 GYA65705:GYA65710 GOE65705:GOE65710 GEI65705:GEI65710 FUM65705:FUM65710 FKQ65705:FKQ65710 FAU65705:FAU65710 EQY65705:EQY65710 EHC65705:EHC65710 DXG65705:DXG65710 DNK65705:DNK65710 DDO65705:DDO65710 CTS65705:CTS65710 CJW65705:CJW65710 CAA65705:CAA65710 BQE65705:BQE65710 BGI65705:BGI65710 AWM65705:AWM65710 AMQ65705:AMQ65710 ACU65705:ACU65710 SY65705:SY65710 JC65705:JC65710 D65705:E65710 WVO983217:WVO983222 WLS983217:WLS983222 WBW983217:WBW983222 VSA983217:VSA983222 VIE983217:VIE983222 UYI983217:UYI983222 UOM983217:UOM983222 UEQ983217:UEQ983222 TUU983217:TUU983222 TKY983217:TKY983222 TBC983217:TBC983222 SRG983217:SRG983222 SHK983217:SHK983222 RXO983217:RXO983222 RNS983217:RNS983222 RDW983217:RDW983222 QUA983217:QUA983222 QKE983217:QKE983222 QAI983217:QAI983222 PQM983217:PQM983222 PGQ983217:PGQ983222 OWU983217:OWU983222 OMY983217:OMY983222 ODC983217:ODC983222 NTG983217:NTG983222 NJK983217:NJK983222 MZO983217:MZO983222 MPS983217:MPS983222 MFW983217:MFW983222 LWA983217:LWA983222 LME983217:LME983222 LCI983217:LCI983222 KSM983217:KSM983222 KIQ983217:KIQ983222 JYU983217:JYU983222 JOY983217:JOY983222 JFC983217:JFC983222 IVG983217:IVG983222 ILK983217:ILK983222 IBO983217:IBO983222 HRS983217:HRS983222 HHW983217:HHW983222 GYA983217:GYA983222 GOE983217:GOE983222 GEI983217:GEI983222 FUM983217:FUM983222 FKQ983217:FKQ983222 FAU983217:FAU983222 EQY983217:EQY983222 EHC983217:EHC983222 DXG983217:DXG983222 DNK983217:DNK983222 DDO983217:DDO983222 CTS983217:CTS983222 CJW983217:CJW983222 CAA983217:CAA983222 BQE983217:BQE983222 BGI983217:BGI983222 AWM983217:AWM983222 AMQ983217:AMQ983222 ACU983217:ACU983222 SY983217:SY983222 JC983217:JC983222 D983217:E983222 WVO917681:WVO917686 WLS917681:WLS917686 WBW917681:WBW917686 VSA917681:VSA917686 VIE917681:VIE917686 UYI917681:UYI917686 UOM917681:UOM917686 UEQ917681:UEQ917686 TUU917681:TUU917686 TKY917681:TKY917686 TBC917681:TBC917686 SRG917681:SRG917686 SHK917681:SHK917686 RXO917681:RXO917686 RNS917681:RNS917686 RDW917681:RDW917686 QUA917681:QUA917686 QKE917681:QKE917686 QAI917681:QAI917686 PQM917681:PQM917686 PGQ917681:PGQ917686 OWU917681:OWU917686 OMY917681:OMY917686 ODC917681:ODC917686 NTG917681:NTG917686 NJK917681:NJK917686 MZO917681:MZO917686 MPS917681:MPS917686 MFW917681:MFW917686 LWA917681:LWA917686 LME917681:LME917686 LCI917681:LCI917686 KSM917681:KSM917686 KIQ917681:KIQ917686 JYU917681:JYU917686 JOY917681:JOY917686 JFC917681:JFC917686 IVG917681:IVG917686 ILK917681:ILK917686 IBO917681:IBO917686 HRS917681:HRS917686 HHW917681:HHW917686 GYA917681:GYA917686 GOE917681:GOE917686 GEI917681:GEI917686 FUM917681:FUM917686 FKQ917681:FKQ917686 FAU917681:FAU917686 EQY917681:EQY917686 EHC917681:EHC917686 DXG917681:DXG917686 DNK917681:DNK917686 DDO917681:DDO917686 CTS917681:CTS917686 CJW917681:CJW917686 CAA917681:CAA917686 BQE917681:BQE917686 BGI917681:BGI917686 AWM917681:AWM917686 AMQ917681:AMQ917686 ACU917681:ACU917686 SY917681:SY917686 JC917681:JC917686 D917681:E917686 WVO852145:WVO852150 WLS852145:WLS852150 WBW852145:WBW852150 VSA852145:VSA852150 VIE852145:VIE852150 UYI852145:UYI852150 UOM852145:UOM852150 UEQ852145:UEQ852150 TUU852145:TUU852150 TKY852145:TKY852150 TBC852145:TBC852150 SRG852145:SRG852150 SHK852145:SHK852150 RXO852145:RXO852150 RNS852145:RNS852150 RDW852145:RDW852150 QUA852145:QUA852150 QKE852145:QKE852150 QAI852145:QAI852150 PQM852145:PQM852150 PGQ852145:PGQ852150 OWU852145:OWU852150 OMY852145:OMY852150 ODC852145:ODC852150 NTG852145:NTG852150 NJK852145:NJK852150 MZO852145:MZO852150 MPS852145:MPS852150 MFW852145:MFW852150 LWA852145:LWA852150 LME852145:LME852150 LCI852145:LCI852150 KSM852145:KSM852150 KIQ852145:KIQ852150 JYU852145:JYU852150 JOY852145:JOY852150 JFC852145:JFC852150 IVG852145:IVG852150 ILK852145:ILK852150 IBO852145:IBO852150 HRS852145:HRS852150 HHW852145:HHW852150 GYA852145:GYA852150 GOE852145:GOE852150 GEI852145:GEI852150 FUM852145:FUM852150 FKQ852145:FKQ852150 FAU852145:FAU852150 EQY852145:EQY852150 EHC852145:EHC852150 DXG852145:DXG852150 DNK852145:DNK852150 DDO852145:DDO852150 CTS852145:CTS852150 CJW852145:CJW852150 CAA852145:CAA852150 BQE852145:BQE852150 BGI852145:BGI852150 AWM852145:AWM852150 AMQ852145:AMQ852150 ACU852145:ACU852150 SY852145:SY852150 JC852145:JC852150 D852145:E852150 WVO786609:WVO786614 WLS786609:WLS786614 WBW786609:WBW786614 VSA786609:VSA786614 VIE786609:VIE786614 UYI786609:UYI786614 UOM786609:UOM786614 UEQ786609:UEQ786614 TUU786609:TUU786614 TKY786609:TKY786614 TBC786609:TBC786614 SRG786609:SRG786614 SHK786609:SHK786614 RXO786609:RXO786614 RNS786609:RNS786614 RDW786609:RDW786614 QUA786609:QUA786614 QKE786609:QKE786614 QAI786609:QAI786614 PQM786609:PQM786614 PGQ786609:PGQ786614 OWU786609:OWU786614 OMY786609:OMY786614 ODC786609:ODC786614 NTG786609:NTG786614 NJK786609:NJK786614 MZO786609:MZO786614 MPS786609:MPS786614 MFW786609:MFW786614 LWA786609:LWA786614 LME786609:LME786614 LCI786609:LCI786614 KSM786609:KSM786614 KIQ786609:KIQ786614 JYU786609:JYU786614 JOY786609:JOY786614 JFC786609:JFC786614 IVG786609:IVG786614 ILK786609:ILK786614 IBO786609:IBO786614 HRS786609:HRS786614 HHW786609:HHW786614 GYA786609:GYA786614 GOE786609:GOE786614 GEI786609:GEI786614 FUM786609:FUM786614 FKQ786609:FKQ786614 FAU786609:FAU786614 EQY786609:EQY786614 EHC786609:EHC786614 DXG786609:DXG786614 DNK786609:DNK786614 DDO786609:DDO786614 CTS786609:CTS786614 CJW786609:CJW786614 CAA786609:CAA786614 BQE786609:BQE786614 BGI786609:BGI786614 AWM786609:AWM786614 AMQ786609:AMQ786614 ACU786609:ACU786614 SY786609:SY786614 JC786609:JC786614 D786609:E786614 WVO721073:WVO721078 WLS721073:WLS721078 WBW721073:WBW721078 VSA721073:VSA721078 VIE721073:VIE721078 UYI721073:UYI721078 UOM721073:UOM721078 UEQ721073:UEQ721078 TUU721073:TUU721078 TKY721073:TKY721078 TBC721073:TBC721078 SRG721073:SRG721078 SHK721073:SHK721078 RXO721073:RXO721078 RNS721073:RNS721078 RDW721073:RDW721078 QUA721073:QUA721078 QKE721073:QKE721078 QAI721073:QAI721078 PQM721073:PQM721078 PGQ721073:PGQ721078 OWU721073:OWU721078 OMY721073:OMY721078 ODC721073:ODC721078 NTG721073:NTG721078 NJK721073:NJK721078 MZO721073:MZO721078 MPS721073:MPS721078 MFW721073:MFW721078 LWA721073:LWA721078 LME721073:LME721078 LCI721073:LCI721078 KSM721073:KSM721078 KIQ721073:KIQ721078 JYU721073:JYU721078 JOY721073:JOY721078 JFC721073:JFC721078 IVG721073:IVG721078 ILK721073:ILK721078 IBO721073:IBO721078 HRS721073:HRS721078 HHW721073:HHW721078 GYA721073:GYA721078 GOE721073:GOE721078 GEI721073:GEI721078 FUM721073:FUM721078 FKQ721073:FKQ721078 FAU721073:FAU721078 EQY721073:EQY721078 EHC721073:EHC721078 DXG721073:DXG721078 DNK721073:DNK721078 DDO721073:DDO721078 CTS721073:CTS721078 CJW721073:CJW721078 CAA721073:CAA721078 BQE721073:BQE721078 BGI721073:BGI721078 AWM721073:AWM721078 AMQ721073:AMQ721078 ACU721073:ACU721078 SY721073:SY721078 JC721073:JC721078 D721073:E721078 WVO655537:WVO655542 WLS655537:WLS655542 WBW655537:WBW655542 VSA655537:VSA655542 VIE655537:VIE655542 UYI655537:UYI655542 UOM655537:UOM655542 UEQ655537:UEQ655542 TUU655537:TUU655542 TKY655537:TKY655542 TBC655537:TBC655542 SRG655537:SRG655542 SHK655537:SHK655542 RXO655537:RXO655542 RNS655537:RNS655542 RDW655537:RDW655542 QUA655537:QUA655542 QKE655537:QKE655542 QAI655537:QAI655542 PQM655537:PQM655542 PGQ655537:PGQ655542 OWU655537:OWU655542 OMY655537:OMY655542 ODC655537:ODC655542 NTG655537:NTG655542 NJK655537:NJK655542 MZO655537:MZO655542 MPS655537:MPS655542 MFW655537:MFW655542 LWA655537:LWA655542 LME655537:LME655542 LCI655537:LCI655542 KSM655537:KSM655542 KIQ655537:KIQ655542 JYU655537:JYU655542 JOY655537:JOY655542 JFC655537:JFC655542 IVG655537:IVG655542 ILK655537:ILK655542 IBO655537:IBO655542 HRS655537:HRS655542 HHW655537:HHW655542 GYA655537:GYA655542 GOE655537:GOE655542 GEI655537:GEI655542 FUM655537:FUM655542 FKQ655537:FKQ655542 FAU655537:FAU655542 EQY655537:EQY655542 EHC655537:EHC655542 DXG655537:DXG655542 DNK655537:DNK655542 DDO655537:DDO655542 CTS655537:CTS655542 CJW655537:CJW655542 CAA655537:CAA655542 BQE655537:BQE655542 BGI655537:BGI655542 AWM655537:AWM655542 AMQ655537:AMQ655542 ACU655537:ACU655542 SY655537:SY655542 JC655537:JC655542 D655537:E655542 WVO590001:WVO590006 WLS590001:WLS590006 WBW590001:WBW590006 VSA590001:VSA590006 VIE590001:VIE590006 UYI590001:UYI590006 UOM590001:UOM590006 UEQ590001:UEQ590006 TUU590001:TUU590006 TKY590001:TKY590006 TBC590001:TBC590006 SRG590001:SRG590006 SHK590001:SHK590006 RXO590001:RXO590006 RNS590001:RNS590006 RDW590001:RDW590006 QUA590001:QUA590006 QKE590001:QKE590006 QAI590001:QAI590006 PQM590001:PQM590006 PGQ590001:PGQ590006 OWU590001:OWU590006 OMY590001:OMY590006 ODC590001:ODC590006 NTG590001:NTG590006 NJK590001:NJK590006 MZO590001:MZO590006 MPS590001:MPS590006 MFW590001:MFW590006 LWA590001:LWA590006 LME590001:LME590006 LCI590001:LCI590006 KSM590001:KSM590006 KIQ590001:KIQ590006 JYU590001:JYU590006 JOY590001:JOY590006 JFC590001:JFC590006 IVG590001:IVG590006 ILK590001:ILK590006 IBO590001:IBO590006 HRS590001:HRS590006 HHW590001:HHW590006 GYA590001:GYA590006 GOE590001:GOE590006 GEI590001:GEI590006 FUM590001:FUM590006 FKQ590001:FKQ590006 FAU590001:FAU590006 EQY590001:EQY590006 EHC590001:EHC590006 DXG590001:DXG590006 DNK590001:DNK590006 DDO590001:DDO590006 CTS590001:CTS590006 CJW590001:CJW590006 CAA590001:CAA590006 BQE590001:BQE590006 BGI590001:BGI590006 AWM590001:AWM590006 AMQ590001:AMQ590006 ACU590001:ACU590006 SY590001:SY590006 JC590001:JC590006 D590001:E590006 WVO524465:WVO524470 WLS524465:WLS524470 WBW524465:WBW524470 VSA524465:VSA524470 VIE524465:VIE524470 UYI524465:UYI524470 UOM524465:UOM524470 UEQ524465:UEQ524470 TUU524465:TUU524470 TKY524465:TKY524470 TBC524465:TBC524470 SRG524465:SRG524470 SHK524465:SHK524470 RXO524465:RXO524470 RNS524465:RNS524470 RDW524465:RDW524470 QUA524465:QUA524470 QKE524465:QKE524470 QAI524465:QAI524470 PQM524465:PQM524470 PGQ524465:PGQ524470 OWU524465:OWU524470 OMY524465:OMY524470 ODC524465:ODC524470 NTG524465:NTG524470 NJK524465:NJK524470 MZO524465:MZO524470 MPS524465:MPS524470 MFW524465:MFW524470 LWA524465:LWA524470 LME524465:LME524470 LCI524465:LCI524470 KSM524465:KSM524470 KIQ524465:KIQ524470 JYU524465:JYU524470 JOY524465:JOY524470 JFC524465:JFC524470 IVG524465:IVG524470 ILK524465:ILK524470 IBO524465:IBO524470 HRS524465:HRS524470 HHW524465:HHW524470 GYA524465:GYA524470 GOE524465:GOE524470 GEI524465:GEI524470 FUM524465:FUM524470 FKQ524465:FKQ524470 FAU524465:FAU524470 EQY524465:EQY524470 EHC524465:EHC524470 DXG524465:DXG524470 DNK524465:DNK524470 DDO524465:DDO524470 CTS524465:CTS524470 CJW524465:CJW524470 CAA524465:CAA524470 BQE524465:BQE524470 BGI524465:BGI524470 AWM524465:AWM524470 AMQ524465:AMQ524470 ACU524465:ACU524470 SY524465:SY524470 JC524465:JC524470 D524465:E524470 WVO458929:WVO458934 WLS458929:WLS458934 WBW458929:WBW458934 VSA458929:VSA458934 VIE458929:VIE458934 UYI458929:UYI458934 UOM458929:UOM458934 UEQ458929:UEQ458934 TUU458929:TUU458934 TKY458929:TKY458934 TBC458929:TBC458934 SRG458929:SRG458934 SHK458929:SHK458934 RXO458929:RXO458934 RNS458929:RNS458934 RDW458929:RDW458934 QUA458929:QUA458934 QKE458929:QKE458934 QAI458929:QAI458934 PQM458929:PQM458934 PGQ458929:PGQ458934 OWU458929:OWU458934 OMY458929:OMY458934 ODC458929:ODC458934 NTG458929:NTG458934 NJK458929:NJK458934 MZO458929:MZO458934 MPS458929:MPS458934 MFW458929:MFW458934 LWA458929:LWA458934 LME458929:LME458934 LCI458929:LCI458934 KSM458929:KSM458934 KIQ458929:KIQ458934 JYU458929:JYU458934 JOY458929:JOY458934 JFC458929:JFC458934 IVG458929:IVG458934 ILK458929:ILK458934 IBO458929:IBO458934 HRS458929:HRS458934 HHW458929:HHW458934 GYA458929:GYA458934 GOE458929:GOE458934 GEI458929:GEI458934 FUM458929:FUM458934 FKQ458929:FKQ458934 FAU458929:FAU458934 EQY458929:EQY458934 EHC458929:EHC458934 DXG458929:DXG458934 DNK458929:DNK458934 DDO458929:DDO458934 CTS458929:CTS458934 CJW458929:CJW458934 CAA458929:CAA458934 BQE458929:BQE458934 BGI458929:BGI458934 AWM458929:AWM458934 AMQ458929:AMQ458934 ACU458929:ACU458934 SY458929:SY458934 JC458929:JC458934 D458929:E458934 WVO393393:WVO393398 WLS393393:WLS393398 WBW393393:WBW393398 VSA393393:VSA393398 VIE393393:VIE393398 UYI393393:UYI393398 UOM393393:UOM393398 UEQ393393:UEQ393398 TUU393393:TUU393398 TKY393393:TKY393398 TBC393393:TBC393398 SRG393393:SRG393398 SHK393393:SHK393398 RXO393393:RXO393398 RNS393393:RNS393398 RDW393393:RDW393398 QUA393393:QUA393398 QKE393393:QKE393398 QAI393393:QAI393398 PQM393393:PQM393398 PGQ393393:PGQ393398 OWU393393:OWU393398 OMY393393:OMY393398 ODC393393:ODC393398 NTG393393:NTG393398 NJK393393:NJK393398 MZO393393:MZO393398 MPS393393:MPS393398 MFW393393:MFW393398 LWA393393:LWA393398 LME393393:LME393398 LCI393393:LCI393398 KSM393393:KSM393398 KIQ393393:KIQ393398 JYU393393:JYU393398 JOY393393:JOY393398 JFC393393:JFC393398 IVG393393:IVG393398 ILK393393:ILK393398 IBO393393:IBO393398 HRS393393:HRS393398 HHW393393:HHW393398 GYA393393:GYA393398 GOE393393:GOE393398 GEI393393:GEI393398 FUM393393:FUM393398 FKQ393393:FKQ393398 FAU393393:FAU393398 EQY393393:EQY393398 EHC393393:EHC393398 DXG393393:DXG393398 DNK393393:DNK393398 DDO393393:DDO393398 CTS393393:CTS393398 CJW393393:CJW393398 CAA393393:CAA393398 BQE393393:BQE393398 BGI393393:BGI393398 AWM393393:AWM393398 AMQ393393:AMQ393398 ACU393393:ACU393398 SY393393:SY393398 JC393393:JC393398 D393393:E393398 WVO327857:WVO327862 WLS327857:WLS327862 WBW327857:WBW327862 VSA327857:VSA327862 VIE327857:VIE327862 UYI327857:UYI327862 UOM327857:UOM327862 UEQ327857:UEQ327862 TUU327857:TUU327862 TKY327857:TKY327862 TBC327857:TBC327862 SRG327857:SRG327862 SHK327857:SHK327862 RXO327857:RXO327862 RNS327857:RNS327862 RDW327857:RDW327862 QUA327857:QUA327862 QKE327857:QKE327862 QAI327857:QAI327862 PQM327857:PQM327862 PGQ327857:PGQ327862 OWU327857:OWU327862 OMY327857:OMY327862 ODC327857:ODC327862 NTG327857:NTG327862 NJK327857:NJK327862 MZO327857:MZO327862 MPS327857:MPS327862 MFW327857:MFW327862 LWA327857:LWA327862 LME327857:LME327862 LCI327857:LCI327862 KSM327857:KSM327862 KIQ327857:KIQ327862 JYU327857:JYU327862 JOY327857:JOY327862 JFC327857:JFC327862 IVG327857:IVG327862 ILK327857:ILK327862 IBO327857:IBO327862 HRS327857:HRS327862 HHW327857:HHW327862 GYA327857:GYA327862 GOE327857:GOE327862 GEI327857:GEI327862 FUM327857:FUM327862 FKQ327857:FKQ327862 FAU327857:FAU327862 EQY327857:EQY327862 EHC327857:EHC327862 DXG327857:DXG327862 DNK327857:DNK327862 DDO327857:DDO327862 CTS327857:CTS327862 CJW327857:CJW327862 CAA327857:CAA327862 BQE327857:BQE327862 BGI327857:BGI327862 AWM327857:AWM327862 AMQ327857:AMQ327862 ACU327857:ACU327862 SY327857:SY327862 JC327857:JC327862 D327857:E327862 WVO262321:WVO262326 WLS262321:WLS262326 WBW262321:WBW262326 VSA262321:VSA262326 VIE262321:VIE262326 UYI262321:UYI262326 UOM262321:UOM262326 UEQ262321:UEQ262326 TUU262321:TUU262326 TKY262321:TKY262326 TBC262321:TBC262326 SRG262321:SRG262326 SHK262321:SHK262326 RXO262321:RXO262326 RNS262321:RNS262326 RDW262321:RDW262326 QUA262321:QUA262326 QKE262321:QKE262326 QAI262321:QAI262326 PQM262321:PQM262326 PGQ262321:PGQ262326 OWU262321:OWU262326 OMY262321:OMY262326 ODC262321:ODC262326 NTG262321:NTG262326 NJK262321:NJK262326 MZO262321:MZO262326 MPS262321:MPS262326 MFW262321:MFW262326 LWA262321:LWA262326 LME262321:LME262326 LCI262321:LCI262326 KSM262321:KSM262326 KIQ262321:KIQ262326 JYU262321:JYU262326 JOY262321:JOY262326 JFC262321:JFC262326 IVG262321:IVG262326 ILK262321:ILK262326 IBO262321:IBO262326 HRS262321:HRS262326 HHW262321:HHW262326 GYA262321:GYA262326 GOE262321:GOE262326 GEI262321:GEI262326 FUM262321:FUM262326 FKQ262321:FKQ262326 FAU262321:FAU262326 EQY262321:EQY262326 EHC262321:EHC262326 DXG262321:DXG262326 DNK262321:DNK262326 DDO262321:DDO262326 CTS262321:CTS262326 CJW262321:CJW262326 CAA262321:CAA262326 BQE262321:BQE262326 BGI262321:BGI262326 AWM262321:AWM262326 AMQ262321:AMQ262326 ACU262321:ACU262326 SY262321:SY262326 JC262321:JC262326 D262321:E262326 WVO196785:WVO196790 WLS196785:WLS196790 WBW196785:WBW196790 VSA196785:VSA196790 VIE196785:VIE196790 UYI196785:UYI196790 UOM196785:UOM196790 UEQ196785:UEQ196790 TUU196785:TUU196790 TKY196785:TKY196790 TBC196785:TBC196790 SRG196785:SRG196790 SHK196785:SHK196790 RXO196785:RXO196790 RNS196785:RNS196790 RDW196785:RDW196790 QUA196785:QUA196790 QKE196785:QKE196790 QAI196785:QAI196790 PQM196785:PQM196790 PGQ196785:PGQ196790 OWU196785:OWU196790 OMY196785:OMY196790 ODC196785:ODC196790 NTG196785:NTG196790 NJK196785:NJK196790 MZO196785:MZO196790 MPS196785:MPS196790 MFW196785:MFW196790 LWA196785:LWA196790 LME196785:LME196790 LCI196785:LCI196790 KSM196785:KSM196790 KIQ196785:KIQ196790 JYU196785:JYU196790 JOY196785:JOY196790 JFC196785:JFC196790 IVG196785:IVG196790 ILK196785:ILK196790 IBO196785:IBO196790 HRS196785:HRS196790 HHW196785:HHW196790 GYA196785:GYA196790 GOE196785:GOE196790 GEI196785:GEI196790 FUM196785:FUM196790 FKQ196785:FKQ196790 FAU196785:FAU196790 EQY196785:EQY196790 EHC196785:EHC196790 DXG196785:DXG196790 DNK196785:DNK196790 DDO196785:DDO196790 CTS196785:CTS196790 CJW196785:CJW196790 CAA196785:CAA196790 BQE196785:BQE196790 BGI196785:BGI196790 AWM196785:AWM196790 AMQ196785:AMQ196790 ACU196785:ACU196790 SY196785:SY196790 JC196785:JC196790 D196785:E196790 WVO131249:WVO131254 WLS131249:WLS131254 WBW131249:WBW131254 VSA131249:VSA131254 VIE131249:VIE131254 UYI131249:UYI131254 UOM131249:UOM131254 UEQ131249:UEQ131254 TUU131249:TUU131254 TKY131249:TKY131254 TBC131249:TBC131254 SRG131249:SRG131254 SHK131249:SHK131254 RXO131249:RXO131254 RNS131249:RNS131254 RDW131249:RDW131254 QUA131249:QUA131254 QKE131249:QKE131254 QAI131249:QAI131254 PQM131249:PQM131254 PGQ131249:PGQ131254 OWU131249:OWU131254 OMY131249:OMY131254 ODC131249:ODC131254 NTG131249:NTG131254 NJK131249:NJK131254 MZO131249:MZO131254 MPS131249:MPS131254 MFW131249:MFW131254 LWA131249:LWA131254 LME131249:LME131254 LCI131249:LCI131254 KSM131249:KSM131254 KIQ131249:KIQ131254 JYU131249:JYU131254 JOY131249:JOY131254 JFC131249:JFC131254 IVG131249:IVG131254 ILK131249:ILK131254 IBO131249:IBO131254 HRS131249:HRS131254 HHW131249:HHW131254 GYA131249:GYA131254 GOE131249:GOE131254 GEI131249:GEI131254 FUM131249:FUM131254 FKQ131249:FKQ131254 FAU131249:FAU131254 EQY131249:EQY131254 EHC131249:EHC131254 DXG131249:DXG131254 DNK131249:DNK131254 DDO131249:DDO131254 CTS131249:CTS131254 CJW131249:CJW131254 CAA131249:CAA131254 BQE131249:BQE131254 BGI131249:BGI131254 AWM131249:AWM131254 AMQ131249:AMQ131254 ACU131249:ACU131254 SY131249:SY131254 JC131249:JC131254 D131249:E131254 WVO65713:WVO65718 WLS65713:WLS65718 WBW65713:WBW65718 VSA65713:VSA65718 VIE65713:VIE65718 UYI65713:UYI65718 UOM65713:UOM65718 UEQ65713:UEQ65718 TUU65713:TUU65718 TKY65713:TKY65718 TBC65713:TBC65718 SRG65713:SRG65718 SHK65713:SHK65718 RXO65713:RXO65718 RNS65713:RNS65718 RDW65713:RDW65718 QUA65713:QUA65718 QKE65713:QKE65718 QAI65713:QAI65718 PQM65713:PQM65718 PGQ65713:PGQ65718 OWU65713:OWU65718 OMY65713:OMY65718 ODC65713:ODC65718 NTG65713:NTG65718 NJK65713:NJK65718 MZO65713:MZO65718 MPS65713:MPS65718 MFW65713:MFW65718 LWA65713:LWA65718 LME65713:LME65718 LCI65713:LCI65718 KSM65713:KSM65718 KIQ65713:KIQ65718 JYU65713:JYU65718 JOY65713:JOY65718 JFC65713:JFC65718 IVG65713:IVG65718 ILK65713:ILK65718 IBO65713:IBO65718 HRS65713:HRS65718 HHW65713:HHW65718 GYA65713:GYA65718 GOE65713:GOE65718 GEI65713:GEI65718 FUM65713:FUM65718 FKQ65713:FKQ65718 FAU65713:FAU65718 EQY65713:EQY65718 EHC65713:EHC65718 DXG65713:DXG65718 DNK65713:DNK65718 DDO65713:DDO65718 CTS65713:CTS65718 CJW65713:CJW65718 CAA65713:CAA65718 BQE65713:BQE65718 BGI65713:BGI65718 AWM65713:AWM65718 AMQ65713:AMQ65718 ACU65713:ACU65718 SY65713:SY65718 JC65713:JC65718 D65713:E65718 WVO983225:WVO983230 WLS983225:WLS983230 WBW983225:WBW983230 VSA983225:VSA983230 VIE983225:VIE983230 UYI983225:UYI983230 UOM983225:UOM983230 UEQ983225:UEQ983230 TUU983225:TUU983230 TKY983225:TKY983230 TBC983225:TBC983230 SRG983225:SRG983230 SHK983225:SHK983230 RXO983225:RXO983230 RNS983225:RNS983230 RDW983225:RDW983230 QUA983225:QUA983230 QKE983225:QKE983230 QAI983225:QAI983230 PQM983225:PQM983230 PGQ983225:PGQ983230 OWU983225:OWU983230 OMY983225:OMY983230 ODC983225:ODC983230 NTG983225:NTG983230 NJK983225:NJK983230 MZO983225:MZO983230 MPS983225:MPS983230 MFW983225:MFW983230 LWA983225:LWA983230 LME983225:LME983230 LCI983225:LCI983230 KSM983225:KSM983230 KIQ983225:KIQ983230 JYU983225:JYU983230 JOY983225:JOY983230 JFC983225:JFC983230 IVG983225:IVG983230 ILK983225:ILK983230 IBO983225:IBO983230 HRS983225:HRS983230 HHW983225:HHW983230 GYA983225:GYA983230 GOE983225:GOE983230 GEI983225:GEI983230 FUM983225:FUM983230 FKQ983225:FKQ983230 FAU983225:FAU983230 EQY983225:EQY983230 EHC983225:EHC983230 DXG983225:DXG983230 DNK983225:DNK983230 DDO983225:DDO983230 CTS983225:CTS983230 CJW983225:CJW983230 CAA983225:CAA983230 BQE983225:BQE983230 BGI983225:BGI983230 AWM983225:AWM983230 AMQ983225:AMQ983230 ACU983225:ACU983230 SY983225:SY983230 JC983225:JC983230 D983225:E983230 WVO917689:WVO917694 WLS917689:WLS917694 WBW917689:WBW917694 VSA917689:VSA917694 VIE917689:VIE917694 UYI917689:UYI917694 UOM917689:UOM917694 UEQ917689:UEQ917694 TUU917689:TUU917694 TKY917689:TKY917694 TBC917689:TBC917694 SRG917689:SRG917694 SHK917689:SHK917694 RXO917689:RXO917694 RNS917689:RNS917694 RDW917689:RDW917694 QUA917689:QUA917694 QKE917689:QKE917694 QAI917689:QAI917694 PQM917689:PQM917694 PGQ917689:PGQ917694 OWU917689:OWU917694 OMY917689:OMY917694 ODC917689:ODC917694 NTG917689:NTG917694 NJK917689:NJK917694 MZO917689:MZO917694 MPS917689:MPS917694 MFW917689:MFW917694 LWA917689:LWA917694 LME917689:LME917694 LCI917689:LCI917694 KSM917689:KSM917694 KIQ917689:KIQ917694 JYU917689:JYU917694 JOY917689:JOY917694 JFC917689:JFC917694 IVG917689:IVG917694 ILK917689:ILK917694 IBO917689:IBO917694 HRS917689:HRS917694 HHW917689:HHW917694 GYA917689:GYA917694 GOE917689:GOE917694 GEI917689:GEI917694 FUM917689:FUM917694 FKQ917689:FKQ917694 FAU917689:FAU917694 EQY917689:EQY917694 EHC917689:EHC917694 DXG917689:DXG917694 DNK917689:DNK917694 DDO917689:DDO917694 CTS917689:CTS917694 CJW917689:CJW917694 CAA917689:CAA917694 BQE917689:BQE917694 BGI917689:BGI917694 AWM917689:AWM917694 AMQ917689:AMQ917694 ACU917689:ACU917694 SY917689:SY917694 JC917689:JC917694 D917689:E917694 WVO852153:WVO852158 WLS852153:WLS852158 WBW852153:WBW852158 VSA852153:VSA852158 VIE852153:VIE852158 UYI852153:UYI852158 UOM852153:UOM852158 UEQ852153:UEQ852158 TUU852153:TUU852158 TKY852153:TKY852158 TBC852153:TBC852158 SRG852153:SRG852158 SHK852153:SHK852158 RXO852153:RXO852158 RNS852153:RNS852158 RDW852153:RDW852158 QUA852153:QUA852158 QKE852153:QKE852158 QAI852153:QAI852158 PQM852153:PQM852158 PGQ852153:PGQ852158 OWU852153:OWU852158 OMY852153:OMY852158 ODC852153:ODC852158 NTG852153:NTG852158 NJK852153:NJK852158 MZO852153:MZO852158 MPS852153:MPS852158 MFW852153:MFW852158 LWA852153:LWA852158 LME852153:LME852158 LCI852153:LCI852158 KSM852153:KSM852158 KIQ852153:KIQ852158 JYU852153:JYU852158 JOY852153:JOY852158 JFC852153:JFC852158 IVG852153:IVG852158 ILK852153:ILK852158 IBO852153:IBO852158 HRS852153:HRS852158 HHW852153:HHW852158 GYA852153:GYA852158 GOE852153:GOE852158 GEI852153:GEI852158 FUM852153:FUM852158 FKQ852153:FKQ852158 FAU852153:FAU852158 EQY852153:EQY852158 EHC852153:EHC852158 DXG852153:DXG852158 DNK852153:DNK852158 DDO852153:DDO852158 CTS852153:CTS852158 CJW852153:CJW852158 CAA852153:CAA852158 BQE852153:BQE852158 BGI852153:BGI852158 AWM852153:AWM852158 AMQ852153:AMQ852158 ACU852153:ACU852158 SY852153:SY852158 JC852153:JC852158 D852153:E852158 WVO786617:WVO786622 WLS786617:WLS786622 WBW786617:WBW786622 VSA786617:VSA786622 VIE786617:VIE786622 UYI786617:UYI786622 UOM786617:UOM786622 UEQ786617:UEQ786622 TUU786617:TUU786622 TKY786617:TKY786622 TBC786617:TBC786622 SRG786617:SRG786622 SHK786617:SHK786622 RXO786617:RXO786622 RNS786617:RNS786622 RDW786617:RDW786622 QUA786617:QUA786622 QKE786617:QKE786622 QAI786617:QAI786622 PQM786617:PQM786622 PGQ786617:PGQ786622 OWU786617:OWU786622 OMY786617:OMY786622 ODC786617:ODC786622 NTG786617:NTG786622 NJK786617:NJK786622 MZO786617:MZO786622 MPS786617:MPS786622 MFW786617:MFW786622 LWA786617:LWA786622 LME786617:LME786622 LCI786617:LCI786622 KSM786617:KSM786622 KIQ786617:KIQ786622 JYU786617:JYU786622 JOY786617:JOY786622 JFC786617:JFC786622 IVG786617:IVG786622 ILK786617:ILK786622 IBO786617:IBO786622 HRS786617:HRS786622 HHW786617:HHW786622 GYA786617:GYA786622 GOE786617:GOE786622 GEI786617:GEI786622 FUM786617:FUM786622 FKQ786617:FKQ786622 FAU786617:FAU786622 EQY786617:EQY786622 EHC786617:EHC786622 DXG786617:DXG786622 DNK786617:DNK786622 DDO786617:DDO786622 CTS786617:CTS786622 CJW786617:CJW786622 CAA786617:CAA786622 BQE786617:BQE786622 BGI786617:BGI786622 AWM786617:AWM786622 AMQ786617:AMQ786622 ACU786617:ACU786622 SY786617:SY786622 JC786617:JC786622 D786617:E786622 WVO721081:WVO721086 WLS721081:WLS721086 WBW721081:WBW721086 VSA721081:VSA721086 VIE721081:VIE721086 UYI721081:UYI721086 UOM721081:UOM721086 UEQ721081:UEQ721086 TUU721081:TUU721086 TKY721081:TKY721086 TBC721081:TBC721086 SRG721081:SRG721086 SHK721081:SHK721086 RXO721081:RXO721086 RNS721081:RNS721086 RDW721081:RDW721086 QUA721081:QUA721086 QKE721081:QKE721086 QAI721081:QAI721086 PQM721081:PQM721086 PGQ721081:PGQ721086 OWU721081:OWU721086 OMY721081:OMY721086 ODC721081:ODC721086 NTG721081:NTG721086 NJK721081:NJK721086 MZO721081:MZO721086 MPS721081:MPS721086 MFW721081:MFW721086 LWA721081:LWA721086 LME721081:LME721086 LCI721081:LCI721086 KSM721081:KSM721086 KIQ721081:KIQ721086 JYU721081:JYU721086 JOY721081:JOY721086 JFC721081:JFC721086 IVG721081:IVG721086 ILK721081:ILK721086 IBO721081:IBO721086 HRS721081:HRS721086 HHW721081:HHW721086 GYA721081:GYA721086 GOE721081:GOE721086 GEI721081:GEI721086 FUM721081:FUM721086 FKQ721081:FKQ721086 FAU721081:FAU721086 EQY721081:EQY721086 EHC721081:EHC721086 DXG721081:DXG721086 DNK721081:DNK721086 DDO721081:DDO721086 CTS721081:CTS721086 CJW721081:CJW721086 CAA721081:CAA721086 BQE721081:BQE721086 BGI721081:BGI721086 AWM721081:AWM721086 AMQ721081:AMQ721086 ACU721081:ACU721086 SY721081:SY721086 JC721081:JC721086 D721081:E721086 WVO655545:WVO655550 WLS655545:WLS655550 WBW655545:WBW655550 VSA655545:VSA655550 VIE655545:VIE655550 UYI655545:UYI655550 UOM655545:UOM655550 UEQ655545:UEQ655550 TUU655545:TUU655550 TKY655545:TKY655550 TBC655545:TBC655550 SRG655545:SRG655550 SHK655545:SHK655550 RXO655545:RXO655550 RNS655545:RNS655550 RDW655545:RDW655550 QUA655545:QUA655550 QKE655545:QKE655550 QAI655545:QAI655550 PQM655545:PQM655550 PGQ655545:PGQ655550 OWU655545:OWU655550 OMY655545:OMY655550 ODC655545:ODC655550 NTG655545:NTG655550 NJK655545:NJK655550 MZO655545:MZO655550 MPS655545:MPS655550 MFW655545:MFW655550 LWA655545:LWA655550 LME655545:LME655550 LCI655545:LCI655550 KSM655545:KSM655550 KIQ655545:KIQ655550 JYU655545:JYU655550 JOY655545:JOY655550 JFC655545:JFC655550 IVG655545:IVG655550 ILK655545:ILK655550 IBO655545:IBO655550 HRS655545:HRS655550 HHW655545:HHW655550 GYA655545:GYA655550 GOE655545:GOE655550 GEI655545:GEI655550 FUM655545:FUM655550 FKQ655545:FKQ655550 FAU655545:FAU655550 EQY655545:EQY655550 EHC655545:EHC655550 DXG655545:DXG655550 DNK655545:DNK655550 DDO655545:DDO655550 CTS655545:CTS655550 CJW655545:CJW655550 CAA655545:CAA655550 BQE655545:BQE655550 BGI655545:BGI655550 AWM655545:AWM655550 AMQ655545:AMQ655550 ACU655545:ACU655550 SY655545:SY655550 JC655545:JC655550 D655545:E655550 WVO590009:WVO590014 WLS590009:WLS590014 WBW590009:WBW590014 VSA590009:VSA590014 VIE590009:VIE590014 UYI590009:UYI590014 UOM590009:UOM590014 UEQ590009:UEQ590014 TUU590009:TUU590014 TKY590009:TKY590014 TBC590009:TBC590014 SRG590009:SRG590014 SHK590009:SHK590014 RXO590009:RXO590014 RNS590009:RNS590014 RDW590009:RDW590014 QUA590009:QUA590014 QKE590009:QKE590014 QAI590009:QAI590014 PQM590009:PQM590014 PGQ590009:PGQ590014 OWU590009:OWU590014 OMY590009:OMY590014 ODC590009:ODC590014 NTG590009:NTG590014 NJK590009:NJK590014 MZO590009:MZO590014 MPS590009:MPS590014 MFW590009:MFW590014 LWA590009:LWA590014 LME590009:LME590014 LCI590009:LCI590014 KSM590009:KSM590014 KIQ590009:KIQ590014 JYU590009:JYU590014 JOY590009:JOY590014 JFC590009:JFC590014 IVG590009:IVG590014 ILK590009:ILK590014 IBO590009:IBO590014 HRS590009:HRS590014 HHW590009:HHW590014 GYA590009:GYA590014 GOE590009:GOE590014 GEI590009:GEI590014 FUM590009:FUM590014 FKQ590009:FKQ590014 FAU590009:FAU590014 EQY590009:EQY590014 EHC590009:EHC590014 DXG590009:DXG590014 DNK590009:DNK590014 DDO590009:DDO590014 CTS590009:CTS590014 CJW590009:CJW590014 CAA590009:CAA590014 BQE590009:BQE590014 BGI590009:BGI590014 AWM590009:AWM590014 AMQ590009:AMQ590014 ACU590009:ACU590014 SY590009:SY590014 JC590009:JC590014 D590009:E590014 WVO524473:WVO524478 WLS524473:WLS524478 WBW524473:WBW524478 VSA524473:VSA524478 VIE524473:VIE524478 UYI524473:UYI524478 UOM524473:UOM524478 UEQ524473:UEQ524478 TUU524473:TUU524478 TKY524473:TKY524478 TBC524473:TBC524478 SRG524473:SRG524478 SHK524473:SHK524478 RXO524473:RXO524478 RNS524473:RNS524478 RDW524473:RDW524478 QUA524473:QUA524478 QKE524473:QKE524478 QAI524473:QAI524478 PQM524473:PQM524478 PGQ524473:PGQ524478 OWU524473:OWU524478 OMY524473:OMY524478 ODC524473:ODC524478 NTG524473:NTG524478 NJK524473:NJK524478 MZO524473:MZO524478 MPS524473:MPS524478 MFW524473:MFW524478 LWA524473:LWA524478 LME524473:LME524478 LCI524473:LCI524478 KSM524473:KSM524478 KIQ524473:KIQ524478 JYU524473:JYU524478 JOY524473:JOY524478 JFC524473:JFC524478 IVG524473:IVG524478 ILK524473:ILK524478 IBO524473:IBO524478 HRS524473:HRS524478 HHW524473:HHW524478 GYA524473:GYA524478 GOE524473:GOE524478 GEI524473:GEI524478 FUM524473:FUM524478 FKQ524473:FKQ524478 FAU524473:FAU524478 EQY524473:EQY524478 EHC524473:EHC524478 DXG524473:DXG524478 DNK524473:DNK524478 DDO524473:DDO524478 CTS524473:CTS524478 CJW524473:CJW524478 CAA524473:CAA524478 BQE524473:BQE524478 BGI524473:BGI524478 AWM524473:AWM524478 AMQ524473:AMQ524478 ACU524473:ACU524478 SY524473:SY524478 JC524473:JC524478 D524473:E524478 WVO458937:WVO458942 WLS458937:WLS458942 WBW458937:WBW458942 VSA458937:VSA458942 VIE458937:VIE458942 UYI458937:UYI458942 UOM458937:UOM458942 UEQ458937:UEQ458942 TUU458937:TUU458942 TKY458937:TKY458942 TBC458937:TBC458942 SRG458937:SRG458942 SHK458937:SHK458942 RXO458937:RXO458942 RNS458937:RNS458942 RDW458937:RDW458942 QUA458937:QUA458942 QKE458937:QKE458942 QAI458937:QAI458942 PQM458937:PQM458942 PGQ458937:PGQ458942 OWU458937:OWU458942 OMY458937:OMY458942 ODC458937:ODC458942 NTG458937:NTG458942 NJK458937:NJK458942 MZO458937:MZO458942 MPS458937:MPS458942 MFW458937:MFW458942 LWA458937:LWA458942 LME458937:LME458942 LCI458937:LCI458942 KSM458937:KSM458942 KIQ458937:KIQ458942 JYU458937:JYU458942 JOY458937:JOY458942 JFC458937:JFC458942 IVG458937:IVG458942 ILK458937:ILK458942 IBO458937:IBO458942 HRS458937:HRS458942 HHW458937:HHW458942 GYA458937:GYA458942 GOE458937:GOE458942 GEI458937:GEI458942 FUM458937:FUM458942 FKQ458937:FKQ458942 FAU458937:FAU458942 EQY458937:EQY458942 EHC458937:EHC458942 DXG458937:DXG458942 DNK458937:DNK458942 DDO458937:DDO458942 CTS458937:CTS458942 CJW458937:CJW458942 CAA458937:CAA458942 BQE458937:BQE458942 BGI458937:BGI458942 AWM458937:AWM458942 AMQ458937:AMQ458942 ACU458937:ACU458942 SY458937:SY458942 JC458937:JC458942 D458937:E458942 WVO393401:WVO393406 WLS393401:WLS393406 WBW393401:WBW393406 VSA393401:VSA393406 VIE393401:VIE393406 UYI393401:UYI393406 UOM393401:UOM393406 UEQ393401:UEQ393406 TUU393401:TUU393406 TKY393401:TKY393406 TBC393401:TBC393406 SRG393401:SRG393406 SHK393401:SHK393406 RXO393401:RXO393406 RNS393401:RNS393406 RDW393401:RDW393406 QUA393401:QUA393406 QKE393401:QKE393406 QAI393401:QAI393406 PQM393401:PQM393406 PGQ393401:PGQ393406 OWU393401:OWU393406 OMY393401:OMY393406 ODC393401:ODC393406 NTG393401:NTG393406 NJK393401:NJK393406 MZO393401:MZO393406 MPS393401:MPS393406 MFW393401:MFW393406 LWA393401:LWA393406 LME393401:LME393406 LCI393401:LCI393406 KSM393401:KSM393406 KIQ393401:KIQ393406 JYU393401:JYU393406 JOY393401:JOY393406 JFC393401:JFC393406 IVG393401:IVG393406 ILK393401:ILK393406 IBO393401:IBO393406 HRS393401:HRS393406 HHW393401:HHW393406 GYA393401:GYA393406 GOE393401:GOE393406 GEI393401:GEI393406 FUM393401:FUM393406 FKQ393401:FKQ393406 FAU393401:FAU393406 EQY393401:EQY393406 EHC393401:EHC393406 DXG393401:DXG393406 DNK393401:DNK393406 DDO393401:DDO393406 CTS393401:CTS393406 CJW393401:CJW393406 CAA393401:CAA393406 BQE393401:BQE393406 BGI393401:BGI393406 AWM393401:AWM393406 AMQ393401:AMQ393406 ACU393401:ACU393406 SY393401:SY393406 JC393401:JC393406 D393401:E393406 WVO327865:WVO327870 WLS327865:WLS327870 WBW327865:WBW327870 VSA327865:VSA327870 VIE327865:VIE327870 UYI327865:UYI327870 UOM327865:UOM327870 UEQ327865:UEQ327870 TUU327865:TUU327870 TKY327865:TKY327870 TBC327865:TBC327870 SRG327865:SRG327870 SHK327865:SHK327870 RXO327865:RXO327870 RNS327865:RNS327870 RDW327865:RDW327870 QUA327865:QUA327870 QKE327865:QKE327870 QAI327865:QAI327870 PQM327865:PQM327870 PGQ327865:PGQ327870 OWU327865:OWU327870 OMY327865:OMY327870 ODC327865:ODC327870 NTG327865:NTG327870 NJK327865:NJK327870 MZO327865:MZO327870 MPS327865:MPS327870 MFW327865:MFW327870 LWA327865:LWA327870 LME327865:LME327870 LCI327865:LCI327870 KSM327865:KSM327870 KIQ327865:KIQ327870 JYU327865:JYU327870 JOY327865:JOY327870 JFC327865:JFC327870 IVG327865:IVG327870 ILK327865:ILK327870 IBO327865:IBO327870 HRS327865:HRS327870 HHW327865:HHW327870 GYA327865:GYA327870 GOE327865:GOE327870 GEI327865:GEI327870 FUM327865:FUM327870 FKQ327865:FKQ327870 FAU327865:FAU327870 EQY327865:EQY327870 EHC327865:EHC327870 DXG327865:DXG327870 DNK327865:DNK327870 DDO327865:DDO327870 CTS327865:CTS327870 CJW327865:CJW327870 CAA327865:CAA327870 BQE327865:BQE327870 BGI327865:BGI327870 AWM327865:AWM327870 AMQ327865:AMQ327870 ACU327865:ACU327870 SY327865:SY327870 JC327865:JC327870 D327865:E327870 WVO262329:WVO262334 WLS262329:WLS262334 WBW262329:WBW262334 VSA262329:VSA262334 VIE262329:VIE262334 UYI262329:UYI262334 UOM262329:UOM262334 UEQ262329:UEQ262334 TUU262329:TUU262334 TKY262329:TKY262334 TBC262329:TBC262334 SRG262329:SRG262334 SHK262329:SHK262334 RXO262329:RXO262334 RNS262329:RNS262334 RDW262329:RDW262334 QUA262329:QUA262334 QKE262329:QKE262334 QAI262329:QAI262334 PQM262329:PQM262334 PGQ262329:PGQ262334 OWU262329:OWU262334 OMY262329:OMY262334 ODC262329:ODC262334 NTG262329:NTG262334 NJK262329:NJK262334 MZO262329:MZO262334 MPS262329:MPS262334 MFW262329:MFW262334 LWA262329:LWA262334 LME262329:LME262334 LCI262329:LCI262334 KSM262329:KSM262334 KIQ262329:KIQ262334 JYU262329:JYU262334 JOY262329:JOY262334 JFC262329:JFC262334 IVG262329:IVG262334 ILK262329:ILK262334 IBO262329:IBO262334 HRS262329:HRS262334 HHW262329:HHW262334 GYA262329:GYA262334 GOE262329:GOE262334 GEI262329:GEI262334 FUM262329:FUM262334 FKQ262329:FKQ262334 FAU262329:FAU262334 EQY262329:EQY262334 EHC262329:EHC262334 DXG262329:DXG262334 DNK262329:DNK262334 DDO262329:DDO262334 CTS262329:CTS262334 CJW262329:CJW262334 CAA262329:CAA262334 BQE262329:BQE262334 BGI262329:BGI262334 AWM262329:AWM262334 AMQ262329:AMQ262334 ACU262329:ACU262334 SY262329:SY262334 JC262329:JC262334 D262329:E262334 WVO196793:WVO196798 WLS196793:WLS196798 WBW196793:WBW196798 VSA196793:VSA196798 VIE196793:VIE196798 UYI196793:UYI196798 UOM196793:UOM196798 UEQ196793:UEQ196798 TUU196793:TUU196798 TKY196793:TKY196798 TBC196793:TBC196798 SRG196793:SRG196798 SHK196793:SHK196798 RXO196793:RXO196798 RNS196793:RNS196798 RDW196793:RDW196798 QUA196793:QUA196798 QKE196793:QKE196798 QAI196793:QAI196798 PQM196793:PQM196798 PGQ196793:PGQ196798 OWU196793:OWU196798 OMY196793:OMY196798 ODC196793:ODC196798 NTG196793:NTG196798 NJK196793:NJK196798 MZO196793:MZO196798 MPS196793:MPS196798 MFW196793:MFW196798 LWA196793:LWA196798 LME196793:LME196798 LCI196793:LCI196798 KSM196793:KSM196798 KIQ196793:KIQ196798 JYU196793:JYU196798 JOY196793:JOY196798 JFC196793:JFC196798 IVG196793:IVG196798 ILK196793:ILK196798 IBO196793:IBO196798 HRS196793:HRS196798 HHW196793:HHW196798 GYA196793:GYA196798 GOE196793:GOE196798 GEI196793:GEI196798 FUM196793:FUM196798 FKQ196793:FKQ196798 FAU196793:FAU196798 EQY196793:EQY196798 EHC196793:EHC196798 DXG196793:DXG196798 DNK196793:DNK196798 DDO196793:DDO196798 CTS196793:CTS196798 CJW196793:CJW196798 CAA196793:CAA196798 BQE196793:BQE196798 BGI196793:BGI196798 AWM196793:AWM196798 AMQ196793:AMQ196798 ACU196793:ACU196798 SY196793:SY196798 JC196793:JC196798 D196793:E196798 WVO131257:WVO131262 WLS131257:WLS131262 WBW131257:WBW131262 VSA131257:VSA131262 VIE131257:VIE131262 UYI131257:UYI131262 UOM131257:UOM131262 UEQ131257:UEQ131262 TUU131257:TUU131262 TKY131257:TKY131262 TBC131257:TBC131262 SRG131257:SRG131262 SHK131257:SHK131262 RXO131257:RXO131262 RNS131257:RNS131262 RDW131257:RDW131262 QUA131257:QUA131262 QKE131257:QKE131262 QAI131257:QAI131262 PQM131257:PQM131262 PGQ131257:PGQ131262 OWU131257:OWU131262 OMY131257:OMY131262 ODC131257:ODC131262 NTG131257:NTG131262 NJK131257:NJK131262 MZO131257:MZO131262 MPS131257:MPS131262 MFW131257:MFW131262 LWA131257:LWA131262 LME131257:LME131262 LCI131257:LCI131262 KSM131257:KSM131262 KIQ131257:KIQ131262 JYU131257:JYU131262 JOY131257:JOY131262 JFC131257:JFC131262 IVG131257:IVG131262 ILK131257:ILK131262 IBO131257:IBO131262 HRS131257:HRS131262 HHW131257:HHW131262 GYA131257:GYA131262 GOE131257:GOE131262 GEI131257:GEI131262 FUM131257:FUM131262 FKQ131257:FKQ131262 FAU131257:FAU131262 EQY131257:EQY131262 EHC131257:EHC131262 DXG131257:DXG131262 DNK131257:DNK131262 DDO131257:DDO131262 CTS131257:CTS131262 CJW131257:CJW131262 CAA131257:CAA131262 BQE131257:BQE131262 BGI131257:BGI131262 AWM131257:AWM131262 AMQ131257:AMQ131262 ACU131257:ACU131262 SY131257:SY131262 JC131257:JC131262 D131257:E131262 WVO65721:WVO65726 WLS65721:WLS65726 WBW65721:WBW65726 VSA65721:VSA65726 VIE65721:VIE65726 UYI65721:UYI65726 UOM65721:UOM65726 UEQ65721:UEQ65726 TUU65721:TUU65726 TKY65721:TKY65726 TBC65721:TBC65726 SRG65721:SRG65726 SHK65721:SHK65726 RXO65721:RXO65726 RNS65721:RNS65726 RDW65721:RDW65726 QUA65721:QUA65726 QKE65721:QKE65726 QAI65721:QAI65726 PQM65721:PQM65726 PGQ65721:PGQ65726 OWU65721:OWU65726 OMY65721:OMY65726 ODC65721:ODC65726 NTG65721:NTG65726 NJK65721:NJK65726 MZO65721:MZO65726 MPS65721:MPS65726 MFW65721:MFW65726 LWA65721:LWA65726 LME65721:LME65726 LCI65721:LCI65726 KSM65721:KSM65726 KIQ65721:KIQ65726 JYU65721:JYU65726 JOY65721:JOY65726 JFC65721:JFC65726 IVG65721:IVG65726 ILK65721:ILK65726 IBO65721:IBO65726 HRS65721:HRS65726 HHW65721:HHW65726 GYA65721:GYA65726 GOE65721:GOE65726 GEI65721:GEI65726 FUM65721:FUM65726 FKQ65721:FKQ65726 FAU65721:FAU65726 EQY65721:EQY65726 EHC65721:EHC65726 DXG65721:DXG65726 DNK65721:DNK65726 DDO65721:DDO65726 CTS65721:CTS65726 CJW65721:CJW65726 CAA65721:CAA65726 BQE65721:BQE65726 BGI65721:BGI65726 AWM65721:AWM65726 AMQ65721:AMQ65726 ACU65721:ACU65726 SY65721:SY65726 JC65721:JC65726 D65721:E65726 WVO983233:WVO983238 WLS983233:WLS983238 WBW983233:WBW983238 VSA983233:VSA983238 VIE983233:VIE983238 UYI983233:UYI983238 UOM983233:UOM983238 UEQ983233:UEQ983238 TUU983233:TUU983238 TKY983233:TKY983238 TBC983233:TBC983238 SRG983233:SRG983238 SHK983233:SHK983238 RXO983233:RXO983238 RNS983233:RNS983238 RDW983233:RDW983238 QUA983233:QUA983238 QKE983233:QKE983238 QAI983233:QAI983238 PQM983233:PQM983238 PGQ983233:PGQ983238 OWU983233:OWU983238 OMY983233:OMY983238 ODC983233:ODC983238 NTG983233:NTG983238 NJK983233:NJK983238 MZO983233:MZO983238 MPS983233:MPS983238 MFW983233:MFW983238 LWA983233:LWA983238 LME983233:LME983238 LCI983233:LCI983238 KSM983233:KSM983238 KIQ983233:KIQ983238 JYU983233:JYU983238 JOY983233:JOY983238 JFC983233:JFC983238 IVG983233:IVG983238 ILK983233:ILK983238 IBO983233:IBO983238 HRS983233:HRS983238 HHW983233:HHW983238 GYA983233:GYA983238 GOE983233:GOE983238 GEI983233:GEI983238 FUM983233:FUM983238 FKQ983233:FKQ983238 FAU983233:FAU983238 EQY983233:EQY983238 EHC983233:EHC983238 DXG983233:DXG983238 DNK983233:DNK983238 DDO983233:DDO983238 CTS983233:CTS983238 CJW983233:CJW983238 CAA983233:CAA983238 BQE983233:BQE983238 BGI983233:BGI983238 AWM983233:AWM983238 AMQ983233:AMQ983238 ACU983233:ACU983238 SY983233:SY983238 JC983233:JC983238 D983233:E983238 WVO917697:WVO917702 WLS917697:WLS917702 WBW917697:WBW917702 VSA917697:VSA917702 VIE917697:VIE917702 UYI917697:UYI917702 UOM917697:UOM917702 UEQ917697:UEQ917702 TUU917697:TUU917702 TKY917697:TKY917702 TBC917697:TBC917702 SRG917697:SRG917702 SHK917697:SHK917702 RXO917697:RXO917702 RNS917697:RNS917702 RDW917697:RDW917702 QUA917697:QUA917702 QKE917697:QKE917702 QAI917697:QAI917702 PQM917697:PQM917702 PGQ917697:PGQ917702 OWU917697:OWU917702 OMY917697:OMY917702 ODC917697:ODC917702 NTG917697:NTG917702 NJK917697:NJK917702 MZO917697:MZO917702 MPS917697:MPS917702 MFW917697:MFW917702 LWA917697:LWA917702 LME917697:LME917702 LCI917697:LCI917702 KSM917697:KSM917702 KIQ917697:KIQ917702 JYU917697:JYU917702 JOY917697:JOY917702 JFC917697:JFC917702 IVG917697:IVG917702 ILK917697:ILK917702 IBO917697:IBO917702 HRS917697:HRS917702 HHW917697:HHW917702 GYA917697:GYA917702 GOE917697:GOE917702 GEI917697:GEI917702 FUM917697:FUM917702 FKQ917697:FKQ917702 FAU917697:FAU917702 EQY917697:EQY917702 EHC917697:EHC917702 DXG917697:DXG917702 DNK917697:DNK917702 DDO917697:DDO917702 CTS917697:CTS917702 CJW917697:CJW917702 CAA917697:CAA917702 BQE917697:BQE917702 BGI917697:BGI917702 AWM917697:AWM917702 AMQ917697:AMQ917702 ACU917697:ACU917702 SY917697:SY917702 JC917697:JC917702 D917697:E917702 WVO852161:WVO852166 WLS852161:WLS852166 WBW852161:WBW852166 VSA852161:VSA852166 VIE852161:VIE852166 UYI852161:UYI852166 UOM852161:UOM852166 UEQ852161:UEQ852166 TUU852161:TUU852166 TKY852161:TKY852166 TBC852161:TBC852166 SRG852161:SRG852166 SHK852161:SHK852166 RXO852161:RXO852166 RNS852161:RNS852166 RDW852161:RDW852166 QUA852161:QUA852166 QKE852161:QKE852166 QAI852161:QAI852166 PQM852161:PQM852166 PGQ852161:PGQ852166 OWU852161:OWU852166 OMY852161:OMY852166 ODC852161:ODC852166 NTG852161:NTG852166 NJK852161:NJK852166 MZO852161:MZO852166 MPS852161:MPS852166 MFW852161:MFW852166 LWA852161:LWA852166 LME852161:LME852166 LCI852161:LCI852166 KSM852161:KSM852166 KIQ852161:KIQ852166 JYU852161:JYU852166 JOY852161:JOY852166 JFC852161:JFC852166 IVG852161:IVG852166 ILK852161:ILK852166 IBO852161:IBO852166 HRS852161:HRS852166 HHW852161:HHW852166 GYA852161:GYA852166 GOE852161:GOE852166 GEI852161:GEI852166 FUM852161:FUM852166 FKQ852161:FKQ852166 FAU852161:FAU852166 EQY852161:EQY852166 EHC852161:EHC852166 DXG852161:DXG852166 DNK852161:DNK852166 DDO852161:DDO852166 CTS852161:CTS852166 CJW852161:CJW852166 CAA852161:CAA852166 BQE852161:BQE852166 BGI852161:BGI852166 AWM852161:AWM852166 AMQ852161:AMQ852166 ACU852161:ACU852166 SY852161:SY852166 JC852161:JC852166 D852161:E852166 WVO786625:WVO786630 WLS786625:WLS786630 WBW786625:WBW786630 VSA786625:VSA786630 VIE786625:VIE786630 UYI786625:UYI786630 UOM786625:UOM786630 UEQ786625:UEQ786630 TUU786625:TUU786630 TKY786625:TKY786630 TBC786625:TBC786630 SRG786625:SRG786630 SHK786625:SHK786630 RXO786625:RXO786630 RNS786625:RNS786630 RDW786625:RDW786630 QUA786625:QUA786630 QKE786625:QKE786630 QAI786625:QAI786630 PQM786625:PQM786630 PGQ786625:PGQ786630 OWU786625:OWU786630 OMY786625:OMY786630 ODC786625:ODC786630 NTG786625:NTG786630 NJK786625:NJK786630 MZO786625:MZO786630 MPS786625:MPS786630 MFW786625:MFW786630 LWA786625:LWA786630 LME786625:LME786630 LCI786625:LCI786630 KSM786625:KSM786630 KIQ786625:KIQ786630 JYU786625:JYU786630 JOY786625:JOY786630 JFC786625:JFC786630 IVG786625:IVG786630 ILK786625:ILK786630 IBO786625:IBO786630 HRS786625:HRS786630 HHW786625:HHW786630 GYA786625:GYA786630 GOE786625:GOE786630 GEI786625:GEI786630 FUM786625:FUM786630 FKQ786625:FKQ786630 FAU786625:FAU786630 EQY786625:EQY786630 EHC786625:EHC786630 DXG786625:DXG786630 DNK786625:DNK786630 DDO786625:DDO786630 CTS786625:CTS786630 CJW786625:CJW786630 CAA786625:CAA786630 BQE786625:BQE786630 BGI786625:BGI786630 AWM786625:AWM786630 AMQ786625:AMQ786630 ACU786625:ACU786630 SY786625:SY786630 JC786625:JC786630 D786625:E786630 WVO721089:WVO721094 WLS721089:WLS721094 WBW721089:WBW721094 VSA721089:VSA721094 VIE721089:VIE721094 UYI721089:UYI721094 UOM721089:UOM721094 UEQ721089:UEQ721094 TUU721089:TUU721094 TKY721089:TKY721094 TBC721089:TBC721094 SRG721089:SRG721094 SHK721089:SHK721094 RXO721089:RXO721094 RNS721089:RNS721094 RDW721089:RDW721094 QUA721089:QUA721094 QKE721089:QKE721094 QAI721089:QAI721094 PQM721089:PQM721094 PGQ721089:PGQ721094 OWU721089:OWU721094 OMY721089:OMY721094 ODC721089:ODC721094 NTG721089:NTG721094 NJK721089:NJK721094 MZO721089:MZO721094 MPS721089:MPS721094 MFW721089:MFW721094 LWA721089:LWA721094 LME721089:LME721094 LCI721089:LCI721094 KSM721089:KSM721094 KIQ721089:KIQ721094 JYU721089:JYU721094 JOY721089:JOY721094 JFC721089:JFC721094 IVG721089:IVG721094 ILK721089:ILK721094 IBO721089:IBO721094 HRS721089:HRS721094 HHW721089:HHW721094 GYA721089:GYA721094 GOE721089:GOE721094 GEI721089:GEI721094 FUM721089:FUM721094 FKQ721089:FKQ721094 FAU721089:FAU721094 EQY721089:EQY721094 EHC721089:EHC721094 DXG721089:DXG721094 DNK721089:DNK721094 DDO721089:DDO721094 CTS721089:CTS721094 CJW721089:CJW721094 CAA721089:CAA721094 BQE721089:BQE721094 BGI721089:BGI721094 AWM721089:AWM721094 AMQ721089:AMQ721094 ACU721089:ACU721094 SY721089:SY721094 JC721089:JC721094 D721089:E721094 WVO655553:WVO655558 WLS655553:WLS655558 WBW655553:WBW655558 VSA655553:VSA655558 VIE655553:VIE655558 UYI655553:UYI655558 UOM655553:UOM655558 UEQ655553:UEQ655558 TUU655553:TUU655558 TKY655553:TKY655558 TBC655553:TBC655558 SRG655553:SRG655558 SHK655553:SHK655558 RXO655553:RXO655558 RNS655553:RNS655558 RDW655553:RDW655558 QUA655553:QUA655558 QKE655553:QKE655558 QAI655553:QAI655558 PQM655553:PQM655558 PGQ655553:PGQ655558 OWU655553:OWU655558 OMY655553:OMY655558 ODC655553:ODC655558 NTG655553:NTG655558 NJK655553:NJK655558 MZO655553:MZO655558 MPS655553:MPS655558 MFW655553:MFW655558 LWA655553:LWA655558 LME655553:LME655558 LCI655553:LCI655558 KSM655553:KSM655558 KIQ655553:KIQ655558 JYU655553:JYU655558 JOY655553:JOY655558 JFC655553:JFC655558 IVG655553:IVG655558 ILK655553:ILK655558 IBO655553:IBO655558 HRS655553:HRS655558 HHW655553:HHW655558 GYA655553:GYA655558 GOE655553:GOE655558 GEI655553:GEI655558 FUM655553:FUM655558 FKQ655553:FKQ655558 FAU655553:FAU655558 EQY655553:EQY655558 EHC655553:EHC655558 DXG655553:DXG655558 DNK655553:DNK655558 DDO655553:DDO655558 CTS655553:CTS655558 CJW655553:CJW655558 CAA655553:CAA655558 BQE655553:BQE655558 BGI655553:BGI655558 AWM655553:AWM655558 AMQ655553:AMQ655558 ACU655553:ACU655558 SY655553:SY655558 JC655553:JC655558 D655553:E655558 WVO590017:WVO590022 WLS590017:WLS590022 WBW590017:WBW590022 VSA590017:VSA590022 VIE590017:VIE590022 UYI590017:UYI590022 UOM590017:UOM590022 UEQ590017:UEQ590022 TUU590017:TUU590022 TKY590017:TKY590022 TBC590017:TBC590022 SRG590017:SRG590022 SHK590017:SHK590022 RXO590017:RXO590022 RNS590017:RNS590022 RDW590017:RDW590022 QUA590017:QUA590022 QKE590017:QKE590022 QAI590017:QAI590022 PQM590017:PQM590022 PGQ590017:PGQ590022 OWU590017:OWU590022 OMY590017:OMY590022 ODC590017:ODC590022 NTG590017:NTG590022 NJK590017:NJK590022 MZO590017:MZO590022 MPS590017:MPS590022 MFW590017:MFW590022 LWA590017:LWA590022 LME590017:LME590022 LCI590017:LCI590022 KSM590017:KSM590022 KIQ590017:KIQ590022 JYU590017:JYU590022 JOY590017:JOY590022 JFC590017:JFC590022 IVG590017:IVG590022 ILK590017:ILK590022 IBO590017:IBO590022 HRS590017:HRS590022 HHW590017:HHW590022 GYA590017:GYA590022 GOE590017:GOE590022 GEI590017:GEI590022 FUM590017:FUM590022 FKQ590017:FKQ590022 FAU590017:FAU590022 EQY590017:EQY590022 EHC590017:EHC590022 DXG590017:DXG590022 DNK590017:DNK590022 DDO590017:DDO590022 CTS590017:CTS590022 CJW590017:CJW590022 CAA590017:CAA590022 BQE590017:BQE590022 BGI590017:BGI590022 AWM590017:AWM590022 AMQ590017:AMQ590022 ACU590017:ACU590022 SY590017:SY590022 JC590017:JC590022 D590017:E590022 WVO524481:WVO524486 WLS524481:WLS524486 WBW524481:WBW524486 VSA524481:VSA524486 VIE524481:VIE524486 UYI524481:UYI524486 UOM524481:UOM524486 UEQ524481:UEQ524486 TUU524481:TUU524486 TKY524481:TKY524486 TBC524481:TBC524486 SRG524481:SRG524486 SHK524481:SHK524486 RXO524481:RXO524486 RNS524481:RNS524486 RDW524481:RDW524486 QUA524481:QUA524486 QKE524481:QKE524486 QAI524481:QAI524486 PQM524481:PQM524486 PGQ524481:PGQ524486 OWU524481:OWU524486 OMY524481:OMY524486 ODC524481:ODC524486 NTG524481:NTG524486 NJK524481:NJK524486 MZO524481:MZO524486 MPS524481:MPS524486 MFW524481:MFW524486 LWA524481:LWA524486 LME524481:LME524486 LCI524481:LCI524486 KSM524481:KSM524486 KIQ524481:KIQ524486 JYU524481:JYU524486 JOY524481:JOY524486 JFC524481:JFC524486 IVG524481:IVG524486 ILK524481:ILK524486 IBO524481:IBO524486 HRS524481:HRS524486 HHW524481:HHW524486 GYA524481:GYA524486 GOE524481:GOE524486 GEI524481:GEI524486 FUM524481:FUM524486 FKQ524481:FKQ524486 FAU524481:FAU524486 EQY524481:EQY524486 EHC524481:EHC524486 DXG524481:DXG524486 DNK524481:DNK524486 DDO524481:DDO524486 CTS524481:CTS524486 CJW524481:CJW524486 CAA524481:CAA524486 BQE524481:BQE524486 BGI524481:BGI524486 AWM524481:AWM524486 AMQ524481:AMQ524486 ACU524481:ACU524486 SY524481:SY524486 JC524481:JC524486 D524481:E524486 WVO458945:WVO458950 WLS458945:WLS458950 WBW458945:WBW458950 VSA458945:VSA458950 VIE458945:VIE458950 UYI458945:UYI458950 UOM458945:UOM458950 UEQ458945:UEQ458950 TUU458945:TUU458950 TKY458945:TKY458950 TBC458945:TBC458950 SRG458945:SRG458950 SHK458945:SHK458950 RXO458945:RXO458950 RNS458945:RNS458950 RDW458945:RDW458950 QUA458945:QUA458950 QKE458945:QKE458950 QAI458945:QAI458950 PQM458945:PQM458950 PGQ458945:PGQ458950 OWU458945:OWU458950 OMY458945:OMY458950 ODC458945:ODC458950 NTG458945:NTG458950 NJK458945:NJK458950 MZO458945:MZO458950 MPS458945:MPS458950 MFW458945:MFW458950 LWA458945:LWA458950 LME458945:LME458950 LCI458945:LCI458950 KSM458945:KSM458950 KIQ458945:KIQ458950 JYU458945:JYU458950 JOY458945:JOY458950 JFC458945:JFC458950 IVG458945:IVG458950 ILK458945:ILK458950 IBO458945:IBO458950 HRS458945:HRS458950 HHW458945:HHW458950 GYA458945:GYA458950 GOE458945:GOE458950 GEI458945:GEI458950 FUM458945:FUM458950 FKQ458945:FKQ458950 FAU458945:FAU458950 EQY458945:EQY458950 EHC458945:EHC458950 DXG458945:DXG458950 DNK458945:DNK458950 DDO458945:DDO458950 CTS458945:CTS458950 CJW458945:CJW458950 CAA458945:CAA458950 BQE458945:BQE458950 BGI458945:BGI458950 AWM458945:AWM458950 AMQ458945:AMQ458950 ACU458945:ACU458950 SY458945:SY458950 JC458945:JC458950 D458945:E458950 WVO393409:WVO393414 WLS393409:WLS393414 WBW393409:WBW393414 VSA393409:VSA393414 VIE393409:VIE393414 UYI393409:UYI393414 UOM393409:UOM393414 UEQ393409:UEQ393414 TUU393409:TUU393414 TKY393409:TKY393414 TBC393409:TBC393414 SRG393409:SRG393414 SHK393409:SHK393414 RXO393409:RXO393414 RNS393409:RNS393414 RDW393409:RDW393414 QUA393409:QUA393414 QKE393409:QKE393414 QAI393409:QAI393414 PQM393409:PQM393414 PGQ393409:PGQ393414 OWU393409:OWU393414 OMY393409:OMY393414 ODC393409:ODC393414 NTG393409:NTG393414 NJK393409:NJK393414 MZO393409:MZO393414 MPS393409:MPS393414 MFW393409:MFW393414 LWA393409:LWA393414 LME393409:LME393414 LCI393409:LCI393414 KSM393409:KSM393414 KIQ393409:KIQ393414 JYU393409:JYU393414 JOY393409:JOY393414 JFC393409:JFC393414 IVG393409:IVG393414 ILK393409:ILK393414 IBO393409:IBO393414 HRS393409:HRS393414 HHW393409:HHW393414 GYA393409:GYA393414 GOE393409:GOE393414 GEI393409:GEI393414 FUM393409:FUM393414 FKQ393409:FKQ393414 FAU393409:FAU393414 EQY393409:EQY393414 EHC393409:EHC393414 DXG393409:DXG393414 DNK393409:DNK393414 DDO393409:DDO393414 CTS393409:CTS393414 CJW393409:CJW393414 CAA393409:CAA393414 BQE393409:BQE393414 BGI393409:BGI393414 AWM393409:AWM393414 AMQ393409:AMQ393414 ACU393409:ACU393414 SY393409:SY393414 JC393409:JC393414 D393409:E393414 WVO327873:WVO327878 WLS327873:WLS327878 WBW327873:WBW327878 VSA327873:VSA327878 VIE327873:VIE327878 UYI327873:UYI327878 UOM327873:UOM327878 UEQ327873:UEQ327878 TUU327873:TUU327878 TKY327873:TKY327878 TBC327873:TBC327878 SRG327873:SRG327878 SHK327873:SHK327878 RXO327873:RXO327878 RNS327873:RNS327878 RDW327873:RDW327878 QUA327873:QUA327878 QKE327873:QKE327878 QAI327873:QAI327878 PQM327873:PQM327878 PGQ327873:PGQ327878 OWU327873:OWU327878 OMY327873:OMY327878 ODC327873:ODC327878 NTG327873:NTG327878 NJK327873:NJK327878 MZO327873:MZO327878 MPS327873:MPS327878 MFW327873:MFW327878 LWA327873:LWA327878 LME327873:LME327878 LCI327873:LCI327878 KSM327873:KSM327878 KIQ327873:KIQ327878 JYU327873:JYU327878 JOY327873:JOY327878 JFC327873:JFC327878 IVG327873:IVG327878 ILK327873:ILK327878 IBO327873:IBO327878 HRS327873:HRS327878 HHW327873:HHW327878 GYA327873:GYA327878 GOE327873:GOE327878 GEI327873:GEI327878 FUM327873:FUM327878 FKQ327873:FKQ327878 FAU327873:FAU327878 EQY327873:EQY327878 EHC327873:EHC327878 DXG327873:DXG327878 DNK327873:DNK327878 DDO327873:DDO327878 CTS327873:CTS327878 CJW327873:CJW327878 CAA327873:CAA327878 BQE327873:BQE327878 BGI327873:BGI327878 AWM327873:AWM327878 AMQ327873:AMQ327878 ACU327873:ACU327878 SY327873:SY327878 JC327873:JC327878 D327873:E327878 WVO262337:WVO262342 WLS262337:WLS262342 WBW262337:WBW262342 VSA262337:VSA262342 VIE262337:VIE262342 UYI262337:UYI262342 UOM262337:UOM262342 UEQ262337:UEQ262342 TUU262337:TUU262342 TKY262337:TKY262342 TBC262337:TBC262342 SRG262337:SRG262342 SHK262337:SHK262342 RXO262337:RXO262342 RNS262337:RNS262342 RDW262337:RDW262342 QUA262337:QUA262342 QKE262337:QKE262342 QAI262337:QAI262342 PQM262337:PQM262342 PGQ262337:PGQ262342 OWU262337:OWU262342 OMY262337:OMY262342 ODC262337:ODC262342 NTG262337:NTG262342 NJK262337:NJK262342 MZO262337:MZO262342 MPS262337:MPS262342 MFW262337:MFW262342 LWA262337:LWA262342 LME262337:LME262342 LCI262337:LCI262342 KSM262337:KSM262342 KIQ262337:KIQ262342 JYU262337:JYU262342 JOY262337:JOY262342 JFC262337:JFC262342 IVG262337:IVG262342 ILK262337:ILK262342 IBO262337:IBO262342 HRS262337:HRS262342 HHW262337:HHW262342 GYA262337:GYA262342 GOE262337:GOE262342 GEI262337:GEI262342 FUM262337:FUM262342 FKQ262337:FKQ262342 FAU262337:FAU262342 EQY262337:EQY262342 EHC262337:EHC262342 DXG262337:DXG262342 DNK262337:DNK262342 DDO262337:DDO262342 CTS262337:CTS262342 CJW262337:CJW262342 CAA262337:CAA262342 BQE262337:BQE262342 BGI262337:BGI262342 AWM262337:AWM262342 AMQ262337:AMQ262342 ACU262337:ACU262342 SY262337:SY262342 JC262337:JC262342 D262337:E262342 WVO196801:WVO196806 WLS196801:WLS196806 WBW196801:WBW196806 VSA196801:VSA196806 VIE196801:VIE196806 UYI196801:UYI196806 UOM196801:UOM196806 UEQ196801:UEQ196806 TUU196801:TUU196806 TKY196801:TKY196806 TBC196801:TBC196806 SRG196801:SRG196806 SHK196801:SHK196806 RXO196801:RXO196806 RNS196801:RNS196806 RDW196801:RDW196806 QUA196801:QUA196806 QKE196801:QKE196806 QAI196801:QAI196806 PQM196801:PQM196806 PGQ196801:PGQ196806 OWU196801:OWU196806 OMY196801:OMY196806 ODC196801:ODC196806 NTG196801:NTG196806 NJK196801:NJK196806 MZO196801:MZO196806 MPS196801:MPS196806 MFW196801:MFW196806 LWA196801:LWA196806 LME196801:LME196806 LCI196801:LCI196806 KSM196801:KSM196806 KIQ196801:KIQ196806 JYU196801:JYU196806 JOY196801:JOY196806 JFC196801:JFC196806 IVG196801:IVG196806 ILK196801:ILK196806 IBO196801:IBO196806 HRS196801:HRS196806 HHW196801:HHW196806 GYA196801:GYA196806 GOE196801:GOE196806 GEI196801:GEI196806 FUM196801:FUM196806 FKQ196801:FKQ196806 FAU196801:FAU196806 EQY196801:EQY196806 EHC196801:EHC196806 DXG196801:DXG196806 DNK196801:DNK196806 DDO196801:DDO196806 CTS196801:CTS196806 CJW196801:CJW196806 CAA196801:CAA196806 BQE196801:BQE196806 BGI196801:BGI196806 AWM196801:AWM196806 AMQ196801:AMQ196806 ACU196801:ACU196806 SY196801:SY196806 JC196801:JC196806 D196801:E196806 WVO131265:WVO131270 WLS131265:WLS131270 WBW131265:WBW131270 VSA131265:VSA131270 VIE131265:VIE131270 UYI131265:UYI131270 UOM131265:UOM131270 UEQ131265:UEQ131270 TUU131265:TUU131270 TKY131265:TKY131270 TBC131265:TBC131270 SRG131265:SRG131270 SHK131265:SHK131270 RXO131265:RXO131270 RNS131265:RNS131270 RDW131265:RDW131270 QUA131265:QUA131270 QKE131265:QKE131270 QAI131265:QAI131270 PQM131265:PQM131270 PGQ131265:PGQ131270 OWU131265:OWU131270 OMY131265:OMY131270 ODC131265:ODC131270 NTG131265:NTG131270 NJK131265:NJK131270 MZO131265:MZO131270 MPS131265:MPS131270 MFW131265:MFW131270 LWA131265:LWA131270 LME131265:LME131270 LCI131265:LCI131270 KSM131265:KSM131270 KIQ131265:KIQ131270 JYU131265:JYU131270 JOY131265:JOY131270 JFC131265:JFC131270 IVG131265:IVG131270 ILK131265:ILK131270 IBO131265:IBO131270 HRS131265:HRS131270 HHW131265:HHW131270 GYA131265:GYA131270 GOE131265:GOE131270 GEI131265:GEI131270 FUM131265:FUM131270 FKQ131265:FKQ131270 FAU131265:FAU131270 EQY131265:EQY131270 EHC131265:EHC131270 DXG131265:DXG131270 DNK131265:DNK131270 DDO131265:DDO131270 CTS131265:CTS131270 CJW131265:CJW131270 CAA131265:CAA131270 BQE131265:BQE131270 BGI131265:BGI131270 AWM131265:AWM131270 AMQ131265:AMQ131270 ACU131265:ACU131270 SY131265:SY131270 JC131265:JC131270 D131265:E131270 WVO65729:WVO65734 WLS65729:WLS65734 WBW65729:WBW65734 VSA65729:VSA65734 VIE65729:VIE65734 UYI65729:UYI65734 UOM65729:UOM65734 UEQ65729:UEQ65734 TUU65729:TUU65734 TKY65729:TKY65734 TBC65729:TBC65734 SRG65729:SRG65734 SHK65729:SHK65734 RXO65729:RXO65734 RNS65729:RNS65734 RDW65729:RDW65734 QUA65729:QUA65734 QKE65729:QKE65734 QAI65729:QAI65734 PQM65729:PQM65734 PGQ65729:PGQ65734 OWU65729:OWU65734 OMY65729:OMY65734 ODC65729:ODC65734 NTG65729:NTG65734 NJK65729:NJK65734 MZO65729:MZO65734 MPS65729:MPS65734 MFW65729:MFW65734 LWA65729:LWA65734 LME65729:LME65734 LCI65729:LCI65734 KSM65729:KSM65734 KIQ65729:KIQ65734 JYU65729:JYU65734 JOY65729:JOY65734 JFC65729:JFC65734 IVG65729:IVG65734 ILK65729:ILK65734 IBO65729:IBO65734 HRS65729:HRS65734 HHW65729:HHW65734 GYA65729:GYA65734 GOE65729:GOE65734 GEI65729:GEI65734 FUM65729:FUM65734 FKQ65729:FKQ65734 FAU65729:FAU65734 EQY65729:EQY65734 EHC65729:EHC65734 DXG65729:DXG65734 DNK65729:DNK65734 DDO65729:DDO65734 CTS65729:CTS65734 CJW65729:CJW65734 CAA65729:CAA65734 BQE65729:BQE65734 BGI65729:BGI65734 AWM65729:AWM65734 AMQ65729:AMQ65734 ACU65729:ACU65734 SY65729:SY65734 JC65729:JC65734 D65729:E65734 WVO983241:WVO983246 WLS983241:WLS983246 WBW983241:WBW983246 VSA983241:VSA983246 VIE983241:VIE983246 UYI983241:UYI983246 UOM983241:UOM983246 UEQ983241:UEQ983246 TUU983241:TUU983246 TKY983241:TKY983246 TBC983241:TBC983246 SRG983241:SRG983246 SHK983241:SHK983246 RXO983241:RXO983246 RNS983241:RNS983246 RDW983241:RDW983246 QUA983241:QUA983246 QKE983241:QKE983246 QAI983241:QAI983246 PQM983241:PQM983246 PGQ983241:PGQ983246 OWU983241:OWU983246 OMY983241:OMY983246 ODC983241:ODC983246 NTG983241:NTG983246 NJK983241:NJK983246 MZO983241:MZO983246 MPS983241:MPS983246 MFW983241:MFW983246 LWA983241:LWA983246 LME983241:LME983246 LCI983241:LCI983246 KSM983241:KSM983246 KIQ983241:KIQ983246 JYU983241:JYU983246 JOY983241:JOY983246 JFC983241:JFC983246 IVG983241:IVG983246 ILK983241:ILK983246 IBO983241:IBO983246 HRS983241:HRS983246 HHW983241:HHW983246 GYA983241:GYA983246 GOE983241:GOE983246 GEI983241:GEI983246 FUM983241:FUM983246 FKQ983241:FKQ983246 FAU983241:FAU983246 EQY983241:EQY983246 EHC983241:EHC983246 DXG983241:DXG983246 DNK983241:DNK983246 DDO983241:DDO983246 CTS983241:CTS983246 CJW983241:CJW983246 CAA983241:CAA983246 BQE983241:BQE983246 BGI983241:BGI983246 AWM983241:AWM983246 AMQ983241:AMQ983246 ACU983241:ACU983246 SY983241:SY983246 JC983241:JC983246 D983241:E983246 WVO917705:WVO917710 WLS917705:WLS917710 WBW917705:WBW917710 VSA917705:VSA917710 VIE917705:VIE917710 UYI917705:UYI917710 UOM917705:UOM917710 UEQ917705:UEQ917710 TUU917705:TUU917710 TKY917705:TKY917710 TBC917705:TBC917710 SRG917705:SRG917710 SHK917705:SHK917710 RXO917705:RXO917710 RNS917705:RNS917710 RDW917705:RDW917710 QUA917705:QUA917710 QKE917705:QKE917710 QAI917705:QAI917710 PQM917705:PQM917710 PGQ917705:PGQ917710 OWU917705:OWU917710 OMY917705:OMY917710 ODC917705:ODC917710 NTG917705:NTG917710 NJK917705:NJK917710 MZO917705:MZO917710 MPS917705:MPS917710 MFW917705:MFW917710 LWA917705:LWA917710 LME917705:LME917710 LCI917705:LCI917710 KSM917705:KSM917710 KIQ917705:KIQ917710 JYU917705:JYU917710 JOY917705:JOY917710 JFC917705:JFC917710 IVG917705:IVG917710 ILK917705:ILK917710 IBO917705:IBO917710 HRS917705:HRS917710 HHW917705:HHW917710 GYA917705:GYA917710 GOE917705:GOE917710 GEI917705:GEI917710 FUM917705:FUM917710 FKQ917705:FKQ917710 FAU917705:FAU917710 EQY917705:EQY917710 EHC917705:EHC917710 DXG917705:DXG917710 DNK917705:DNK917710 DDO917705:DDO917710 CTS917705:CTS917710 CJW917705:CJW917710 CAA917705:CAA917710 BQE917705:BQE917710 BGI917705:BGI917710 AWM917705:AWM917710 AMQ917705:AMQ917710 ACU917705:ACU917710 SY917705:SY917710 JC917705:JC917710 D917705:E917710 WVO852169:WVO852174 WLS852169:WLS852174 WBW852169:WBW852174 VSA852169:VSA852174 VIE852169:VIE852174 UYI852169:UYI852174 UOM852169:UOM852174 UEQ852169:UEQ852174 TUU852169:TUU852174 TKY852169:TKY852174 TBC852169:TBC852174 SRG852169:SRG852174 SHK852169:SHK852174 RXO852169:RXO852174 RNS852169:RNS852174 RDW852169:RDW852174 QUA852169:QUA852174 QKE852169:QKE852174 QAI852169:QAI852174 PQM852169:PQM852174 PGQ852169:PGQ852174 OWU852169:OWU852174 OMY852169:OMY852174 ODC852169:ODC852174 NTG852169:NTG852174 NJK852169:NJK852174 MZO852169:MZO852174 MPS852169:MPS852174 MFW852169:MFW852174 LWA852169:LWA852174 LME852169:LME852174 LCI852169:LCI852174 KSM852169:KSM852174 KIQ852169:KIQ852174 JYU852169:JYU852174 JOY852169:JOY852174 JFC852169:JFC852174 IVG852169:IVG852174 ILK852169:ILK852174 IBO852169:IBO852174 HRS852169:HRS852174 HHW852169:HHW852174 GYA852169:GYA852174 GOE852169:GOE852174 GEI852169:GEI852174 FUM852169:FUM852174 FKQ852169:FKQ852174 FAU852169:FAU852174 EQY852169:EQY852174 EHC852169:EHC852174 DXG852169:DXG852174 DNK852169:DNK852174 DDO852169:DDO852174 CTS852169:CTS852174 CJW852169:CJW852174 CAA852169:CAA852174 BQE852169:BQE852174 BGI852169:BGI852174 AWM852169:AWM852174 AMQ852169:AMQ852174 ACU852169:ACU852174 SY852169:SY852174 JC852169:JC852174 D852169:E852174 WVO786633:WVO786638 WLS786633:WLS786638 WBW786633:WBW786638 VSA786633:VSA786638 VIE786633:VIE786638 UYI786633:UYI786638 UOM786633:UOM786638 UEQ786633:UEQ786638 TUU786633:TUU786638 TKY786633:TKY786638 TBC786633:TBC786638 SRG786633:SRG786638 SHK786633:SHK786638 RXO786633:RXO786638 RNS786633:RNS786638 RDW786633:RDW786638 QUA786633:QUA786638 QKE786633:QKE786638 QAI786633:QAI786638 PQM786633:PQM786638 PGQ786633:PGQ786638 OWU786633:OWU786638 OMY786633:OMY786638 ODC786633:ODC786638 NTG786633:NTG786638 NJK786633:NJK786638 MZO786633:MZO786638 MPS786633:MPS786638 MFW786633:MFW786638 LWA786633:LWA786638 LME786633:LME786638 LCI786633:LCI786638 KSM786633:KSM786638 KIQ786633:KIQ786638 JYU786633:JYU786638 JOY786633:JOY786638 JFC786633:JFC786638 IVG786633:IVG786638 ILK786633:ILK786638 IBO786633:IBO786638 HRS786633:HRS786638 HHW786633:HHW786638 GYA786633:GYA786638 GOE786633:GOE786638 GEI786633:GEI786638 FUM786633:FUM786638 FKQ786633:FKQ786638 FAU786633:FAU786638 EQY786633:EQY786638 EHC786633:EHC786638 DXG786633:DXG786638 DNK786633:DNK786638 DDO786633:DDO786638 CTS786633:CTS786638 CJW786633:CJW786638 CAA786633:CAA786638 BQE786633:BQE786638 BGI786633:BGI786638 AWM786633:AWM786638 AMQ786633:AMQ786638 ACU786633:ACU786638 SY786633:SY786638 JC786633:JC786638 D786633:E786638 WVO721097:WVO721102 WLS721097:WLS721102 WBW721097:WBW721102 VSA721097:VSA721102 VIE721097:VIE721102 UYI721097:UYI721102 UOM721097:UOM721102 UEQ721097:UEQ721102 TUU721097:TUU721102 TKY721097:TKY721102 TBC721097:TBC721102 SRG721097:SRG721102 SHK721097:SHK721102 RXO721097:RXO721102 RNS721097:RNS721102 RDW721097:RDW721102 QUA721097:QUA721102 QKE721097:QKE721102 QAI721097:QAI721102 PQM721097:PQM721102 PGQ721097:PGQ721102 OWU721097:OWU721102 OMY721097:OMY721102 ODC721097:ODC721102 NTG721097:NTG721102 NJK721097:NJK721102 MZO721097:MZO721102 MPS721097:MPS721102 MFW721097:MFW721102 LWA721097:LWA721102 LME721097:LME721102 LCI721097:LCI721102 KSM721097:KSM721102 KIQ721097:KIQ721102 JYU721097:JYU721102 JOY721097:JOY721102 JFC721097:JFC721102 IVG721097:IVG721102 ILK721097:ILK721102 IBO721097:IBO721102 HRS721097:HRS721102 HHW721097:HHW721102 GYA721097:GYA721102 GOE721097:GOE721102 GEI721097:GEI721102 FUM721097:FUM721102 FKQ721097:FKQ721102 FAU721097:FAU721102 EQY721097:EQY721102 EHC721097:EHC721102 DXG721097:DXG721102 DNK721097:DNK721102 DDO721097:DDO721102 CTS721097:CTS721102 CJW721097:CJW721102 CAA721097:CAA721102 BQE721097:BQE721102 BGI721097:BGI721102 AWM721097:AWM721102 AMQ721097:AMQ721102 ACU721097:ACU721102 SY721097:SY721102 JC721097:JC721102 D721097:E721102 WVO655561:WVO655566 WLS655561:WLS655566 WBW655561:WBW655566 VSA655561:VSA655566 VIE655561:VIE655566 UYI655561:UYI655566 UOM655561:UOM655566 UEQ655561:UEQ655566 TUU655561:TUU655566 TKY655561:TKY655566 TBC655561:TBC655566 SRG655561:SRG655566 SHK655561:SHK655566 RXO655561:RXO655566 RNS655561:RNS655566 RDW655561:RDW655566 QUA655561:QUA655566 QKE655561:QKE655566 QAI655561:QAI655566 PQM655561:PQM655566 PGQ655561:PGQ655566 OWU655561:OWU655566 OMY655561:OMY655566 ODC655561:ODC655566 NTG655561:NTG655566 NJK655561:NJK655566 MZO655561:MZO655566 MPS655561:MPS655566 MFW655561:MFW655566 LWA655561:LWA655566 LME655561:LME655566 LCI655561:LCI655566 KSM655561:KSM655566 KIQ655561:KIQ655566 JYU655561:JYU655566 JOY655561:JOY655566 JFC655561:JFC655566 IVG655561:IVG655566 ILK655561:ILK655566 IBO655561:IBO655566 HRS655561:HRS655566 HHW655561:HHW655566 GYA655561:GYA655566 GOE655561:GOE655566 GEI655561:GEI655566 FUM655561:FUM655566 FKQ655561:FKQ655566 FAU655561:FAU655566 EQY655561:EQY655566 EHC655561:EHC655566 DXG655561:DXG655566 DNK655561:DNK655566 DDO655561:DDO655566 CTS655561:CTS655566 CJW655561:CJW655566 CAA655561:CAA655566 BQE655561:BQE655566 BGI655561:BGI655566 AWM655561:AWM655566 AMQ655561:AMQ655566 ACU655561:ACU655566 SY655561:SY655566 JC655561:JC655566 D655561:E655566 WVO590025:WVO590030 WLS590025:WLS590030 WBW590025:WBW590030 VSA590025:VSA590030 VIE590025:VIE590030 UYI590025:UYI590030 UOM590025:UOM590030 UEQ590025:UEQ590030 TUU590025:TUU590030 TKY590025:TKY590030 TBC590025:TBC590030 SRG590025:SRG590030 SHK590025:SHK590030 RXO590025:RXO590030 RNS590025:RNS590030 RDW590025:RDW590030 QUA590025:QUA590030 QKE590025:QKE590030 QAI590025:QAI590030 PQM590025:PQM590030 PGQ590025:PGQ590030 OWU590025:OWU590030 OMY590025:OMY590030 ODC590025:ODC590030 NTG590025:NTG590030 NJK590025:NJK590030 MZO590025:MZO590030 MPS590025:MPS590030 MFW590025:MFW590030 LWA590025:LWA590030 LME590025:LME590030 LCI590025:LCI590030 KSM590025:KSM590030 KIQ590025:KIQ590030 JYU590025:JYU590030 JOY590025:JOY590030 JFC590025:JFC590030 IVG590025:IVG590030 ILK590025:ILK590030 IBO590025:IBO590030 HRS590025:HRS590030 HHW590025:HHW590030 GYA590025:GYA590030 GOE590025:GOE590030 GEI590025:GEI590030 FUM590025:FUM590030 FKQ590025:FKQ590030 FAU590025:FAU590030 EQY590025:EQY590030 EHC590025:EHC590030 DXG590025:DXG590030 DNK590025:DNK590030 DDO590025:DDO590030 CTS590025:CTS590030 CJW590025:CJW590030 CAA590025:CAA590030 BQE590025:BQE590030 BGI590025:BGI590030 AWM590025:AWM590030 AMQ590025:AMQ590030 ACU590025:ACU590030 SY590025:SY590030 JC590025:JC590030 D590025:E590030 WVO524489:WVO524494 WLS524489:WLS524494 WBW524489:WBW524494 VSA524489:VSA524494 VIE524489:VIE524494 UYI524489:UYI524494 UOM524489:UOM524494 UEQ524489:UEQ524494 TUU524489:TUU524494 TKY524489:TKY524494 TBC524489:TBC524494 SRG524489:SRG524494 SHK524489:SHK524494 RXO524489:RXO524494 RNS524489:RNS524494 RDW524489:RDW524494 QUA524489:QUA524494 QKE524489:QKE524494 QAI524489:QAI524494 PQM524489:PQM524494 PGQ524489:PGQ524494 OWU524489:OWU524494 OMY524489:OMY524494 ODC524489:ODC524494 NTG524489:NTG524494 NJK524489:NJK524494 MZO524489:MZO524494 MPS524489:MPS524494 MFW524489:MFW524494 LWA524489:LWA524494 LME524489:LME524494 LCI524489:LCI524494 KSM524489:KSM524494 KIQ524489:KIQ524494 JYU524489:JYU524494 JOY524489:JOY524494 JFC524489:JFC524494 IVG524489:IVG524494 ILK524489:ILK524494 IBO524489:IBO524494 HRS524489:HRS524494 HHW524489:HHW524494 GYA524489:GYA524494 GOE524489:GOE524494 GEI524489:GEI524494 FUM524489:FUM524494 FKQ524489:FKQ524494 FAU524489:FAU524494 EQY524489:EQY524494 EHC524489:EHC524494 DXG524489:DXG524494 DNK524489:DNK524494 DDO524489:DDO524494 CTS524489:CTS524494 CJW524489:CJW524494 CAA524489:CAA524494 BQE524489:BQE524494 BGI524489:BGI524494 AWM524489:AWM524494 AMQ524489:AMQ524494 ACU524489:ACU524494 SY524489:SY524494 JC524489:JC524494 D524489:E524494 WVO458953:WVO458958 WLS458953:WLS458958 WBW458953:WBW458958 VSA458953:VSA458958 VIE458953:VIE458958 UYI458953:UYI458958 UOM458953:UOM458958 UEQ458953:UEQ458958 TUU458953:TUU458958 TKY458953:TKY458958 TBC458953:TBC458958 SRG458953:SRG458958 SHK458953:SHK458958 RXO458953:RXO458958 RNS458953:RNS458958 RDW458953:RDW458958 QUA458953:QUA458958 QKE458953:QKE458958 QAI458953:QAI458958 PQM458953:PQM458958 PGQ458953:PGQ458958 OWU458953:OWU458958 OMY458953:OMY458958 ODC458953:ODC458958 NTG458953:NTG458958 NJK458953:NJK458958 MZO458953:MZO458958 MPS458953:MPS458958 MFW458953:MFW458958 LWA458953:LWA458958 LME458953:LME458958 LCI458953:LCI458958 KSM458953:KSM458958 KIQ458953:KIQ458958 JYU458953:JYU458958 JOY458953:JOY458958 JFC458953:JFC458958 IVG458953:IVG458958 ILK458953:ILK458958 IBO458953:IBO458958 HRS458953:HRS458958 HHW458953:HHW458958 GYA458953:GYA458958 GOE458953:GOE458958 GEI458953:GEI458958 FUM458953:FUM458958 FKQ458953:FKQ458958 FAU458953:FAU458958 EQY458953:EQY458958 EHC458953:EHC458958 DXG458953:DXG458958 DNK458953:DNK458958 DDO458953:DDO458958 CTS458953:CTS458958 CJW458953:CJW458958 CAA458953:CAA458958 BQE458953:BQE458958 BGI458953:BGI458958 AWM458953:AWM458958 AMQ458953:AMQ458958 ACU458953:ACU458958 SY458953:SY458958 JC458953:JC458958 D458953:E458958 WVO393417:WVO393422 WLS393417:WLS393422 WBW393417:WBW393422 VSA393417:VSA393422 VIE393417:VIE393422 UYI393417:UYI393422 UOM393417:UOM393422 UEQ393417:UEQ393422 TUU393417:TUU393422 TKY393417:TKY393422 TBC393417:TBC393422 SRG393417:SRG393422 SHK393417:SHK393422 RXO393417:RXO393422 RNS393417:RNS393422 RDW393417:RDW393422 QUA393417:QUA393422 QKE393417:QKE393422 QAI393417:QAI393422 PQM393417:PQM393422 PGQ393417:PGQ393422 OWU393417:OWU393422 OMY393417:OMY393422 ODC393417:ODC393422 NTG393417:NTG393422 NJK393417:NJK393422 MZO393417:MZO393422 MPS393417:MPS393422 MFW393417:MFW393422 LWA393417:LWA393422 LME393417:LME393422 LCI393417:LCI393422 KSM393417:KSM393422 KIQ393417:KIQ393422 JYU393417:JYU393422 JOY393417:JOY393422 JFC393417:JFC393422 IVG393417:IVG393422 ILK393417:ILK393422 IBO393417:IBO393422 HRS393417:HRS393422 HHW393417:HHW393422 GYA393417:GYA393422 GOE393417:GOE393422 GEI393417:GEI393422 FUM393417:FUM393422 FKQ393417:FKQ393422 FAU393417:FAU393422 EQY393417:EQY393422 EHC393417:EHC393422 DXG393417:DXG393422 DNK393417:DNK393422 DDO393417:DDO393422 CTS393417:CTS393422 CJW393417:CJW393422 CAA393417:CAA393422 BQE393417:BQE393422 BGI393417:BGI393422 AWM393417:AWM393422 AMQ393417:AMQ393422 ACU393417:ACU393422 SY393417:SY393422 JC393417:JC393422 D393417:E393422 WVO327881:WVO327886 WLS327881:WLS327886 WBW327881:WBW327886 VSA327881:VSA327886 VIE327881:VIE327886 UYI327881:UYI327886 UOM327881:UOM327886 UEQ327881:UEQ327886 TUU327881:TUU327886 TKY327881:TKY327886 TBC327881:TBC327886 SRG327881:SRG327886 SHK327881:SHK327886 RXO327881:RXO327886 RNS327881:RNS327886 RDW327881:RDW327886 QUA327881:QUA327886 QKE327881:QKE327886 QAI327881:QAI327886 PQM327881:PQM327886 PGQ327881:PGQ327886 OWU327881:OWU327886 OMY327881:OMY327886 ODC327881:ODC327886 NTG327881:NTG327886 NJK327881:NJK327886 MZO327881:MZO327886 MPS327881:MPS327886 MFW327881:MFW327886 LWA327881:LWA327886 LME327881:LME327886 LCI327881:LCI327886 KSM327881:KSM327886 KIQ327881:KIQ327886 JYU327881:JYU327886 JOY327881:JOY327886 JFC327881:JFC327886 IVG327881:IVG327886 ILK327881:ILK327886 IBO327881:IBO327886 HRS327881:HRS327886 HHW327881:HHW327886 GYA327881:GYA327886 GOE327881:GOE327886 GEI327881:GEI327886 FUM327881:FUM327886 FKQ327881:FKQ327886 FAU327881:FAU327886 EQY327881:EQY327886 EHC327881:EHC327886 DXG327881:DXG327886 DNK327881:DNK327886 DDO327881:DDO327886 CTS327881:CTS327886 CJW327881:CJW327886 CAA327881:CAA327886 BQE327881:BQE327886 BGI327881:BGI327886 AWM327881:AWM327886 AMQ327881:AMQ327886 ACU327881:ACU327886 SY327881:SY327886 JC327881:JC327886 D327881:E327886 WVO262345:WVO262350 WLS262345:WLS262350 WBW262345:WBW262350 VSA262345:VSA262350 VIE262345:VIE262350 UYI262345:UYI262350 UOM262345:UOM262350 UEQ262345:UEQ262350 TUU262345:TUU262350 TKY262345:TKY262350 TBC262345:TBC262350 SRG262345:SRG262350 SHK262345:SHK262350 RXO262345:RXO262350 RNS262345:RNS262350 RDW262345:RDW262350 QUA262345:QUA262350 QKE262345:QKE262350 QAI262345:QAI262350 PQM262345:PQM262350 PGQ262345:PGQ262350 OWU262345:OWU262350 OMY262345:OMY262350 ODC262345:ODC262350 NTG262345:NTG262350 NJK262345:NJK262350 MZO262345:MZO262350 MPS262345:MPS262350 MFW262345:MFW262350 LWA262345:LWA262350 LME262345:LME262350 LCI262345:LCI262350 KSM262345:KSM262350 KIQ262345:KIQ262350 JYU262345:JYU262350 JOY262345:JOY262350 JFC262345:JFC262350 IVG262345:IVG262350 ILK262345:ILK262350 IBO262345:IBO262350 HRS262345:HRS262350 HHW262345:HHW262350 GYA262345:GYA262350 GOE262345:GOE262350 GEI262345:GEI262350 FUM262345:FUM262350 FKQ262345:FKQ262350 FAU262345:FAU262350 EQY262345:EQY262350 EHC262345:EHC262350 DXG262345:DXG262350 DNK262345:DNK262350 DDO262345:DDO262350 CTS262345:CTS262350 CJW262345:CJW262350 CAA262345:CAA262350 BQE262345:BQE262350 BGI262345:BGI262350 AWM262345:AWM262350 AMQ262345:AMQ262350 ACU262345:ACU262350 SY262345:SY262350 JC262345:JC262350 D262345:E262350 WVO196809:WVO196814 WLS196809:WLS196814 WBW196809:WBW196814 VSA196809:VSA196814 VIE196809:VIE196814 UYI196809:UYI196814 UOM196809:UOM196814 UEQ196809:UEQ196814 TUU196809:TUU196814 TKY196809:TKY196814 TBC196809:TBC196814 SRG196809:SRG196814 SHK196809:SHK196814 RXO196809:RXO196814 RNS196809:RNS196814 RDW196809:RDW196814 QUA196809:QUA196814 QKE196809:QKE196814 QAI196809:QAI196814 PQM196809:PQM196814 PGQ196809:PGQ196814 OWU196809:OWU196814 OMY196809:OMY196814 ODC196809:ODC196814 NTG196809:NTG196814 NJK196809:NJK196814 MZO196809:MZO196814 MPS196809:MPS196814 MFW196809:MFW196814 LWA196809:LWA196814 LME196809:LME196814 LCI196809:LCI196814 KSM196809:KSM196814 KIQ196809:KIQ196814 JYU196809:JYU196814 JOY196809:JOY196814 JFC196809:JFC196814 IVG196809:IVG196814 ILK196809:ILK196814 IBO196809:IBO196814 HRS196809:HRS196814 HHW196809:HHW196814 GYA196809:GYA196814 GOE196809:GOE196814 GEI196809:GEI196814 FUM196809:FUM196814 FKQ196809:FKQ196814 FAU196809:FAU196814 EQY196809:EQY196814 EHC196809:EHC196814 DXG196809:DXG196814 DNK196809:DNK196814 DDO196809:DDO196814 CTS196809:CTS196814 CJW196809:CJW196814 CAA196809:CAA196814 BQE196809:BQE196814 BGI196809:BGI196814 AWM196809:AWM196814 AMQ196809:AMQ196814 ACU196809:ACU196814 SY196809:SY196814 JC196809:JC196814 D196809:E196814 WVO131273:WVO131278 WLS131273:WLS131278 WBW131273:WBW131278 VSA131273:VSA131278 VIE131273:VIE131278 UYI131273:UYI131278 UOM131273:UOM131278 UEQ131273:UEQ131278 TUU131273:TUU131278 TKY131273:TKY131278 TBC131273:TBC131278 SRG131273:SRG131278 SHK131273:SHK131278 RXO131273:RXO131278 RNS131273:RNS131278 RDW131273:RDW131278 QUA131273:QUA131278 QKE131273:QKE131278 QAI131273:QAI131278 PQM131273:PQM131278 PGQ131273:PGQ131278 OWU131273:OWU131278 OMY131273:OMY131278 ODC131273:ODC131278 NTG131273:NTG131278 NJK131273:NJK131278 MZO131273:MZO131278 MPS131273:MPS131278 MFW131273:MFW131278 LWA131273:LWA131278 LME131273:LME131278 LCI131273:LCI131278 KSM131273:KSM131278 KIQ131273:KIQ131278 JYU131273:JYU131278 JOY131273:JOY131278 JFC131273:JFC131278 IVG131273:IVG131278 ILK131273:ILK131278 IBO131273:IBO131278 HRS131273:HRS131278 HHW131273:HHW131278 GYA131273:GYA131278 GOE131273:GOE131278 GEI131273:GEI131278 FUM131273:FUM131278 FKQ131273:FKQ131278 FAU131273:FAU131278 EQY131273:EQY131278 EHC131273:EHC131278 DXG131273:DXG131278 DNK131273:DNK131278 DDO131273:DDO131278 CTS131273:CTS131278 CJW131273:CJW131278 CAA131273:CAA131278 BQE131273:BQE131278 BGI131273:BGI131278 AWM131273:AWM131278 AMQ131273:AMQ131278 ACU131273:ACU131278 SY131273:SY131278 JC131273:JC131278 D131273:E131278 WVO65737:WVO65742 WLS65737:WLS65742 WBW65737:WBW65742 VSA65737:VSA65742 VIE65737:VIE65742 UYI65737:UYI65742 UOM65737:UOM65742 UEQ65737:UEQ65742 TUU65737:TUU65742 TKY65737:TKY65742 TBC65737:TBC65742 SRG65737:SRG65742 SHK65737:SHK65742 RXO65737:RXO65742 RNS65737:RNS65742 RDW65737:RDW65742 QUA65737:QUA65742 QKE65737:QKE65742 QAI65737:QAI65742 PQM65737:PQM65742 PGQ65737:PGQ65742 OWU65737:OWU65742 OMY65737:OMY65742 ODC65737:ODC65742 NTG65737:NTG65742 NJK65737:NJK65742 MZO65737:MZO65742 MPS65737:MPS65742 MFW65737:MFW65742 LWA65737:LWA65742 LME65737:LME65742 LCI65737:LCI65742 KSM65737:KSM65742 KIQ65737:KIQ65742 JYU65737:JYU65742 JOY65737:JOY65742 JFC65737:JFC65742 IVG65737:IVG65742 ILK65737:ILK65742 IBO65737:IBO65742 HRS65737:HRS65742 HHW65737:HHW65742 GYA65737:GYA65742 GOE65737:GOE65742 GEI65737:GEI65742 FUM65737:FUM65742 FKQ65737:FKQ65742 FAU65737:FAU65742 EQY65737:EQY65742 EHC65737:EHC65742 DXG65737:DXG65742 DNK65737:DNK65742 DDO65737:DDO65742 CTS65737:CTS65742 CJW65737:CJW65742 CAA65737:CAA65742 BQE65737:BQE65742 BGI65737:BGI65742 AWM65737:AWM65742 AMQ65737:AMQ65742 ACU65737:ACU65742 SY65737:SY65742 JC65737:JC65742 D65737:E65742 WVO983169:WVO983174 WLS983169:WLS983174 WBW983169:WBW983174 VSA983169:VSA983174 VIE983169:VIE983174 UYI983169:UYI983174 UOM983169:UOM983174 UEQ983169:UEQ983174 TUU983169:TUU983174 TKY983169:TKY983174 TBC983169:TBC983174 SRG983169:SRG983174 SHK983169:SHK983174 RXO983169:RXO983174 RNS983169:RNS983174 RDW983169:RDW983174 QUA983169:QUA983174 QKE983169:QKE983174 QAI983169:QAI983174 PQM983169:PQM983174 PGQ983169:PGQ983174 OWU983169:OWU983174 OMY983169:OMY983174 ODC983169:ODC983174 NTG983169:NTG983174 NJK983169:NJK983174 MZO983169:MZO983174 MPS983169:MPS983174 MFW983169:MFW983174 LWA983169:LWA983174 LME983169:LME983174 LCI983169:LCI983174 KSM983169:KSM983174 KIQ983169:KIQ983174 JYU983169:JYU983174 JOY983169:JOY983174 JFC983169:JFC983174 IVG983169:IVG983174 ILK983169:ILK983174 IBO983169:IBO983174 HRS983169:HRS983174 HHW983169:HHW983174 GYA983169:GYA983174 GOE983169:GOE983174 GEI983169:GEI983174 FUM983169:FUM983174 FKQ983169:FKQ983174 FAU983169:FAU983174 EQY983169:EQY983174 EHC983169:EHC983174 DXG983169:DXG983174 DNK983169:DNK983174 DDO983169:DDO983174 CTS983169:CTS983174 CJW983169:CJW983174 CAA983169:CAA983174 BQE983169:BQE983174 BGI983169:BGI983174 AWM983169:AWM983174 AMQ983169:AMQ983174 ACU983169:ACU983174 SY983169:SY983174 JC983169:JC983174 D983169:E983174 WVO917633:WVO917638 WLS917633:WLS917638 WBW917633:WBW917638 VSA917633:VSA917638 VIE917633:VIE917638 UYI917633:UYI917638 UOM917633:UOM917638 UEQ917633:UEQ917638 TUU917633:TUU917638 TKY917633:TKY917638 TBC917633:TBC917638 SRG917633:SRG917638 SHK917633:SHK917638 RXO917633:RXO917638 RNS917633:RNS917638 RDW917633:RDW917638 QUA917633:QUA917638 QKE917633:QKE917638 QAI917633:QAI917638 PQM917633:PQM917638 PGQ917633:PGQ917638 OWU917633:OWU917638 OMY917633:OMY917638 ODC917633:ODC917638 NTG917633:NTG917638 NJK917633:NJK917638 MZO917633:MZO917638 MPS917633:MPS917638 MFW917633:MFW917638 LWA917633:LWA917638 LME917633:LME917638 LCI917633:LCI917638 KSM917633:KSM917638 KIQ917633:KIQ917638 JYU917633:JYU917638 JOY917633:JOY917638 JFC917633:JFC917638 IVG917633:IVG917638 ILK917633:ILK917638 IBO917633:IBO917638 HRS917633:HRS917638 HHW917633:HHW917638 GYA917633:GYA917638 GOE917633:GOE917638 GEI917633:GEI917638 FUM917633:FUM917638 FKQ917633:FKQ917638 FAU917633:FAU917638 EQY917633:EQY917638 EHC917633:EHC917638 DXG917633:DXG917638 DNK917633:DNK917638 DDO917633:DDO917638 CTS917633:CTS917638 CJW917633:CJW917638 CAA917633:CAA917638 BQE917633:BQE917638 BGI917633:BGI917638 AWM917633:AWM917638 AMQ917633:AMQ917638 ACU917633:ACU917638 SY917633:SY917638 JC917633:JC917638 D917633:E917638 WVO852097:WVO852102 WLS852097:WLS852102 WBW852097:WBW852102 VSA852097:VSA852102 VIE852097:VIE852102 UYI852097:UYI852102 UOM852097:UOM852102 UEQ852097:UEQ852102 TUU852097:TUU852102 TKY852097:TKY852102 TBC852097:TBC852102 SRG852097:SRG852102 SHK852097:SHK852102 RXO852097:RXO852102 RNS852097:RNS852102 RDW852097:RDW852102 QUA852097:QUA852102 QKE852097:QKE852102 QAI852097:QAI852102 PQM852097:PQM852102 PGQ852097:PGQ852102 OWU852097:OWU852102 OMY852097:OMY852102 ODC852097:ODC852102 NTG852097:NTG852102 NJK852097:NJK852102 MZO852097:MZO852102 MPS852097:MPS852102 MFW852097:MFW852102 LWA852097:LWA852102 LME852097:LME852102 LCI852097:LCI852102 KSM852097:KSM852102 KIQ852097:KIQ852102 JYU852097:JYU852102 JOY852097:JOY852102 JFC852097:JFC852102 IVG852097:IVG852102 ILK852097:ILK852102 IBO852097:IBO852102 HRS852097:HRS852102 HHW852097:HHW852102 GYA852097:GYA852102 GOE852097:GOE852102 GEI852097:GEI852102 FUM852097:FUM852102 FKQ852097:FKQ852102 FAU852097:FAU852102 EQY852097:EQY852102 EHC852097:EHC852102 DXG852097:DXG852102 DNK852097:DNK852102 DDO852097:DDO852102 CTS852097:CTS852102 CJW852097:CJW852102 CAA852097:CAA852102 BQE852097:BQE852102 BGI852097:BGI852102 AWM852097:AWM852102 AMQ852097:AMQ852102 ACU852097:ACU852102 SY852097:SY852102 JC852097:JC852102 D852097:E852102 WVO786561:WVO786566 WLS786561:WLS786566 WBW786561:WBW786566 VSA786561:VSA786566 VIE786561:VIE786566 UYI786561:UYI786566 UOM786561:UOM786566 UEQ786561:UEQ786566 TUU786561:TUU786566 TKY786561:TKY786566 TBC786561:TBC786566 SRG786561:SRG786566 SHK786561:SHK786566 RXO786561:RXO786566 RNS786561:RNS786566 RDW786561:RDW786566 QUA786561:QUA786566 QKE786561:QKE786566 QAI786561:QAI786566 PQM786561:PQM786566 PGQ786561:PGQ786566 OWU786561:OWU786566 OMY786561:OMY786566 ODC786561:ODC786566 NTG786561:NTG786566 NJK786561:NJK786566 MZO786561:MZO786566 MPS786561:MPS786566 MFW786561:MFW786566 LWA786561:LWA786566 LME786561:LME786566 LCI786561:LCI786566 KSM786561:KSM786566 KIQ786561:KIQ786566 JYU786561:JYU786566 JOY786561:JOY786566 JFC786561:JFC786566 IVG786561:IVG786566 ILK786561:ILK786566 IBO786561:IBO786566 HRS786561:HRS786566 HHW786561:HHW786566 GYA786561:GYA786566 GOE786561:GOE786566 GEI786561:GEI786566 FUM786561:FUM786566 FKQ786561:FKQ786566 FAU786561:FAU786566 EQY786561:EQY786566 EHC786561:EHC786566 DXG786561:DXG786566 DNK786561:DNK786566 DDO786561:DDO786566 CTS786561:CTS786566 CJW786561:CJW786566 CAA786561:CAA786566 BQE786561:BQE786566 BGI786561:BGI786566 AWM786561:AWM786566 AMQ786561:AMQ786566 ACU786561:ACU786566 SY786561:SY786566 JC786561:JC786566 D786561:E786566 WVO721025:WVO721030 WLS721025:WLS721030 WBW721025:WBW721030 VSA721025:VSA721030 VIE721025:VIE721030 UYI721025:UYI721030 UOM721025:UOM721030 UEQ721025:UEQ721030 TUU721025:TUU721030 TKY721025:TKY721030 TBC721025:TBC721030 SRG721025:SRG721030 SHK721025:SHK721030 RXO721025:RXO721030 RNS721025:RNS721030 RDW721025:RDW721030 QUA721025:QUA721030 QKE721025:QKE721030 QAI721025:QAI721030 PQM721025:PQM721030 PGQ721025:PGQ721030 OWU721025:OWU721030 OMY721025:OMY721030 ODC721025:ODC721030 NTG721025:NTG721030 NJK721025:NJK721030 MZO721025:MZO721030 MPS721025:MPS721030 MFW721025:MFW721030 LWA721025:LWA721030 LME721025:LME721030 LCI721025:LCI721030 KSM721025:KSM721030 KIQ721025:KIQ721030 JYU721025:JYU721030 JOY721025:JOY721030 JFC721025:JFC721030 IVG721025:IVG721030 ILK721025:ILK721030 IBO721025:IBO721030 HRS721025:HRS721030 HHW721025:HHW721030 GYA721025:GYA721030 GOE721025:GOE721030 GEI721025:GEI721030 FUM721025:FUM721030 FKQ721025:FKQ721030 FAU721025:FAU721030 EQY721025:EQY721030 EHC721025:EHC721030 DXG721025:DXG721030 DNK721025:DNK721030 DDO721025:DDO721030 CTS721025:CTS721030 CJW721025:CJW721030 CAA721025:CAA721030 BQE721025:BQE721030 BGI721025:BGI721030 AWM721025:AWM721030 AMQ721025:AMQ721030 ACU721025:ACU721030 SY721025:SY721030 JC721025:JC721030 D721025:E721030 WVO655489:WVO655494 WLS655489:WLS655494 WBW655489:WBW655494 VSA655489:VSA655494 VIE655489:VIE655494 UYI655489:UYI655494 UOM655489:UOM655494 UEQ655489:UEQ655494 TUU655489:TUU655494 TKY655489:TKY655494 TBC655489:TBC655494 SRG655489:SRG655494 SHK655489:SHK655494 RXO655489:RXO655494 RNS655489:RNS655494 RDW655489:RDW655494 QUA655489:QUA655494 QKE655489:QKE655494 QAI655489:QAI655494 PQM655489:PQM655494 PGQ655489:PGQ655494 OWU655489:OWU655494 OMY655489:OMY655494 ODC655489:ODC655494 NTG655489:NTG655494 NJK655489:NJK655494 MZO655489:MZO655494 MPS655489:MPS655494 MFW655489:MFW655494 LWA655489:LWA655494 LME655489:LME655494 LCI655489:LCI655494 KSM655489:KSM655494 KIQ655489:KIQ655494 JYU655489:JYU655494 JOY655489:JOY655494 JFC655489:JFC655494 IVG655489:IVG655494 ILK655489:ILK655494 IBO655489:IBO655494 HRS655489:HRS655494 HHW655489:HHW655494 GYA655489:GYA655494 GOE655489:GOE655494 GEI655489:GEI655494 FUM655489:FUM655494 FKQ655489:FKQ655494 FAU655489:FAU655494 EQY655489:EQY655494 EHC655489:EHC655494 DXG655489:DXG655494 DNK655489:DNK655494 DDO655489:DDO655494 CTS655489:CTS655494 CJW655489:CJW655494 CAA655489:CAA655494 BQE655489:BQE655494 BGI655489:BGI655494 AWM655489:AWM655494 AMQ655489:AMQ655494 ACU655489:ACU655494 SY655489:SY655494 JC655489:JC655494 D655489:E655494 WVO589953:WVO589958 WLS589953:WLS589958 WBW589953:WBW589958 VSA589953:VSA589958 VIE589953:VIE589958 UYI589953:UYI589958 UOM589953:UOM589958 UEQ589953:UEQ589958 TUU589953:TUU589958 TKY589953:TKY589958 TBC589953:TBC589958 SRG589953:SRG589958 SHK589953:SHK589958 RXO589953:RXO589958 RNS589953:RNS589958 RDW589953:RDW589958 QUA589953:QUA589958 QKE589953:QKE589958 QAI589953:QAI589958 PQM589953:PQM589958 PGQ589953:PGQ589958 OWU589953:OWU589958 OMY589953:OMY589958 ODC589953:ODC589958 NTG589953:NTG589958 NJK589953:NJK589958 MZO589953:MZO589958 MPS589953:MPS589958 MFW589953:MFW589958 LWA589953:LWA589958 LME589953:LME589958 LCI589953:LCI589958 KSM589953:KSM589958 KIQ589953:KIQ589958 JYU589953:JYU589958 JOY589953:JOY589958 JFC589953:JFC589958 IVG589953:IVG589958 ILK589953:ILK589958 IBO589953:IBO589958 HRS589953:HRS589958 HHW589953:HHW589958 GYA589953:GYA589958 GOE589953:GOE589958 GEI589953:GEI589958 FUM589953:FUM589958 FKQ589953:FKQ589958 FAU589953:FAU589958 EQY589953:EQY589958 EHC589953:EHC589958 DXG589953:DXG589958 DNK589953:DNK589958 DDO589953:DDO589958 CTS589953:CTS589958 CJW589953:CJW589958 CAA589953:CAA589958 BQE589953:BQE589958 BGI589953:BGI589958 AWM589953:AWM589958 AMQ589953:AMQ589958 ACU589953:ACU589958 SY589953:SY589958 JC589953:JC589958 D589953:E589958 WVO524417:WVO524422 WLS524417:WLS524422 WBW524417:WBW524422 VSA524417:VSA524422 VIE524417:VIE524422 UYI524417:UYI524422 UOM524417:UOM524422 UEQ524417:UEQ524422 TUU524417:TUU524422 TKY524417:TKY524422 TBC524417:TBC524422 SRG524417:SRG524422 SHK524417:SHK524422 RXO524417:RXO524422 RNS524417:RNS524422 RDW524417:RDW524422 QUA524417:QUA524422 QKE524417:QKE524422 QAI524417:QAI524422 PQM524417:PQM524422 PGQ524417:PGQ524422 OWU524417:OWU524422 OMY524417:OMY524422 ODC524417:ODC524422 NTG524417:NTG524422 NJK524417:NJK524422 MZO524417:MZO524422 MPS524417:MPS524422 MFW524417:MFW524422 LWA524417:LWA524422 LME524417:LME524422 LCI524417:LCI524422 KSM524417:KSM524422 KIQ524417:KIQ524422 JYU524417:JYU524422 JOY524417:JOY524422 JFC524417:JFC524422 IVG524417:IVG524422 ILK524417:ILK524422 IBO524417:IBO524422 HRS524417:HRS524422 HHW524417:HHW524422 GYA524417:GYA524422 GOE524417:GOE524422 GEI524417:GEI524422 FUM524417:FUM524422 FKQ524417:FKQ524422 FAU524417:FAU524422 EQY524417:EQY524422 EHC524417:EHC524422 DXG524417:DXG524422 DNK524417:DNK524422 DDO524417:DDO524422 CTS524417:CTS524422 CJW524417:CJW524422 CAA524417:CAA524422 BQE524417:BQE524422 BGI524417:BGI524422 AWM524417:AWM524422 AMQ524417:AMQ524422 ACU524417:ACU524422 SY524417:SY524422 JC524417:JC524422 D524417:E524422 WVO458881:WVO458886 WLS458881:WLS458886 WBW458881:WBW458886 VSA458881:VSA458886 VIE458881:VIE458886 UYI458881:UYI458886 UOM458881:UOM458886 UEQ458881:UEQ458886 TUU458881:TUU458886 TKY458881:TKY458886 TBC458881:TBC458886 SRG458881:SRG458886 SHK458881:SHK458886 RXO458881:RXO458886 RNS458881:RNS458886 RDW458881:RDW458886 QUA458881:QUA458886 QKE458881:QKE458886 QAI458881:QAI458886 PQM458881:PQM458886 PGQ458881:PGQ458886 OWU458881:OWU458886 OMY458881:OMY458886 ODC458881:ODC458886 NTG458881:NTG458886 NJK458881:NJK458886 MZO458881:MZO458886 MPS458881:MPS458886 MFW458881:MFW458886 LWA458881:LWA458886 LME458881:LME458886 LCI458881:LCI458886 KSM458881:KSM458886 KIQ458881:KIQ458886 JYU458881:JYU458886 JOY458881:JOY458886 JFC458881:JFC458886 IVG458881:IVG458886 ILK458881:ILK458886 IBO458881:IBO458886 HRS458881:HRS458886 HHW458881:HHW458886 GYA458881:GYA458886 GOE458881:GOE458886 GEI458881:GEI458886 FUM458881:FUM458886 FKQ458881:FKQ458886 FAU458881:FAU458886 EQY458881:EQY458886 EHC458881:EHC458886 DXG458881:DXG458886 DNK458881:DNK458886 DDO458881:DDO458886 CTS458881:CTS458886 CJW458881:CJW458886 CAA458881:CAA458886 BQE458881:BQE458886 BGI458881:BGI458886 AWM458881:AWM458886 AMQ458881:AMQ458886 ACU458881:ACU458886 SY458881:SY458886 JC458881:JC458886 D458881:E458886 WVO393345:WVO393350 WLS393345:WLS393350 WBW393345:WBW393350 VSA393345:VSA393350 VIE393345:VIE393350 UYI393345:UYI393350 UOM393345:UOM393350 UEQ393345:UEQ393350 TUU393345:TUU393350 TKY393345:TKY393350 TBC393345:TBC393350 SRG393345:SRG393350 SHK393345:SHK393350 RXO393345:RXO393350 RNS393345:RNS393350 RDW393345:RDW393350 QUA393345:QUA393350 QKE393345:QKE393350 QAI393345:QAI393350 PQM393345:PQM393350 PGQ393345:PGQ393350 OWU393345:OWU393350 OMY393345:OMY393350 ODC393345:ODC393350 NTG393345:NTG393350 NJK393345:NJK393350 MZO393345:MZO393350 MPS393345:MPS393350 MFW393345:MFW393350 LWA393345:LWA393350 LME393345:LME393350 LCI393345:LCI393350 KSM393345:KSM393350 KIQ393345:KIQ393350 JYU393345:JYU393350 JOY393345:JOY393350 JFC393345:JFC393350 IVG393345:IVG393350 ILK393345:ILK393350 IBO393345:IBO393350 HRS393345:HRS393350 HHW393345:HHW393350 GYA393345:GYA393350 GOE393345:GOE393350 GEI393345:GEI393350 FUM393345:FUM393350 FKQ393345:FKQ393350 FAU393345:FAU393350 EQY393345:EQY393350 EHC393345:EHC393350 DXG393345:DXG393350 DNK393345:DNK393350 DDO393345:DDO393350 CTS393345:CTS393350 CJW393345:CJW393350 CAA393345:CAA393350 BQE393345:BQE393350 BGI393345:BGI393350 AWM393345:AWM393350 AMQ393345:AMQ393350 ACU393345:ACU393350 SY393345:SY393350 JC393345:JC393350 D393345:E393350 WVO327809:WVO327814 WLS327809:WLS327814 WBW327809:WBW327814 VSA327809:VSA327814 VIE327809:VIE327814 UYI327809:UYI327814 UOM327809:UOM327814 UEQ327809:UEQ327814 TUU327809:TUU327814 TKY327809:TKY327814 TBC327809:TBC327814 SRG327809:SRG327814 SHK327809:SHK327814 RXO327809:RXO327814 RNS327809:RNS327814 RDW327809:RDW327814 QUA327809:QUA327814 QKE327809:QKE327814 QAI327809:QAI327814 PQM327809:PQM327814 PGQ327809:PGQ327814 OWU327809:OWU327814 OMY327809:OMY327814 ODC327809:ODC327814 NTG327809:NTG327814 NJK327809:NJK327814 MZO327809:MZO327814 MPS327809:MPS327814 MFW327809:MFW327814 LWA327809:LWA327814 LME327809:LME327814 LCI327809:LCI327814 KSM327809:KSM327814 KIQ327809:KIQ327814 JYU327809:JYU327814 JOY327809:JOY327814 JFC327809:JFC327814 IVG327809:IVG327814 ILK327809:ILK327814 IBO327809:IBO327814 HRS327809:HRS327814 HHW327809:HHW327814 GYA327809:GYA327814 GOE327809:GOE327814 GEI327809:GEI327814 FUM327809:FUM327814 FKQ327809:FKQ327814 FAU327809:FAU327814 EQY327809:EQY327814 EHC327809:EHC327814 DXG327809:DXG327814 DNK327809:DNK327814 DDO327809:DDO327814 CTS327809:CTS327814 CJW327809:CJW327814 CAA327809:CAA327814 BQE327809:BQE327814 BGI327809:BGI327814 AWM327809:AWM327814 AMQ327809:AMQ327814 ACU327809:ACU327814 SY327809:SY327814 JC327809:JC327814 D327809:E327814 WVO262273:WVO262278 WLS262273:WLS262278 WBW262273:WBW262278 VSA262273:VSA262278 VIE262273:VIE262278 UYI262273:UYI262278 UOM262273:UOM262278 UEQ262273:UEQ262278 TUU262273:TUU262278 TKY262273:TKY262278 TBC262273:TBC262278 SRG262273:SRG262278 SHK262273:SHK262278 RXO262273:RXO262278 RNS262273:RNS262278 RDW262273:RDW262278 QUA262273:QUA262278 QKE262273:QKE262278 QAI262273:QAI262278 PQM262273:PQM262278 PGQ262273:PGQ262278 OWU262273:OWU262278 OMY262273:OMY262278 ODC262273:ODC262278 NTG262273:NTG262278 NJK262273:NJK262278 MZO262273:MZO262278 MPS262273:MPS262278 MFW262273:MFW262278 LWA262273:LWA262278 LME262273:LME262278 LCI262273:LCI262278 KSM262273:KSM262278 KIQ262273:KIQ262278 JYU262273:JYU262278 JOY262273:JOY262278 JFC262273:JFC262278 IVG262273:IVG262278 ILK262273:ILK262278 IBO262273:IBO262278 HRS262273:HRS262278 HHW262273:HHW262278 GYA262273:GYA262278 GOE262273:GOE262278 GEI262273:GEI262278 FUM262273:FUM262278 FKQ262273:FKQ262278 FAU262273:FAU262278 EQY262273:EQY262278 EHC262273:EHC262278 DXG262273:DXG262278 DNK262273:DNK262278 DDO262273:DDO262278 CTS262273:CTS262278 CJW262273:CJW262278 CAA262273:CAA262278 BQE262273:BQE262278 BGI262273:BGI262278 AWM262273:AWM262278 AMQ262273:AMQ262278 ACU262273:ACU262278 SY262273:SY262278 JC262273:JC262278 D262273:E262278 WVO196737:WVO196742 WLS196737:WLS196742 WBW196737:WBW196742 VSA196737:VSA196742 VIE196737:VIE196742 UYI196737:UYI196742 UOM196737:UOM196742 UEQ196737:UEQ196742 TUU196737:TUU196742 TKY196737:TKY196742 TBC196737:TBC196742 SRG196737:SRG196742 SHK196737:SHK196742 RXO196737:RXO196742 RNS196737:RNS196742 RDW196737:RDW196742 QUA196737:QUA196742 QKE196737:QKE196742 QAI196737:QAI196742 PQM196737:PQM196742 PGQ196737:PGQ196742 OWU196737:OWU196742 OMY196737:OMY196742 ODC196737:ODC196742 NTG196737:NTG196742 NJK196737:NJK196742 MZO196737:MZO196742 MPS196737:MPS196742 MFW196737:MFW196742 LWA196737:LWA196742 LME196737:LME196742 LCI196737:LCI196742 KSM196737:KSM196742 KIQ196737:KIQ196742 JYU196737:JYU196742 JOY196737:JOY196742 JFC196737:JFC196742 IVG196737:IVG196742 ILK196737:ILK196742 IBO196737:IBO196742 HRS196737:HRS196742 HHW196737:HHW196742 GYA196737:GYA196742 GOE196737:GOE196742 GEI196737:GEI196742 FUM196737:FUM196742 FKQ196737:FKQ196742 FAU196737:FAU196742 EQY196737:EQY196742 EHC196737:EHC196742 DXG196737:DXG196742 DNK196737:DNK196742 DDO196737:DDO196742 CTS196737:CTS196742 CJW196737:CJW196742 CAA196737:CAA196742 BQE196737:BQE196742 BGI196737:BGI196742 AWM196737:AWM196742 AMQ196737:AMQ196742 ACU196737:ACU196742 SY196737:SY196742 JC196737:JC196742 D196737:E196742 WVO131201:WVO131206 WLS131201:WLS131206 WBW131201:WBW131206 VSA131201:VSA131206 VIE131201:VIE131206 UYI131201:UYI131206 UOM131201:UOM131206 UEQ131201:UEQ131206 TUU131201:TUU131206 TKY131201:TKY131206 TBC131201:TBC131206 SRG131201:SRG131206 SHK131201:SHK131206 RXO131201:RXO131206 RNS131201:RNS131206 RDW131201:RDW131206 QUA131201:QUA131206 QKE131201:QKE131206 QAI131201:QAI131206 PQM131201:PQM131206 PGQ131201:PGQ131206 OWU131201:OWU131206 OMY131201:OMY131206 ODC131201:ODC131206 NTG131201:NTG131206 NJK131201:NJK131206 MZO131201:MZO131206 MPS131201:MPS131206 MFW131201:MFW131206 LWA131201:LWA131206 LME131201:LME131206 LCI131201:LCI131206 KSM131201:KSM131206 KIQ131201:KIQ131206 JYU131201:JYU131206 JOY131201:JOY131206 JFC131201:JFC131206 IVG131201:IVG131206 ILK131201:ILK131206 IBO131201:IBO131206 HRS131201:HRS131206 HHW131201:HHW131206 GYA131201:GYA131206 GOE131201:GOE131206 GEI131201:GEI131206 FUM131201:FUM131206 FKQ131201:FKQ131206 FAU131201:FAU131206 EQY131201:EQY131206 EHC131201:EHC131206 DXG131201:DXG131206 DNK131201:DNK131206 DDO131201:DDO131206 CTS131201:CTS131206 CJW131201:CJW131206 CAA131201:CAA131206 BQE131201:BQE131206 BGI131201:BGI131206 AWM131201:AWM131206 AMQ131201:AMQ131206 ACU131201:ACU131206 SY131201:SY131206 JC131201:JC131206 D131201:E131206 WVO65665:WVO65670 WLS65665:WLS65670 WBW65665:WBW65670 VSA65665:VSA65670 VIE65665:VIE65670 UYI65665:UYI65670 UOM65665:UOM65670 UEQ65665:UEQ65670 TUU65665:TUU65670 TKY65665:TKY65670 TBC65665:TBC65670 SRG65665:SRG65670 SHK65665:SHK65670 RXO65665:RXO65670 RNS65665:RNS65670 RDW65665:RDW65670 QUA65665:QUA65670 QKE65665:QKE65670 QAI65665:QAI65670 PQM65665:PQM65670 PGQ65665:PGQ65670 OWU65665:OWU65670 OMY65665:OMY65670 ODC65665:ODC65670 NTG65665:NTG65670 NJK65665:NJK65670 MZO65665:MZO65670 MPS65665:MPS65670 MFW65665:MFW65670 LWA65665:LWA65670 LME65665:LME65670 LCI65665:LCI65670 KSM65665:KSM65670 KIQ65665:KIQ65670 JYU65665:JYU65670 JOY65665:JOY65670 JFC65665:JFC65670 IVG65665:IVG65670 ILK65665:ILK65670 IBO65665:IBO65670 HRS65665:HRS65670 HHW65665:HHW65670 GYA65665:GYA65670 GOE65665:GOE65670 GEI65665:GEI65670 FUM65665:FUM65670 FKQ65665:FKQ65670 FAU65665:FAU65670 EQY65665:EQY65670 EHC65665:EHC65670 DXG65665:DXG65670 DNK65665:DNK65670 DDO65665:DDO65670 CTS65665:CTS65670 CJW65665:CJW65670 CAA65665:CAA65670 BQE65665:BQE65670 BGI65665:BGI65670 AWM65665:AWM65670 AMQ65665:AMQ65670 ACU65665:ACU65670 SY65665:SY65670 JC65665:JC65670 D65665:E65670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JC200:JC206 WVO56:WVO62 WLS56:WLS62 WBW56:WBW62 VSA56:VSA62 VIE56:VIE62 UYI56:UYI62 UOM56:UOM62 UEQ56:UEQ62 TUU56:TUU62 TKY56:TKY62 TBC56:TBC62 SRG56:SRG62 SHK56:SHK62 RXO56:RXO62 RNS56:RNS62 RDW56:RDW62 QUA56:QUA62 QKE56:QKE62 QAI56:QAI62 PQM56:PQM62 PGQ56:PGQ62 OWU56:OWU62 OMY56:OMY62 ODC56:ODC62 NTG56:NTG62 NJK56:NJK62 MZO56:MZO62 MPS56:MPS62 MFW56:MFW62 LWA56:LWA62 LME56:LME62 LCI56:LCI62 KSM56:KSM62 KIQ56:KIQ62 JYU56:JYU62 JOY56:JOY62 JFC56:JFC62 IVG56:IVG62 ILK56:ILK62 IBO56:IBO62 HRS56:HRS62 HHW56:HHW62 GYA56:GYA62 GOE56:GOE62 GEI56:GEI62 FUM56:FUM62 FKQ56:FKQ62 FAU56:FAU62 EQY56:EQY62 EHC56:EHC62 DXG56:DXG62 DNK56:DNK62 DDO56:DDO62 CTS56:CTS62 CJW56:CJW62 CAA56:CAA62 BQE56:BQE62 BGI56:BGI62 AWM56:AWM62 AMQ56:AMQ62 ACU56:ACU62 SY56:SY62 JC56:JC62 WVO65:WVO71 WLS65:WLS71 WBW65:WBW71 VSA65:VSA71 VIE65:VIE71 UYI65:UYI71 UOM65:UOM71 UEQ65:UEQ71 TUU65:TUU71 TKY65:TKY71 TBC65:TBC71 SRG65:SRG71 SHK65:SHK71 RXO65:RXO71 RNS65:RNS71 RDW65:RDW71 QUA65:QUA71 QKE65:QKE71 QAI65:QAI71 PQM65:PQM71 PGQ65:PGQ71 OWU65:OWU71 OMY65:OMY71 ODC65:ODC71 NTG65:NTG71 NJK65:NJK71 MZO65:MZO71 MPS65:MPS71 MFW65:MFW71 LWA65:LWA71 LME65:LME71 LCI65:LCI71 KSM65:KSM71 KIQ65:KIQ71 JYU65:JYU71 JOY65:JOY71 JFC65:JFC71 IVG65:IVG71 ILK65:ILK71 IBO65:IBO71 HRS65:HRS71 HHW65:HHW71 GYA65:GYA71 GOE65:GOE71 GEI65:GEI71 FUM65:FUM71 FKQ65:FKQ71 FAU65:FAU71 EQY65:EQY71 EHC65:EHC71 DXG65:DXG71 DNK65:DNK71 DDO65:DDO71 CTS65:CTS71 CJW65:CJW71 CAA65:CAA71 BQE65:BQE71 BGI65:BGI71 AWM65:AWM71 AMQ65:AMQ71 ACU65:ACU71 SY65:SY71 JC65:JC71 WVO74:WVO80 WLS74:WLS80 WBW74:WBW80 VSA74:VSA80 VIE74:VIE80 UYI74:UYI80 UOM74:UOM80 UEQ74:UEQ80 TUU74:TUU80 TKY74:TKY80 TBC74:TBC80 SRG74:SRG80 SHK74:SHK80 RXO74:RXO80 RNS74:RNS80 RDW74:RDW80 QUA74:QUA80 QKE74:QKE80 QAI74:QAI80 PQM74:PQM80 PGQ74:PGQ80 OWU74:OWU80 OMY74:OMY80 ODC74:ODC80 NTG74:NTG80 NJK74:NJK80 MZO74:MZO80 MPS74:MPS80 MFW74:MFW80 LWA74:LWA80 LME74:LME80 LCI74:LCI80 KSM74:KSM80 KIQ74:KIQ80 JYU74:JYU80 JOY74:JOY80 JFC74:JFC80 IVG74:IVG80 ILK74:ILK80 IBO74:IBO80 HRS74:HRS80 HHW74:HHW80 GYA74:GYA80 GOE74:GOE80 GEI74:GEI80 FUM74:FUM80 FKQ74:FKQ80 FAU74:FAU80 EQY74:EQY80 EHC74:EHC80 DXG74:DXG80 DNK74:DNK80 DDO74:DDO80 CTS74:CTS80 CJW74:CJW80 CAA74:CAA80 BQE74:BQE80 BGI74:BGI80 AWM74:AWM80 AMQ74:AMQ80 ACU74:ACU80 SY74:SY80 JC74:JC80 WVO83:WVO89 WLS83:WLS89 WBW83:WBW89 VSA83:VSA89 VIE83:VIE89 UYI83:UYI89 UOM83:UOM89 UEQ83:UEQ89 TUU83:TUU89 TKY83:TKY89 TBC83:TBC89 SRG83:SRG89 SHK83:SHK89 RXO83:RXO89 RNS83:RNS89 RDW83:RDW89 QUA83:QUA89 QKE83:QKE89 QAI83:QAI89 PQM83:PQM89 PGQ83:PGQ89 OWU83:OWU89 OMY83:OMY89 ODC83:ODC89 NTG83:NTG89 NJK83:NJK89 MZO83:MZO89 MPS83:MPS89 MFW83:MFW89 LWA83:LWA89 LME83:LME89 LCI83:LCI89 KSM83:KSM89 KIQ83:KIQ89 JYU83:JYU89 JOY83:JOY89 JFC83:JFC89 IVG83:IVG89 ILK83:ILK89 IBO83:IBO89 HRS83:HRS89 HHW83:HHW89 GYA83:GYA89 GOE83:GOE89 GEI83:GEI89 FUM83:FUM89 FKQ83:FKQ89 FAU83:FAU89 EQY83:EQY89 EHC83:EHC89 DXG83:DXG89 DNK83:DNK89 DDO83:DDO89 CTS83:CTS89 CJW83:CJW89 CAA83:CAA89 BQE83:BQE89 BGI83:BGI89 AWM83:AWM89 AMQ83:AMQ89 ACU83:ACU89 SY83:SY89 JC83:JC89 WVO92:WVO98 WLS92:WLS98 WBW92:WBW98 VSA92:VSA98 VIE92:VIE98 UYI92:UYI98 UOM92:UOM98 UEQ92:UEQ98 TUU92:TUU98 TKY92:TKY98 TBC92:TBC98 SRG92:SRG98 SHK92:SHK98 RXO92:RXO98 RNS92:RNS98 RDW92:RDW98 QUA92:QUA98 QKE92:QKE98 QAI92:QAI98 PQM92:PQM98 PGQ92:PGQ98 OWU92:OWU98 OMY92:OMY98 ODC92:ODC98 NTG92:NTG98 NJK92:NJK98 MZO92:MZO98 MPS92:MPS98 MFW92:MFW98 LWA92:LWA98 LME92:LME98 LCI92:LCI98 KSM92:KSM98 KIQ92:KIQ98 JYU92:JYU98 JOY92:JOY98 JFC92:JFC98 IVG92:IVG98 ILK92:ILK98 IBO92:IBO98 HRS92:HRS98 HHW92:HHW98 GYA92:GYA98 GOE92:GOE98 GEI92:GEI98 FUM92:FUM98 FKQ92:FKQ98 FAU92:FAU98 EQY92:EQY98 EHC92:EHC98 DXG92:DXG98 DNK92:DNK98 DDO92:DDO98 CTS92:CTS98 CJW92:CJW98 CAA92:CAA98 BQE92:BQE98 BGI92:BGI98 AWM92:AWM98 AMQ92:AMQ98 ACU92:ACU98 SY92:SY98 JC92:JC98 WVO101:WVO107 WLS101:WLS107 WBW101:WBW107 VSA101:VSA107 VIE101:VIE107 UYI101:UYI107 UOM101:UOM107 UEQ101:UEQ107 TUU101:TUU107 TKY101:TKY107 TBC101:TBC107 SRG101:SRG107 SHK101:SHK107 RXO101:RXO107 RNS101:RNS107 RDW101:RDW107 QUA101:QUA107 QKE101:QKE107 QAI101:QAI107 PQM101:PQM107 PGQ101:PGQ107 OWU101:OWU107 OMY101:OMY107 ODC101:ODC107 NTG101:NTG107 NJK101:NJK107 MZO101:MZO107 MPS101:MPS107 MFW101:MFW107 LWA101:LWA107 LME101:LME107 LCI101:LCI107 KSM101:KSM107 KIQ101:KIQ107 JYU101:JYU107 JOY101:JOY107 JFC101:JFC107 IVG101:IVG107 ILK101:ILK107 IBO101:IBO107 HRS101:HRS107 HHW101:HHW107 GYA101:GYA107 GOE101:GOE107 GEI101:GEI107 FUM101:FUM107 FKQ101:FKQ107 FAU101:FAU107 EQY101:EQY107 EHC101:EHC107 DXG101:DXG107 DNK101:DNK107 DDO101:DDO107 CTS101:CTS107 CJW101:CJW107 CAA101:CAA107 BQE101:BQE107 BGI101:BGI107 AWM101:AWM107 AMQ101:AMQ107 ACU101:ACU107 SY101:SY107 JC101:JC107 WVO110:WVO116 WLS110:WLS116 WBW110:WBW116 VSA110:VSA116 VIE110:VIE116 UYI110:UYI116 UOM110:UOM116 UEQ110:UEQ116 TUU110:TUU116 TKY110:TKY116 TBC110:TBC116 SRG110:SRG116 SHK110:SHK116 RXO110:RXO116 RNS110:RNS116 RDW110:RDW116 QUA110:QUA116 QKE110:QKE116 QAI110:QAI116 PQM110:PQM116 PGQ110:PGQ116 OWU110:OWU116 OMY110:OMY116 ODC110:ODC116 NTG110:NTG116 NJK110:NJK116 MZO110:MZO116 MPS110:MPS116 MFW110:MFW116 LWA110:LWA116 LME110:LME116 LCI110:LCI116 KSM110:KSM116 KIQ110:KIQ116 JYU110:JYU116 JOY110:JOY116 JFC110:JFC116 IVG110:IVG116 ILK110:ILK116 IBO110:IBO116 HRS110:HRS116 HHW110:HHW116 GYA110:GYA116 GOE110:GOE116 GEI110:GEI116 FUM110:FUM116 FKQ110:FKQ116 FAU110:FAU116 EQY110:EQY116 EHC110:EHC116 DXG110:DXG116 DNK110:DNK116 DDO110:DDO116 CTS110:CTS116 CJW110:CJW116 CAA110:CAA116 BQE110:BQE116 BGI110:BGI116 AWM110:AWM116 AMQ110:AMQ116 ACU110:ACU116 SY110:SY116 JC110:JC116 WVO119:WVO125 WLS119:WLS125 WBW119:WBW125 VSA119:VSA125 VIE119:VIE125 UYI119:UYI125 UOM119:UOM125 UEQ119:UEQ125 TUU119:TUU125 TKY119:TKY125 TBC119:TBC125 SRG119:SRG125 SHK119:SHK125 RXO119:RXO125 RNS119:RNS125 RDW119:RDW125 QUA119:QUA125 QKE119:QKE125 QAI119:QAI125 PQM119:PQM125 PGQ119:PGQ125 OWU119:OWU125 OMY119:OMY125 ODC119:ODC125 NTG119:NTG125 NJK119:NJK125 MZO119:MZO125 MPS119:MPS125 MFW119:MFW125 LWA119:LWA125 LME119:LME125 LCI119:LCI125 KSM119:KSM125 KIQ119:KIQ125 JYU119:JYU125 JOY119:JOY125 JFC119:JFC125 IVG119:IVG125 ILK119:ILK125 IBO119:IBO125 HRS119:HRS125 HHW119:HHW125 GYA119:GYA125 GOE119:GOE125 GEI119:GEI125 FUM119:FUM125 FKQ119:FKQ125 FAU119:FAU125 EQY119:EQY125 EHC119:EHC125 DXG119:DXG125 DNK119:DNK125 DDO119:DDO125 CTS119:CTS125 CJW119:CJW125 CAA119:CAA125 BQE119:BQE125 BGI119:BGI125 AWM119:AWM125 AMQ119:AMQ125 ACU119:ACU125 SY119:SY125 JC119:JC125 WVO128:WVO134 WLS128:WLS134 WBW128:WBW134 VSA128:VSA134 VIE128:VIE134 UYI128:UYI134 UOM128:UOM134 UEQ128:UEQ134 TUU128:TUU134 TKY128:TKY134 TBC128:TBC134 SRG128:SRG134 SHK128:SHK134 RXO128:RXO134 RNS128:RNS134 RDW128:RDW134 QUA128:QUA134 QKE128:QKE134 QAI128:QAI134 PQM128:PQM134 PGQ128:PGQ134 OWU128:OWU134 OMY128:OMY134 ODC128:ODC134 NTG128:NTG134 NJK128:NJK134 MZO128:MZO134 MPS128:MPS134 MFW128:MFW134 LWA128:LWA134 LME128:LME134 LCI128:LCI134 KSM128:KSM134 KIQ128:KIQ134 JYU128:JYU134 JOY128:JOY134 JFC128:JFC134 IVG128:IVG134 ILK128:ILK134 IBO128:IBO134 HRS128:HRS134 HHW128:HHW134 GYA128:GYA134 GOE128:GOE134 GEI128:GEI134 FUM128:FUM134 FKQ128:FKQ134 FAU128:FAU134 EQY128:EQY134 EHC128:EHC134 DXG128:DXG134 DNK128:DNK134 DDO128:DDO134 CTS128:CTS134 CJW128:CJW134 CAA128:CAA134 BQE128:BQE134 BGI128:BGI134 AWM128:AWM134 AMQ128:AMQ134 ACU128:ACU134 SY128:SY134 JC128:JC134 WVO137:WVO143 WLS137:WLS143 WBW137:WBW143 VSA137:VSA143 VIE137:VIE143 UYI137:UYI143 UOM137:UOM143 UEQ137:UEQ143 TUU137:TUU143 TKY137:TKY143 TBC137:TBC143 SRG137:SRG143 SHK137:SHK143 RXO137:RXO143 RNS137:RNS143 RDW137:RDW143 QUA137:QUA143 QKE137:QKE143 QAI137:QAI143 PQM137:PQM143 PGQ137:PGQ143 OWU137:OWU143 OMY137:OMY143 ODC137:ODC143 NTG137:NTG143 NJK137:NJK143 MZO137:MZO143 MPS137:MPS143 MFW137:MFW143 LWA137:LWA143 LME137:LME143 LCI137:LCI143 KSM137:KSM143 KIQ137:KIQ143 JYU137:JYU143 JOY137:JOY143 JFC137:JFC143 IVG137:IVG143 ILK137:ILK143 IBO137:IBO143 HRS137:HRS143 HHW137:HHW143 GYA137:GYA143 GOE137:GOE143 GEI137:GEI143 FUM137:FUM143 FKQ137:FKQ143 FAU137:FAU143 EQY137:EQY143 EHC137:EHC143 DXG137:DXG143 DNK137:DNK143 DDO137:DDO143 CTS137:CTS143 CJW137:CJW143 CAA137:CAA143 BQE137:BQE143 BGI137:BGI143 AWM137:AWM143 AMQ137:AMQ143 ACU137:ACU143 SY137:SY143 JC137:JC143 WVO146:WVO152 WLS146:WLS152 WBW146:WBW152 VSA146:VSA152 VIE146:VIE152 UYI146:UYI152 UOM146:UOM152 UEQ146:UEQ152 TUU146:TUU152 TKY146:TKY152 TBC146:TBC152 SRG146:SRG152 SHK146:SHK152 RXO146:RXO152 RNS146:RNS152 RDW146:RDW152 QUA146:QUA152 QKE146:QKE152 QAI146:QAI152 PQM146:PQM152 PGQ146:PGQ152 OWU146:OWU152 OMY146:OMY152 ODC146:ODC152 NTG146:NTG152 NJK146:NJK152 MZO146:MZO152 MPS146:MPS152 MFW146:MFW152 LWA146:LWA152 LME146:LME152 LCI146:LCI152 KSM146:KSM152 KIQ146:KIQ152 JYU146:JYU152 JOY146:JOY152 JFC146:JFC152 IVG146:IVG152 ILK146:ILK152 IBO146:IBO152 HRS146:HRS152 HHW146:HHW152 GYA146:GYA152 GOE146:GOE152 GEI146:GEI152 FUM146:FUM152 FKQ146:FKQ152 FAU146:FAU152 EQY146:EQY152 EHC146:EHC152 DXG146:DXG152 DNK146:DNK152 DDO146:DDO152 CTS146:CTS152 CJW146:CJW152 CAA146:CAA152 BQE146:BQE152 BGI146:BGI152 AWM146:AWM152 AMQ146:AMQ152 ACU146:ACU152 SY146:SY152 JC146:JC152 WVO155:WVO161 WLS155:WLS161 WBW155:WBW161 VSA155:VSA161 VIE155:VIE161 UYI155:UYI161 UOM155:UOM161 UEQ155:UEQ161 TUU155:TUU161 TKY155:TKY161 TBC155:TBC161 SRG155:SRG161 SHK155:SHK161 RXO155:RXO161 RNS155:RNS161 RDW155:RDW161 QUA155:QUA161 QKE155:QKE161 QAI155:QAI161 PQM155:PQM161 PGQ155:PGQ161 OWU155:OWU161 OMY155:OMY161 ODC155:ODC161 NTG155:NTG161 NJK155:NJK161 MZO155:MZO161 MPS155:MPS161 MFW155:MFW161 LWA155:LWA161 LME155:LME161 LCI155:LCI161 KSM155:KSM161 KIQ155:KIQ161 JYU155:JYU161 JOY155:JOY161 JFC155:JFC161 IVG155:IVG161 ILK155:ILK161 IBO155:IBO161 HRS155:HRS161 HHW155:HHW161 GYA155:GYA161 GOE155:GOE161 GEI155:GEI161 FUM155:FUM161 FKQ155:FKQ161 FAU155:FAU161 EQY155:EQY161 EHC155:EHC161 DXG155:DXG161 DNK155:DNK161 DDO155:DDO161 CTS155:CTS161 CJW155:CJW161 CAA155:CAA161 BQE155:BQE161 BGI155:BGI161 AWM155:AWM161 AMQ155:AMQ161 ACU155:ACU161 SY155:SY161 JC155:JC161 WVO164:WVO170 WLS164:WLS170 WBW164:WBW170 VSA164:VSA170 VIE164:VIE170 UYI164:UYI170 UOM164:UOM170 UEQ164:UEQ170 TUU164:TUU170 TKY164:TKY170 TBC164:TBC170 SRG164:SRG170 SHK164:SHK170 RXO164:RXO170 RNS164:RNS170 RDW164:RDW170 QUA164:QUA170 QKE164:QKE170 QAI164:QAI170 PQM164:PQM170 PGQ164:PGQ170 OWU164:OWU170 OMY164:OMY170 ODC164:ODC170 NTG164:NTG170 NJK164:NJK170 MZO164:MZO170 MPS164:MPS170 MFW164:MFW170 LWA164:LWA170 LME164:LME170 LCI164:LCI170 KSM164:KSM170 KIQ164:KIQ170 JYU164:JYU170 JOY164:JOY170 JFC164:JFC170 IVG164:IVG170 ILK164:ILK170 IBO164:IBO170 HRS164:HRS170 HHW164:HHW170 GYA164:GYA170 GOE164:GOE170 GEI164:GEI170 FUM164:FUM170 FKQ164:FKQ170 FAU164:FAU170 EQY164:EQY170 EHC164:EHC170 DXG164:DXG170 DNK164:DNK170 DDO164:DDO170 CTS164:CTS170 CJW164:CJW170 CAA164:CAA170 BQE164:BQE170 BGI164:BGI170 AWM164:AWM170 AMQ164:AMQ170 ACU164:ACU170 SY164:SY170 JC164:JC170 WVO173:WVO179 WLS173:WLS179 WBW173:WBW179 VSA173:VSA179 VIE173:VIE179 UYI173:UYI179 UOM173:UOM179 UEQ173:UEQ179 TUU173:TUU179 TKY173:TKY179 TBC173:TBC179 SRG173:SRG179 SHK173:SHK179 RXO173:RXO179 RNS173:RNS179 RDW173:RDW179 QUA173:QUA179 QKE173:QKE179 QAI173:QAI179 PQM173:PQM179 PGQ173:PGQ179 OWU173:OWU179 OMY173:OMY179 ODC173:ODC179 NTG173:NTG179 NJK173:NJK179 MZO173:MZO179 MPS173:MPS179 MFW173:MFW179 LWA173:LWA179 LME173:LME179 LCI173:LCI179 KSM173:KSM179 KIQ173:KIQ179 JYU173:JYU179 JOY173:JOY179 JFC173:JFC179 IVG173:IVG179 ILK173:ILK179 IBO173:IBO179 HRS173:HRS179 HHW173:HHW179 GYA173:GYA179 GOE173:GOE179 GEI173:GEI179 FUM173:FUM179 FKQ173:FKQ179 FAU173:FAU179 EQY173:EQY179 EHC173:EHC179 DXG173:DXG179 DNK173:DNK179 DDO173:DDO179 CTS173:CTS179 CJW173:CJW179 CAA173:CAA179 BQE173:BQE179 BGI173:BGI179 AWM173:AWM179 AMQ173:AMQ179 ACU173:ACU179 SY173:SY179 JC173:JC179 WVO182:WVO188 WLS182:WLS188 WBW182:WBW188 VSA182:VSA188 VIE182:VIE188 UYI182:UYI188 UOM182:UOM188 UEQ182:UEQ188 TUU182:TUU188 TKY182:TKY188 TBC182:TBC188 SRG182:SRG188 SHK182:SHK188 RXO182:RXO188 RNS182:RNS188 RDW182:RDW188 QUA182:QUA188 QKE182:QKE188 QAI182:QAI188 PQM182:PQM188 PGQ182:PGQ188 OWU182:OWU188 OMY182:OMY188 ODC182:ODC188 NTG182:NTG188 NJK182:NJK188 MZO182:MZO188 MPS182:MPS188 MFW182:MFW188 LWA182:LWA188 LME182:LME188 LCI182:LCI188 KSM182:KSM188 KIQ182:KIQ188 JYU182:JYU188 JOY182:JOY188 JFC182:JFC188 IVG182:IVG188 ILK182:ILK188 IBO182:IBO188 HRS182:HRS188 HHW182:HHW188 GYA182:GYA188 GOE182:GOE188 GEI182:GEI188 FUM182:FUM188 FKQ182:FKQ188 FAU182:FAU188 EQY182:EQY188 EHC182:EHC188 DXG182:DXG188 DNK182:DNK188 DDO182:DDO188 CTS182:CTS188 CJW182:CJW188 CAA182:CAA188 BQE182:BQE188 BGI182:BGI188 AWM182:AWM188 AMQ182:AMQ188 ACU182:ACU188 SY182:SY188 JC182:JC188 WVO191:WVO197 WLS191:WLS197 WBW191:WBW197 VSA191:VSA197 VIE191:VIE197 UYI191:UYI197 UOM191:UOM197 UEQ191:UEQ197 TUU191:TUU197 TKY191:TKY197 TBC191:TBC197 SRG191:SRG197 SHK191:SHK197 RXO191:RXO197 RNS191:RNS197 RDW191:RDW197 QUA191:QUA197 QKE191:QKE197 QAI191:QAI197 PQM191:PQM197 PGQ191:PGQ197 OWU191:OWU197 OMY191:OMY197 ODC191:ODC197 NTG191:NTG197 NJK191:NJK197 MZO191:MZO197 MPS191:MPS197 MFW191:MFW197 LWA191:LWA197 LME191:LME197 LCI191:LCI197 KSM191:KSM197 KIQ191:KIQ197 JYU191:JYU197 JOY191:JOY197 JFC191:JFC197 IVG191:IVG197 ILK191:ILK197 IBO191:IBO197 HRS191:HRS197 HHW191:HHW197 GYA191:GYA197 GOE191:GOE197 GEI191:GEI197 FUM191:FUM197 FKQ191:FKQ197 FAU191:FAU197 EQY191:EQY197 EHC191:EHC197 DXG191:DXG197 DNK191:DNK197 DDO191:DDO197 CTS191:CTS197 CJW191:CJW197 CAA191:CAA197 BQE191:BQE197 BGI191:BGI197 AWM191:AWM197 AMQ191:AMQ197 ACU191:ACU197 SY191:SY197 JC191:JC197 WVO200:WVO206 WLS200:WLS206 WBW200:WBW206 VSA200:VSA206 VIE200:VIE206 UYI200:UYI206 UOM200:UOM206 UEQ200:UEQ206 TUU200:TUU206 TKY200:TKY206 TBC200:TBC206 SRG200:SRG206 SHK200:SHK206 RXO200:RXO206 RNS200:RNS206 RDW200:RDW206 QUA200:QUA206 QKE200:QKE206 QAI200:QAI206 PQM200:PQM206 PGQ200:PGQ206 OWU200:OWU206 OMY200:OMY206 ODC200:ODC206 NTG200:NTG206 NJK200:NJK206 MZO200:MZO206 MPS200:MPS206 MFW200:MFW206 LWA200:LWA206 LME200:LME206 LCI200:LCI206 KSM200:KSM206 KIQ200:KIQ206 JYU200:JYU206 JOY200:JOY206 JFC200:JFC206 IVG200:IVG206 ILK200:ILK206 IBO200:IBO206 HRS200:HRS206 HHW200:HHW206 GYA200:GYA206 GOE200:GOE206 GEI200:GEI206 FUM200:FUM206 FKQ200:FKQ206 FAU200:FAU206 EQY200:EQY206 EHC200:EHC206 DXG200:DXG206 DNK200:DNK206 DDO200:DDO206 CTS200:CTS206 CJW200:CJW206 CAA200:CAA206 BQE200:BQE206 BGI200:BGI206 AWM200:AWM206 AMQ200:AMQ206 ACU200:ACU206 SY200:SY206 JC40:JC53 SY40:SY53 ACU40:ACU53 AMQ40:AMQ53 AWM40:AWM53 BGI40:BGI53 BQE40:BQE53 CAA40:CAA53 CJW40:CJW53 CTS40:CTS53 DDO40:DDO53 DNK40:DNK53 DXG40:DXG53 EHC40:EHC53 EQY40:EQY53 FAU40:FAU53 FKQ40:FKQ53 FUM40:FUM53 GEI40:GEI53 GOE40:GOE53 GYA40:GYA53 HHW40:HHW53 HRS40:HRS53 IBO40:IBO53 ILK40:ILK53 IVG40:IVG53 JFC40:JFC53 JOY40:JOY53 JYU40:JYU53 KIQ40:KIQ53 KSM40:KSM53 LCI40:LCI53 LME40:LME53 LWA40:LWA53 MFW40:MFW53 MPS40:MPS53 MZO40:MZO53 NJK40:NJK53 NTG40:NTG53 ODC40:ODC53 OMY40:OMY53 OWU40:OWU53 PGQ40:PGQ53 PQM40:PQM53 QAI40:QAI53 QKE40:QKE53 QUA40:QUA53 RDW40:RDW53 RNS40:RNS53 RXO40:RXO53 SHK40:SHK53 SRG40:SRG53 TBC40:TBC53 TKY40:TKY53 TUU40:TUU53 UEQ40:UEQ53 UOM40:UOM53 UYI40:UYI53 VIE40:VIE53 VSA40:VSA53 WBW40:WBW53 WLS40:WLS53 WVO40:WVO53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4" t="s">
        <v>0</v>
      </c>
      <c r="C1" s="1034"/>
      <c r="D1" s="1034"/>
      <c r="E1" s="1034"/>
      <c r="F1" s="1034"/>
      <c r="G1" s="1034"/>
      <c r="H1" s="1034"/>
      <c r="I1" s="1034"/>
      <c r="J1" s="1034"/>
      <c r="K1" s="1034"/>
      <c r="L1" s="1034"/>
      <c r="M1" s="1034"/>
      <c r="N1" s="1034"/>
      <c r="O1" s="1034"/>
      <c r="P1" s="1034"/>
      <c r="Q1" s="1034"/>
      <c r="R1" s="1034"/>
      <c r="S1" s="1034"/>
      <c r="T1" s="1034"/>
      <c r="U1" s="103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5" t="s">
        <v>3</v>
      </c>
      <c r="B4" s="1035"/>
      <c r="C4" s="1035"/>
      <c r="D4" s="1035"/>
      <c r="E4" s="1035"/>
      <c r="F4" s="1035"/>
      <c r="G4" s="1035"/>
      <c r="H4" s="1035"/>
      <c r="I4" s="1035"/>
      <c r="J4" s="1035"/>
      <c r="K4" s="1035"/>
      <c r="L4" s="1035"/>
      <c r="M4" s="1035"/>
      <c r="N4" s="1035"/>
      <c r="O4" s="1035"/>
      <c r="P4" s="1035"/>
      <c r="Q4" s="1035"/>
      <c r="R4" s="1035"/>
      <c r="S4" s="1035"/>
      <c r="T4" s="1035"/>
      <c r="U4" s="1035"/>
      <c r="V4" s="1035"/>
      <c r="W4" s="1035"/>
      <c r="X4" s="1035"/>
      <c r="Y4" s="1035"/>
      <c r="Z4" s="1035"/>
      <c r="AA4" s="1035"/>
      <c r="AB4" s="1035"/>
      <c r="AC4" s="1035"/>
      <c r="AD4" s="1035"/>
      <c r="AE4" s="1035"/>
      <c r="AF4" s="1035"/>
      <c r="AG4" s="1035"/>
      <c r="AH4" s="1035"/>
      <c r="AI4" s="1035"/>
      <c r="AJ4" s="1035"/>
      <c r="AK4" s="1035"/>
      <c r="AL4" s="1035"/>
      <c r="AM4" s="1035"/>
      <c r="AN4" s="1035"/>
      <c r="AO4" s="1035"/>
      <c r="AP4" s="1035"/>
      <c r="AQ4" s="1035"/>
      <c r="AR4" s="1035"/>
      <c r="AS4" s="1035"/>
      <c r="AT4" s="1035"/>
      <c r="AU4" s="1035"/>
      <c r="AV4" s="1035"/>
      <c r="AW4" s="1035"/>
      <c r="AX4" s="1035"/>
      <c r="AY4" s="1035"/>
      <c r="AZ4" s="1035"/>
      <c r="BA4" s="1035"/>
      <c r="BB4" s="1035"/>
      <c r="BC4" s="1035"/>
      <c r="BD4" s="1035"/>
    </row>
    <row r="5" spans="1:150" s="206" customFormat="1" ht="72.75" customHeight="1" thickBot="1" x14ac:dyDescent="0.3">
      <c r="A5" s="1035" t="s">
        <v>4</v>
      </c>
      <c r="B5" s="1035"/>
      <c r="C5" s="1035"/>
      <c r="D5" s="1035"/>
      <c r="E5" s="1035"/>
      <c r="F5" s="1035"/>
      <c r="G5" s="1035"/>
      <c r="H5" s="1035"/>
      <c r="I5" s="1035"/>
      <c r="J5" s="1035"/>
      <c r="K5" s="1035"/>
      <c r="L5" s="1035"/>
      <c r="M5" s="1035"/>
      <c r="N5" s="1035"/>
      <c r="O5" s="1035"/>
      <c r="P5" s="1035"/>
      <c r="Q5" s="1035"/>
      <c r="R5" s="1035"/>
      <c r="S5" s="1035"/>
      <c r="T5" s="1035"/>
      <c r="U5" s="1035"/>
      <c r="V5" s="1035"/>
      <c r="W5" s="1035"/>
      <c r="X5" s="1035"/>
      <c r="Y5" s="1035"/>
      <c r="Z5" s="1035"/>
      <c r="AA5" s="1035"/>
      <c r="AB5" s="1035"/>
      <c r="AC5" s="1035"/>
      <c r="AD5" s="1035"/>
      <c r="AE5" s="1035"/>
      <c r="AF5" s="1035"/>
      <c r="AG5" s="1035"/>
      <c r="AH5" s="1035"/>
      <c r="AI5" s="1035"/>
      <c r="AJ5" s="1035"/>
      <c r="AK5" s="1035"/>
      <c r="AL5" s="1035"/>
      <c r="AM5" s="1035"/>
      <c r="AN5" s="1035"/>
      <c r="AO5" s="1035"/>
      <c r="AP5" s="1035"/>
      <c r="AQ5" s="1035"/>
      <c r="AR5" s="1035"/>
      <c r="AS5" s="1035"/>
      <c r="AT5" s="1035"/>
      <c r="AU5" s="1035"/>
      <c r="AV5" s="1035"/>
      <c r="AW5" s="1035"/>
      <c r="AX5" s="1035"/>
      <c r="AY5" s="1035"/>
      <c r="AZ5" s="1035"/>
      <c r="BA5" s="1035"/>
      <c r="BB5" s="1035"/>
      <c r="BC5" s="1035"/>
      <c r="BD5" s="1035"/>
    </row>
    <row r="6" spans="1:150" s="206" customFormat="1" ht="27" customHeight="1" thickBot="1" x14ac:dyDescent="0.3">
      <c r="A6" s="1028" t="s">
        <v>5</v>
      </c>
      <c r="B6" s="1036" t="s">
        <v>6</v>
      </c>
      <c r="C6" s="1036" t="s">
        <v>7</v>
      </c>
      <c r="D6" s="1028" t="s">
        <v>8</v>
      </c>
      <c r="E6" s="1028" t="s">
        <v>9</v>
      </c>
      <c r="F6" s="1028" t="s">
        <v>10</v>
      </c>
      <c r="G6" s="1025" t="s">
        <v>11</v>
      </c>
      <c r="H6" s="1025" t="s">
        <v>12</v>
      </c>
      <c r="I6" s="1042" t="s">
        <v>13</v>
      </c>
      <c r="J6" s="1025" t="s">
        <v>14</v>
      </c>
      <c r="K6" s="1025" t="s">
        <v>15</v>
      </c>
      <c r="L6" s="1025" t="s">
        <v>16</v>
      </c>
      <c r="M6" s="1025" t="s">
        <v>17</v>
      </c>
      <c r="N6" s="1019" t="s">
        <v>18</v>
      </c>
      <c r="O6" s="1025" t="s">
        <v>19</v>
      </c>
      <c r="P6" s="1028" t="s">
        <v>20</v>
      </c>
      <c r="Q6" s="1028" t="s">
        <v>21</v>
      </c>
      <c r="R6" s="1025" t="s">
        <v>22</v>
      </c>
      <c r="S6" s="1039" t="s">
        <v>23</v>
      </c>
      <c r="T6" s="1019" t="s">
        <v>24</v>
      </c>
      <c r="U6" s="1022" t="s">
        <v>25</v>
      </c>
      <c r="V6" s="1025" t="s">
        <v>26</v>
      </c>
      <c r="W6" s="1025" t="s">
        <v>27</v>
      </c>
      <c r="X6" s="1011" t="s">
        <v>28</v>
      </c>
      <c r="Y6" s="1025" t="s">
        <v>29</v>
      </c>
      <c r="Z6" s="1011" t="s">
        <v>30</v>
      </c>
      <c r="AA6" s="1014" t="s">
        <v>31</v>
      </c>
      <c r="AB6" s="1014"/>
      <c r="AC6" s="1014"/>
      <c r="AD6" s="1014"/>
      <c r="AE6" s="1014"/>
      <c r="AF6" s="1014"/>
      <c r="AG6" s="1014"/>
      <c r="AH6" s="1014"/>
      <c r="AI6" s="1014"/>
      <c r="AJ6" s="1014"/>
      <c r="AK6" s="1014"/>
      <c r="AL6" s="1014"/>
      <c r="AM6" s="1014"/>
      <c r="AN6" s="1014"/>
      <c r="AO6" s="1014"/>
      <c r="AP6" s="1014"/>
      <c r="AQ6" s="1014"/>
      <c r="AR6" s="1014"/>
      <c r="AS6" s="1014"/>
      <c r="AT6" s="1014"/>
      <c r="AU6" s="1014"/>
      <c r="AV6" s="1014"/>
      <c r="AW6" s="1014"/>
      <c r="AX6" s="1014"/>
      <c r="AY6" s="1014"/>
      <c r="AZ6" s="1014"/>
      <c r="BA6" s="1014"/>
      <c r="BB6" s="1015"/>
      <c r="BC6" s="1016" t="s">
        <v>32</v>
      </c>
      <c r="BD6" s="102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9"/>
      <c r="B7" s="1037"/>
      <c r="C7" s="1037"/>
      <c r="D7" s="1037"/>
      <c r="E7" s="1029"/>
      <c r="F7" s="1029"/>
      <c r="G7" s="1026"/>
      <c r="H7" s="1026"/>
      <c r="I7" s="1043"/>
      <c r="J7" s="1026"/>
      <c r="K7" s="1026"/>
      <c r="L7" s="1026"/>
      <c r="M7" s="1026"/>
      <c r="N7" s="1020"/>
      <c r="O7" s="1026"/>
      <c r="P7" s="1029"/>
      <c r="Q7" s="1029"/>
      <c r="R7" s="1026"/>
      <c r="S7" s="1040"/>
      <c r="T7" s="1020"/>
      <c r="U7" s="1023"/>
      <c r="V7" s="1026"/>
      <c r="W7" s="1026"/>
      <c r="X7" s="1012"/>
      <c r="Y7" s="1026"/>
      <c r="Z7" s="1012"/>
      <c r="AA7" s="1031">
        <v>2016</v>
      </c>
      <c r="AB7" s="1031"/>
      <c r="AC7" s="1031"/>
      <c r="AD7" s="1031"/>
      <c r="AE7" s="1031"/>
      <c r="AF7" s="1031"/>
      <c r="AG7" s="1032"/>
      <c r="AH7" s="1033">
        <v>2017</v>
      </c>
      <c r="AI7" s="1031"/>
      <c r="AJ7" s="1031"/>
      <c r="AK7" s="1031"/>
      <c r="AL7" s="1031"/>
      <c r="AM7" s="1031"/>
      <c r="AN7" s="1032"/>
      <c r="AO7" s="1033">
        <v>2018</v>
      </c>
      <c r="AP7" s="1031"/>
      <c r="AQ7" s="1031"/>
      <c r="AR7" s="1031"/>
      <c r="AS7" s="1031"/>
      <c r="AT7" s="1031"/>
      <c r="AU7" s="1032"/>
      <c r="AV7" s="1033">
        <v>2019</v>
      </c>
      <c r="AW7" s="1031"/>
      <c r="AX7" s="1031"/>
      <c r="AY7" s="1031"/>
      <c r="AZ7" s="1031"/>
      <c r="BA7" s="1031"/>
      <c r="BB7" s="1032"/>
      <c r="BC7" s="1017"/>
      <c r="BD7" s="102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42">
        <v>1</v>
      </c>
      <c r="EM7" s="842">
        <v>2</v>
      </c>
      <c r="EN7" s="842">
        <v>3</v>
      </c>
      <c r="EO7" s="842">
        <v>4</v>
      </c>
      <c r="EP7" s="842">
        <v>5</v>
      </c>
      <c r="EQ7" s="842">
        <v>6</v>
      </c>
      <c r="ER7" s="842">
        <v>7</v>
      </c>
      <c r="ES7" s="842">
        <v>8</v>
      </c>
      <c r="ET7" s="842">
        <v>9</v>
      </c>
    </row>
    <row r="8" spans="1:150" s="220" customFormat="1" ht="78" customHeight="1" thickBot="1" x14ac:dyDescent="0.25">
      <c r="A8" s="1030"/>
      <c r="B8" s="1038"/>
      <c r="C8" s="1038"/>
      <c r="D8" s="1038"/>
      <c r="E8" s="1030"/>
      <c r="F8" s="1030"/>
      <c r="G8" s="1027"/>
      <c r="H8" s="1027"/>
      <c r="I8" s="1044"/>
      <c r="J8" s="1027"/>
      <c r="K8" s="1027"/>
      <c r="L8" s="1027"/>
      <c r="M8" s="1027"/>
      <c r="N8" s="1021"/>
      <c r="O8" s="1027"/>
      <c r="P8" s="1030"/>
      <c r="Q8" s="1030"/>
      <c r="R8" s="1027"/>
      <c r="S8" s="1041"/>
      <c r="T8" s="1021"/>
      <c r="U8" s="1024"/>
      <c r="V8" s="1026"/>
      <c r="W8" s="1027"/>
      <c r="X8" s="1013"/>
      <c r="Y8" s="1027"/>
      <c r="Z8" s="101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8"/>
      <c r="BD8" s="102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43" t="s">
        <v>21</v>
      </c>
      <c r="EM8" s="844" t="s">
        <v>22</v>
      </c>
      <c r="EN8" s="844" t="s">
        <v>23</v>
      </c>
      <c r="EO8" s="844" t="s">
        <v>24</v>
      </c>
      <c r="EP8" s="845" t="s">
        <v>25</v>
      </c>
      <c r="EQ8" s="844" t="s">
        <v>1974</v>
      </c>
      <c r="ER8" s="844" t="s">
        <v>1975</v>
      </c>
      <c r="ES8" s="844" t="s">
        <v>1976</v>
      </c>
      <c r="ET8" s="846" t="s">
        <v>1977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7" t="s">
        <v>71</v>
      </c>
      <c r="EM9" s="848" t="s">
        <v>65</v>
      </c>
      <c r="EN9" s="275" t="s">
        <v>1894</v>
      </c>
      <c r="EO9" s="276">
        <v>0</v>
      </c>
      <c r="EP9" s="277">
        <v>30</v>
      </c>
      <c r="EQ9" s="277">
        <v>0</v>
      </c>
      <c r="ER9" s="835">
        <v>0</v>
      </c>
      <c r="ES9" s="835">
        <v>0</v>
      </c>
      <c r="ET9" s="849">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7" t="s">
        <v>82</v>
      </c>
      <c r="EM10" s="848" t="s">
        <v>65</v>
      </c>
      <c r="EN10" s="275" t="s">
        <v>75</v>
      </c>
      <c r="EO10" s="276">
        <v>0</v>
      </c>
      <c r="EP10" s="829">
        <v>1</v>
      </c>
      <c r="EQ10" s="828">
        <v>0</v>
      </c>
      <c r="ER10" s="835">
        <v>0</v>
      </c>
      <c r="ES10" s="835">
        <v>0</v>
      </c>
      <c r="ET10" s="849">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7" t="s">
        <v>96</v>
      </c>
      <c r="EM11" s="320" t="s">
        <v>88</v>
      </c>
      <c r="EN11" s="276" t="s">
        <v>89</v>
      </c>
      <c r="EO11" s="276">
        <v>1</v>
      </c>
      <c r="EP11" s="276">
        <v>2</v>
      </c>
      <c r="EQ11" s="277">
        <v>0</v>
      </c>
      <c r="ER11" s="835">
        <v>0.5</v>
      </c>
      <c r="ES11" s="278">
        <v>0.5</v>
      </c>
      <c r="ET11" s="849">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7" t="s">
        <v>109</v>
      </c>
      <c r="EM12" s="320" t="s">
        <v>100</v>
      </c>
      <c r="EN12" s="276" t="s">
        <v>1895</v>
      </c>
      <c r="EO12" s="331">
        <v>98</v>
      </c>
      <c r="EP12" s="331">
        <v>98</v>
      </c>
      <c r="EQ12" s="331">
        <v>98</v>
      </c>
      <c r="ER12" s="331">
        <v>98</v>
      </c>
      <c r="ES12" s="331">
        <v>98</v>
      </c>
      <c r="ET12" s="850">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7" t="s">
        <v>119</v>
      </c>
      <c r="EM13" s="320" t="s">
        <v>113</v>
      </c>
      <c r="EN13" s="276" t="s">
        <v>114</v>
      </c>
      <c r="EO13" s="276">
        <v>0</v>
      </c>
      <c r="EP13" s="276">
        <v>3</v>
      </c>
      <c r="EQ13" s="278">
        <v>0.5</v>
      </c>
      <c r="ER13" s="278">
        <v>0.5</v>
      </c>
      <c r="ES13" s="277">
        <v>1</v>
      </c>
      <c r="ET13" s="851">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7" t="s">
        <v>129</v>
      </c>
      <c r="EM14" s="320" t="s">
        <v>123</v>
      </c>
      <c r="EN14" s="276" t="s">
        <v>124</v>
      </c>
      <c r="EO14" s="276">
        <v>3</v>
      </c>
      <c r="EP14" s="276">
        <v>3</v>
      </c>
      <c r="EQ14" s="277">
        <v>3</v>
      </c>
      <c r="ER14" s="277">
        <v>3</v>
      </c>
      <c r="ES14" s="277">
        <v>3</v>
      </c>
      <c r="ET14" s="851">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7" t="s">
        <v>139</v>
      </c>
      <c r="EM15" s="320" t="s">
        <v>133</v>
      </c>
      <c r="EN15" s="276" t="s">
        <v>134</v>
      </c>
      <c r="EO15" s="276">
        <v>3</v>
      </c>
      <c r="EP15" s="276">
        <v>3</v>
      </c>
      <c r="EQ15" s="277">
        <v>3</v>
      </c>
      <c r="ER15" s="277">
        <v>3</v>
      </c>
      <c r="ES15" s="277">
        <v>3</v>
      </c>
      <c r="ET15" s="851">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7" t="s">
        <v>149</v>
      </c>
      <c r="EM16" s="320" t="s">
        <v>143</v>
      </c>
      <c r="EN16" s="276" t="s">
        <v>144</v>
      </c>
      <c r="EO16" s="276">
        <v>3</v>
      </c>
      <c r="EP16" s="276">
        <v>3</v>
      </c>
      <c r="EQ16" s="277">
        <v>3</v>
      </c>
      <c r="ER16" s="277">
        <v>3</v>
      </c>
      <c r="ES16" s="277">
        <v>3</v>
      </c>
      <c r="ET16" s="851">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7" t="s">
        <v>163</v>
      </c>
      <c r="EM17" s="320" t="s">
        <v>157</v>
      </c>
      <c r="EN17" s="276" t="s">
        <v>158</v>
      </c>
      <c r="EO17" s="276">
        <v>0</v>
      </c>
      <c r="EP17" s="276">
        <v>3</v>
      </c>
      <c r="EQ17" s="277">
        <v>1</v>
      </c>
      <c r="ER17" s="836">
        <v>0.66</v>
      </c>
      <c r="ES17" s="836">
        <v>0.66</v>
      </c>
      <c r="ET17" s="852">
        <v>0.68</v>
      </c>
    </row>
    <row r="18" spans="1:150" ht="49.5" customHeight="1" thickBot="1" x14ac:dyDescent="0.3">
      <c r="A18" s="279" t="s">
        <v>53</v>
      </c>
      <c r="B18" s="280" t="s">
        <v>54</v>
      </c>
      <c r="C18" s="281" t="s">
        <v>55</v>
      </c>
      <c r="D18" s="282"/>
      <c r="E18" s="8" t="s">
        <v>57</v>
      </c>
      <c r="F18" s="283" t="str">
        <f t="shared" si="4"/>
        <v>E1.P_A</v>
      </c>
      <c r="G18" s="284" t="s">
        <v>58</v>
      </c>
      <c r="H18" s="284" t="s">
        <v>59</v>
      </c>
      <c r="I18" s="1008"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53" t="s">
        <v>175</v>
      </c>
      <c r="EM18" s="320" t="s">
        <v>169</v>
      </c>
      <c r="EN18" s="276" t="s">
        <v>170</v>
      </c>
      <c r="EO18" s="276">
        <v>0</v>
      </c>
      <c r="EP18" s="276">
        <v>4</v>
      </c>
      <c r="EQ18" s="277">
        <v>0</v>
      </c>
      <c r="ER18" s="277">
        <v>1</v>
      </c>
      <c r="ES18" s="277">
        <v>2</v>
      </c>
      <c r="ET18" s="851">
        <v>1</v>
      </c>
    </row>
    <row r="19" spans="1:150" ht="33" customHeight="1" thickBot="1" x14ac:dyDescent="0.25">
      <c r="A19" s="279" t="s">
        <v>53</v>
      </c>
      <c r="B19" s="280" t="s">
        <v>54</v>
      </c>
      <c r="C19" s="281" t="s">
        <v>55</v>
      </c>
      <c r="D19" s="282"/>
      <c r="E19" s="8" t="s">
        <v>57</v>
      </c>
      <c r="F19" s="283" t="str">
        <f t="shared" si="4"/>
        <v>E1.P_A</v>
      </c>
      <c r="G19" s="284" t="s">
        <v>58</v>
      </c>
      <c r="H19" s="284" t="s">
        <v>59</v>
      </c>
      <c r="I19" s="1009"/>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53" t="s">
        <v>184</v>
      </c>
      <c r="EM19" s="320" t="s">
        <v>178</v>
      </c>
      <c r="EN19" s="276" t="s">
        <v>179</v>
      </c>
      <c r="EO19" s="276">
        <v>0</v>
      </c>
      <c r="EP19" s="276">
        <v>1</v>
      </c>
      <c r="EQ19" s="331">
        <v>0.25</v>
      </c>
      <c r="ER19" s="278">
        <v>0.25</v>
      </c>
      <c r="ES19" s="331">
        <v>0.25</v>
      </c>
      <c r="ET19" s="850">
        <v>0.25</v>
      </c>
    </row>
    <row r="20" spans="1:150" ht="49.5" customHeight="1" x14ac:dyDescent="0.2">
      <c r="A20" s="279" t="s">
        <v>53</v>
      </c>
      <c r="B20" s="280" t="s">
        <v>54</v>
      </c>
      <c r="C20" s="281" t="s">
        <v>55</v>
      </c>
      <c r="D20" s="282"/>
      <c r="E20" s="8" t="s">
        <v>57</v>
      </c>
      <c r="F20" s="283" t="str">
        <f t="shared" si="4"/>
        <v>E1.P_A</v>
      </c>
      <c r="G20" s="284" t="s">
        <v>58</v>
      </c>
      <c r="H20" s="284" t="s">
        <v>59</v>
      </c>
      <c r="I20" s="1009"/>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53" t="s">
        <v>195</v>
      </c>
      <c r="EM20" s="320" t="s">
        <v>189</v>
      </c>
      <c r="EN20" s="276" t="s">
        <v>190</v>
      </c>
      <c r="EO20" s="388">
        <v>8</v>
      </c>
      <c r="EP20" s="388">
        <v>8</v>
      </c>
      <c r="EQ20" s="277">
        <v>8</v>
      </c>
      <c r="ER20" s="277">
        <v>8</v>
      </c>
      <c r="ES20" s="277">
        <v>8</v>
      </c>
      <c r="ET20" s="851">
        <v>8</v>
      </c>
    </row>
    <row r="21" spans="1:150" ht="37.5" customHeight="1" thickBot="1" x14ac:dyDescent="0.25">
      <c r="A21" s="279" t="s">
        <v>53</v>
      </c>
      <c r="B21" s="280" t="s">
        <v>54</v>
      </c>
      <c r="C21" s="281" t="s">
        <v>55</v>
      </c>
      <c r="D21" s="282"/>
      <c r="E21" s="8" t="s">
        <v>57</v>
      </c>
      <c r="F21" s="283" t="str">
        <f t="shared" si="4"/>
        <v>E1.P_A</v>
      </c>
      <c r="G21" s="284" t="s">
        <v>58</v>
      </c>
      <c r="H21" s="284" t="s">
        <v>59</v>
      </c>
      <c r="I21" s="1010"/>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53" t="s">
        <v>206</v>
      </c>
      <c r="EM21" s="320" t="s">
        <v>200</v>
      </c>
      <c r="EN21" s="276" t="s">
        <v>201</v>
      </c>
      <c r="EO21" s="388">
        <v>0</v>
      </c>
      <c r="EP21" s="388">
        <v>3</v>
      </c>
      <c r="EQ21" s="331">
        <v>0.75</v>
      </c>
      <c r="ER21" s="331">
        <v>0.75</v>
      </c>
      <c r="ES21" s="331">
        <v>0.75</v>
      </c>
      <c r="ET21" s="850">
        <v>0.75</v>
      </c>
    </row>
    <row r="22" spans="1:150" ht="133.5" customHeight="1" x14ac:dyDescent="0.2">
      <c r="A22" s="279" t="s">
        <v>53</v>
      </c>
      <c r="B22" s="280" t="s">
        <v>54</v>
      </c>
      <c r="C22" s="281" t="s">
        <v>55</v>
      </c>
      <c r="D22" s="282"/>
      <c r="E22" s="8" t="s">
        <v>57</v>
      </c>
      <c r="F22" s="283" t="str">
        <f t="shared" si="4"/>
        <v>E1.P_A</v>
      </c>
      <c r="G22" s="284" t="s">
        <v>58</v>
      </c>
      <c r="H22" s="284" t="s">
        <v>59</v>
      </c>
      <c r="I22" s="1008"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53" t="s">
        <v>221</v>
      </c>
      <c r="EM22" s="320" t="s">
        <v>215</v>
      </c>
      <c r="EN22" s="276" t="s">
        <v>216</v>
      </c>
      <c r="EO22" s="276">
        <v>1</v>
      </c>
      <c r="EP22" s="276">
        <v>2</v>
      </c>
      <c r="EQ22" s="278">
        <v>0.5</v>
      </c>
      <c r="ER22" s="278">
        <v>0.5</v>
      </c>
      <c r="ES22" s="278">
        <v>0.5</v>
      </c>
      <c r="ET22" s="854">
        <v>0.5</v>
      </c>
    </row>
    <row r="23" spans="1:150" ht="39" customHeight="1" thickBot="1" x14ac:dyDescent="0.25">
      <c r="A23" s="279" t="s">
        <v>53</v>
      </c>
      <c r="B23" s="280" t="s">
        <v>54</v>
      </c>
      <c r="C23" s="281" t="s">
        <v>55</v>
      </c>
      <c r="D23" s="282"/>
      <c r="E23" s="8" t="s">
        <v>57</v>
      </c>
      <c r="F23" s="283" t="str">
        <f t="shared" si="4"/>
        <v>E1.P_A</v>
      </c>
      <c r="G23" s="284" t="s">
        <v>58</v>
      </c>
      <c r="H23" s="284" t="s">
        <v>59</v>
      </c>
      <c r="I23" s="1009"/>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53" t="s">
        <v>233</v>
      </c>
      <c r="EM23" s="320" t="s">
        <v>227</v>
      </c>
      <c r="EN23" s="276" t="s">
        <v>228</v>
      </c>
      <c r="EO23" s="276">
        <v>0</v>
      </c>
      <c r="EP23" s="276">
        <v>3</v>
      </c>
      <c r="EQ23" s="277">
        <v>0</v>
      </c>
      <c r="ER23" s="834">
        <v>0</v>
      </c>
      <c r="ES23" s="277">
        <v>1</v>
      </c>
      <c r="ET23" s="855">
        <v>2</v>
      </c>
    </row>
    <row r="24" spans="1:150" ht="48.75" customHeight="1" thickBot="1" x14ac:dyDescent="0.25">
      <c r="A24" s="279" t="s">
        <v>53</v>
      </c>
      <c r="B24" s="280" t="s">
        <v>54</v>
      </c>
      <c r="C24" s="281" t="s">
        <v>55</v>
      </c>
      <c r="D24" s="282"/>
      <c r="E24" s="8" t="s">
        <v>57</v>
      </c>
      <c r="F24" s="283" t="str">
        <f t="shared" si="4"/>
        <v>E1.P_A</v>
      </c>
      <c r="G24" s="284" t="s">
        <v>58</v>
      </c>
      <c r="H24" s="284" t="s">
        <v>59</v>
      </c>
      <c r="I24" s="1009"/>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53" t="s">
        <v>242</v>
      </c>
      <c r="EM24" s="320" t="s">
        <v>236</v>
      </c>
      <c r="EN24" s="276" t="s">
        <v>237</v>
      </c>
      <c r="EO24" s="277">
        <v>100</v>
      </c>
      <c r="EP24" s="277">
        <v>100</v>
      </c>
      <c r="EQ24" s="277">
        <v>100</v>
      </c>
      <c r="ER24" s="277">
        <v>100</v>
      </c>
      <c r="ES24" s="277">
        <v>100</v>
      </c>
      <c r="ET24" s="851">
        <v>100</v>
      </c>
    </row>
    <row r="25" spans="1:150" ht="54" customHeight="1" thickBot="1" x14ac:dyDescent="0.25">
      <c r="A25" s="279" t="s">
        <v>53</v>
      </c>
      <c r="B25" s="280" t="s">
        <v>54</v>
      </c>
      <c r="C25" s="281" t="s">
        <v>55</v>
      </c>
      <c r="D25" s="282"/>
      <c r="E25" s="8" t="s">
        <v>57</v>
      </c>
      <c r="F25" s="283" t="str">
        <f t="shared" si="4"/>
        <v>E1.P_A</v>
      </c>
      <c r="G25" s="284" t="s">
        <v>58</v>
      </c>
      <c r="H25" s="284" t="s">
        <v>59</v>
      </c>
      <c r="I25" s="1009"/>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53" t="s">
        <v>253</v>
      </c>
      <c r="EM25" s="320" t="s">
        <v>247</v>
      </c>
      <c r="EN25" s="276" t="s">
        <v>248</v>
      </c>
      <c r="EO25" s="276">
        <v>3</v>
      </c>
      <c r="EP25" s="276">
        <v>3</v>
      </c>
      <c r="EQ25" s="277">
        <v>3</v>
      </c>
      <c r="ER25" s="277">
        <v>3</v>
      </c>
      <c r="ES25" s="277">
        <v>3</v>
      </c>
      <c r="ET25" s="851">
        <v>3</v>
      </c>
    </row>
    <row r="26" spans="1:150" ht="37.5" customHeight="1" thickBot="1" x14ac:dyDescent="0.25">
      <c r="A26" s="279" t="s">
        <v>53</v>
      </c>
      <c r="B26" s="280" t="s">
        <v>54</v>
      </c>
      <c r="C26" s="281" t="s">
        <v>55</v>
      </c>
      <c r="D26" s="282"/>
      <c r="E26" s="8" t="s">
        <v>57</v>
      </c>
      <c r="F26" s="283" t="str">
        <f t="shared" si="4"/>
        <v>E1.P_A</v>
      </c>
      <c r="G26" s="284" t="s">
        <v>58</v>
      </c>
      <c r="H26" s="284" t="s">
        <v>59</v>
      </c>
      <c r="I26" s="1010"/>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53" t="s">
        <v>262</v>
      </c>
      <c r="EM26" s="320" t="s">
        <v>256</v>
      </c>
      <c r="EN26" s="276" t="s">
        <v>257</v>
      </c>
      <c r="EO26" s="276">
        <v>0</v>
      </c>
      <c r="EP26" s="276">
        <v>1</v>
      </c>
      <c r="EQ26" s="277">
        <v>0</v>
      </c>
      <c r="ER26" s="277">
        <v>0</v>
      </c>
      <c r="ES26" s="278">
        <v>0.5</v>
      </c>
      <c r="ET26" s="854">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7" t="s">
        <v>276</v>
      </c>
      <c r="EM27" s="320" t="s">
        <v>270</v>
      </c>
      <c r="EN27" s="276" t="s">
        <v>271</v>
      </c>
      <c r="EO27" s="276">
        <v>2</v>
      </c>
      <c r="EP27" s="276">
        <v>2</v>
      </c>
      <c r="EQ27" s="827">
        <v>0.5</v>
      </c>
      <c r="ER27" s="827">
        <v>0.5</v>
      </c>
      <c r="ES27" s="827">
        <v>0.5</v>
      </c>
      <c r="ET27" s="856">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7" t="s">
        <v>287</v>
      </c>
      <c r="EM28" s="320" t="s">
        <v>281</v>
      </c>
      <c r="EN28" s="276" t="s">
        <v>282</v>
      </c>
      <c r="EO28" s="276">
        <v>1</v>
      </c>
      <c r="EP28" s="276">
        <v>3</v>
      </c>
      <c r="EQ28" s="331">
        <v>0.75</v>
      </c>
      <c r="ER28" s="331">
        <v>0.75</v>
      </c>
      <c r="ES28" s="331">
        <v>0.75</v>
      </c>
      <c r="ET28" s="850">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7" t="s">
        <v>298</v>
      </c>
      <c r="EM29" s="320" t="s">
        <v>292</v>
      </c>
      <c r="EN29" s="276" t="s">
        <v>293</v>
      </c>
      <c r="EO29" s="276">
        <v>1</v>
      </c>
      <c r="EP29" s="276">
        <v>3</v>
      </c>
      <c r="EQ29" s="331">
        <v>0.75</v>
      </c>
      <c r="ER29" s="331">
        <v>0.75</v>
      </c>
      <c r="ES29" s="331">
        <v>0.75</v>
      </c>
      <c r="ET29" s="850">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7" t="s">
        <v>310</v>
      </c>
      <c r="EM30" s="320" t="s">
        <v>304</v>
      </c>
      <c r="EN30" s="276" t="s">
        <v>305</v>
      </c>
      <c r="EO30" s="276">
        <v>0</v>
      </c>
      <c r="EP30" s="276">
        <v>1</v>
      </c>
      <c r="EQ30" s="331">
        <v>0.25</v>
      </c>
      <c r="ER30" s="331">
        <v>0.25</v>
      </c>
      <c r="ES30" s="331">
        <v>0.25</v>
      </c>
      <c r="ET30" s="850">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7" t="s">
        <v>321</v>
      </c>
      <c r="EM31" s="320" t="s">
        <v>315</v>
      </c>
      <c r="EN31" s="276" t="s">
        <v>316</v>
      </c>
      <c r="EO31" s="276">
        <v>120</v>
      </c>
      <c r="EP31" s="276">
        <v>1500</v>
      </c>
      <c r="EQ31" s="277">
        <v>375</v>
      </c>
      <c r="ER31" s="277">
        <v>375</v>
      </c>
      <c r="ES31" s="277">
        <v>375</v>
      </c>
      <c r="ET31" s="851">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53" t="s">
        <v>335</v>
      </c>
      <c r="EM32" s="320" t="s">
        <v>329</v>
      </c>
      <c r="EN32" s="276" t="s">
        <v>330</v>
      </c>
      <c r="EO32" s="276">
        <v>1</v>
      </c>
      <c r="EP32" s="276">
        <v>1</v>
      </c>
      <c r="EQ32" s="331">
        <v>0.25</v>
      </c>
      <c r="ER32" s="331">
        <v>0.25</v>
      </c>
      <c r="ES32" s="331">
        <v>0.25</v>
      </c>
      <c r="ET32" s="850">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53" t="s">
        <v>346</v>
      </c>
      <c r="EM33" s="320" t="s">
        <v>340</v>
      </c>
      <c r="EN33" s="276" t="s">
        <v>341</v>
      </c>
      <c r="EO33" s="276">
        <v>1</v>
      </c>
      <c r="EP33" s="276">
        <v>2</v>
      </c>
      <c r="EQ33" s="278">
        <v>0.5</v>
      </c>
      <c r="ER33" s="278">
        <v>0.5</v>
      </c>
      <c r="ES33" s="278">
        <v>0.5</v>
      </c>
      <c r="ET33" s="854">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53" t="s">
        <v>357</v>
      </c>
      <c r="EM34" s="320" t="s">
        <v>351</v>
      </c>
      <c r="EN34" s="276" t="s">
        <v>352</v>
      </c>
      <c r="EO34" s="276">
        <v>5</v>
      </c>
      <c r="EP34" s="388">
        <v>6</v>
      </c>
      <c r="EQ34" s="277">
        <v>2</v>
      </c>
      <c r="ER34" s="277">
        <v>2</v>
      </c>
      <c r="ES34" s="277">
        <v>1</v>
      </c>
      <c r="ET34" s="851">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53" t="s">
        <v>368</v>
      </c>
      <c r="EM35" s="320" t="s">
        <v>362</v>
      </c>
      <c r="EN35" s="276" t="s">
        <v>363</v>
      </c>
      <c r="EO35" s="276">
        <v>0</v>
      </c>
      <c r="EP35" s="276">
        <v>1</v>
      </c>
      <c r="EQ35" s="331">
        <v>0.25</v>
      </c>
      <c r="ER35" s="331">
        <v>0.25</v>
      </c>
      <c r="ES35" s="331">
        <v>0.25</v>
      </c>
      <c r="ET35" s="850">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7" t="s">
        <v>382</v>
      </c>
      <c r="EM36" s="320" t="s">
        <v>375</v>
      </c>
      <c r="EN36" s="276" t="s">
        <v>1896</v>
      </c>
      <c r="EO36" s="277">
        <v>60</v>
      </c>
      <c r="EP36" s="277">
        <v>100</v>
      </c>
      <c r="EQ36" s="277">
        <v>0</v>
      </c>
      <c r="ER36" s="835">
        <v>0</v>
      </c>
      <c r="ES36" s="278">
        <v>50</v>
      </c>
      <c r="ET36" s="855">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47" t="s">
        <v>394</v>
      </c>
      <c r="EM37" s="320" t="s">
        <v>388</v>
      </c>
      <c r="EN37" s="276" t="s">
        <v>389</v>
      </c>
      <c r="EO37" s="276">
        <v>0</v>
      </c>
      <c r="EP37" s="276">
        <v>1</v>
      </c>
      <c r="EQ37" s="277">
        <v>0</v>
      </c>
      <c r="ER37" s="277">
        <v>0</v>
      </c>
      <c r="ES37" s="278">
        <v>0.5</v>
      </c>
      <c r="ET37" s="854">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7" t="s">
        <v>405</v>
      </c>
      <c r="EM38" s="320" t="s">
        <v>399</v>
      </c>
      <c r="EN38" s="276" t="s">
        <v>400</v>
      </c>
      <c r="EO38" s="276">
        <v>0</v>
      </c>
      <c r="EP38" s="276">
        <v>1</v>
      </c>
      <c r="EQ38" s="331">
        <v>0.25</v>
      </c>
      <c r="ER38" s="331">
        <v>0.25</v>
      </c>
      <c r="ES38" s="331">
        <v>0.25</v>
      </c>
      <c r="ET38" s="850">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7" t="s">
        <v>416</v>
      </c>
      <c r="EM39" s="858" t="s">
        <v>410</v>
      </c>
      <c r="EN39" s="829" t="s">
        <v>411</v>
      </c>
      <c r="EO39" s="829">
        <v>0</v>
      </c>
      <c r="EP39" s="829">
        <v>1</v>
      </c>
      <c r="EQ39" s="828">
        <v>0</v>
      </c>
      <c r="ER39" s="828">
        <v>0</v>
      </c>
      <c r="ES39" s="827">
        <v>0.5</v>
      </c>
      <c r="ET39" s="856">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53" t="s">
        <v>427</v>
      </c>
      <c r="EM40" s="320" t="s">
        <v>421</v>
      </c>
      <c r="EN40" s="276" t="s">
        <v>422</v>
      </c>
      <c r="EO40" s="276">
        <v>5295</v>
      </c>
      <c r="EP40" s="276">
        <v>5295</v>
      </c>
      <c r="EQ40" s="277">
        <v>5295</v>
      </c>
      <c r="ER40" s="277">
        <v>5295</v>
      </c>
      <c r="ES40" s="277">
        <v>5295</v>
      </c>
      <c r="ET40" s="851">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53" t="s">
        <v>438</v>
      </c>
      <c r="EM41" s="320" t="s">
        <v>432</v>
      </c>
      <c r="EN41" s="276" t="s">
        <v>433</v>
      </c>
      <c r="EO41" s="276">
        <v>1</v>
      </c>
      <c r="EP41" s="276">
        <v>1</v>
      </c>
      <c r="EQ41" s="331">
        <v>1</v>
      </c>
      <c r="ER41" s="331">
        <v>1</v>
      </c>
      <c r="ES41" s="331">
        <v>1</v>
      </c>
      <c r="ET41" s="850">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53" t="s">
        <v>445</v>
      </c>
      <c r="EM42" s="320" t="s">
        <v>441</v>
      </c>
      <c r="EN42" s="276" t="s">
        <v>442</v>
      </c>
      <c r="EO42" s="388">
        <v>0</v>
      </c>
      <c r="EP42" s="388">
        <v>1</v>
      </c>
      <c r="EQ42" s="331">
        <v>0.25</v>
      </c>
      <c r="ER42" s="331">
        <v>0.25</v>
      </c>
      <c r="ES42" s="331">
        <v>0.25</v>
      </c>
      <c r="ET42" s="850">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53" t="s">
        <v>456</v>
      </c>
      <c r="EM43" s="320" t="s">
        <v>452</v>
      </c>
      <c r="EN43" s="276" t="s">
        <v>453</v>
      </c>
      <c r="EO43" s="276">
        <v>0</v>
      </c>
      <c r="EP43" s="276">
        <v>2</v>
      </c>
      <c r="EQ43" s="278">
        <v>0.5</v>
      </c>
      <c r="ER43" s="278">
        <v>0.5</v>
      </c>
      <c r="ES43" s="278">
        <v>0.5</v>
      </c>
      <c r="ET43" s="854">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53" t="s">
        <v>464</v>
      </c>
      <c r="EM44" s="320" t="s">
        <v>461</v>
      </c>
      <c r="EN44" s="276" t="s">
        <v>453</v>
      </c>
      <c r="EO44" s="276">
        <v>0</v>
      </c>
      <c r="EP44" s="276">
        <v>2</v>
      </c>
      <c r="EQ44" s="278">
        <v>0.5</v>
      </c>
      <c r="ER44" s="278">
        <v>0.5</v>
      </c>
      <c r="ES44" s="278">
        <v>0.5</v>
      </c>
      <c r="ET44" s="854">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53" t="s">
        <v>472</v>
      </c>
      <c r="EM45" s="320" t="s">
        <v>469</v>
      </c>
      <c r="EN45" s="276" t="s">
        <v>453</v>
      </c>
      <c r="EO45" s="388">
        <v>0</v>
      </c>
      <c r="EP45" s="388">
        <v>2</v>
      </c>
      <c r="EQ45" s="278">
        <v>0.5</v>
      </c>
      <c r="ER45" s="278">
        <v>0.5</v>
      </c>
      <c r="ES45" s="278">
        <v>0.5</v>
      </c>
      <c r="ET45" s="854">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53" t="s">
        <v>480</v>
      </c>
      <c r="EM46" s="320" t="s">
        <v>477</v>
      </c>
      <c r="EN46" s="276" t="s">
        <v>453</v>
      </c>
      <c r="EO46" s="276">
        <v>0</v>
      </c>
      <c r="EP46" s="276">
        <v>2</v>
      </c>
      <c r="EQ46" s="278">
        <v>0.5</v>
      </c>
      <c r="ER46" s="278">
        <v>0.5</v>
      </c>
      <c r="ES46" s="278">
        <v>0.5</v>
      </c>
      <c r="ET46" s="854">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53" t="s">
        <v>488</v>
      </c>
      <c r="EM47" s="320" t="s">
        <v>485</v>
      </c>
      <c r="EN47" s="276" t="s">
        <v>453</v>
      </c>
      <c r="EO47" s="276">
        <v>0</v>
      </c>
      <c r="EP47" s="276">
        <v>2</v>
      </c>
      <c r="EQ47" s="278">
        <v>0.5</v>
      </c>
      <c r="ER47" s="278">
        <v>0.5</v>
      </c>
      <c r="ES47" s="278">
        <v>0.5</v>
      </c>
      <c r="ET47" s="854">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53" t="s">
        <v>496</v>
      </c>
      <c r="EM48" s="320" t="s">
        <v>493</v>
      </c>
      <c r="EN48" s="276" t="s">
        <v>453</v>
      </c>
      <c r="EO48" s="276">
        <v>0</v>
      </c>
      <c r="EP48" s="276">
        <v>3</v>
      </c>
      <c r="EQ48" s="331">
        <v>0.75</v>
      </c>
      <c r="ER48" s="331">
        <v>0.75</v>
      </c>
      <c r="ES48" s="331">
        <v>0.75</v>
      </c>
      <c r="ET48" s="850">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53" t="s">
        <v>504</v>
      </c>
      <c r="EM49" s="320" t="s">
        <v>501</v>
      </c>
      <c r="EN49" s="276" t="s">
        <v>453</v>
      </c>
      <c r="EO49" s="276">
        <v>0</v>
      </c>
      <c r="EP49" s="276">
        <v>1</v>
      </c>
      <c r="EQ49" s="331">
        <v>0.25</v>
      </c>
      <c r="ER49" s="331">
        <v>0.25</v>
      </c>
      <c r="ES49" s="331">
        <v>0.25</v>
      </c>
      <c r="ET49" s="850">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53" t="s">
        <v>512</v>
      </c>
      <c r="EM50" s="320" t="s">
        <v>509</v>
      </c>
      <c r="EN50" s="276" t="s">
        <v>453</v>
      </c>
      <c r="EO50" s="276">
        <v>0</v>
      </c>
      <c r="EP50" s="276">
        <v>2</v>
      </c>
      <c r="EQ50" s="278">
        <v>0.5</v>
      </c>
      <c r="ER50" s="278">
        <v>0.5</v>
      </c>
      <c r="ES50" s="278">
        <v>0.5</v>
      </c>
      <c r="ET50" s="854">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53" t="s">
        <v>519</v>
      </c>
      <c r="EM51" s="320" t="s">
        <v>516</v>
      </c>
      <c r="EN51" s="276" t="s">
        <v>453</v>
      </c>
      <c r="EO51" s="276">
        <v>0</v>
      </c>
      <c r="EP51" s="276">
        <v>3</v>
      </c>
      <c r="EQ51" s="331">
        <v>0.75</v>
      </c>
      <c r="ER51" s="331">
        <v>0.75</v>
      </c>
      <c r="ES51" s="331">
        <v>0.75</v>
      </c>
      <c r="ET51" s="850">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53" t="s">
        <v>526</v>
      </c>
      <c r="EM52" s="320" t="s">
        <v>523</v>
      </c>
      <c r="EN52" s="276" t="s">
        <v>453</v>
      </c>
      <c r="EO52" s="276">
        <v>0</v>
      </c>
      <c r="EP52" s="276">
        <v>1</v>
      </c>
      <c r="EQ52" s="331">
        <v>0.25</v>
      </c>
      <c r="ER52" s="331">
        <v>0.25</v>
      </c>
      <c r="ES52" s="331">
        <v>0.25</v>
      </c>
      <c r="ET52" s="850">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9" t="s">
        <v>538</v>
      </c>
      <c r="EM53" s="320" t="s">
        <v>533</v>
      </c>
      <c r="EN53" s="276" t="s">
        <v>534</v>
      </c>
      <c r="EO53" s="388">
        <v>24</v>
      </c>
      <c r="EP53" s="388">
        <v>34</v>
      </c>
      <c r="EQ53" s="492">
        <v>34</v>
      </c>
      <c r="ER53" s="492">
        <v>34</v>
      </c>
      <c r="ES53" s="492">
        <v>34</v>
      </c>
      <c r="ET53" s="860">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9" t="s">
        <v>548</v>
      </c>
      <c r="EM54" s="320" t="s">
        <v>544</v>
      </c>
      <c r="EN54" s="276" t="s">
        <v>545</v>
      </c>
      <c r="EO54" s="276">
        <v>3</v>
      </c>
      <c r="EP54" s="276">
        <v>5</v>
      </c>
      <c r="EQ54" s="828">
        <v>0</v>
      </c>
      <c r="ER54" s="834">
        <v>0</v>
      </c>
      <c r="ES54" s="834">
        <v>1</v>
      </c>
      <c r="ET54" s="861">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9" t="s">
        <v>555</v>
      </c>
      <c r="EM55" s="320" t="s">
        <v>551</v>
      </c>
      <c r="EN55" s="276" t="s">
        <v>552</v>
      </c>
      <c r="EO55" s="276">
        <v>62</v>
      </c>
      <c r="EP55" s="276">
        <v>120</v>
      </c>
      <c r="EQ55" s="828">
        <v>30</v>
      </c>
      <c r="ER55" s="828">
        <v>30</v>
      </c>
      <c r="ES55" s="828">
        <v>30</v>
      </c>
      <c r="ET55" s="861">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9" t="s">
        <v>562</v>
      </c>
      <c r="EM56" s="320" t="s">
        <v>558</v>
      </c>
      <c r="EN56" s="276" t="s">
        <v>559</v>
      </c>
      <c r="EO56" s="276">
        <v>5</v>
      </c>
      <c r="EP56" s="276">
        <v>5</v>
      </c>
      <c r="EQ56" s="828">
        <v>5</v>
      </c>
      <c r="ER56" s="828">
        <v>5</v>
      </c>
      <c r="ES56" s="828">
        <v>5</v>
      </c>
      <c r="ET56" s="861">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9" t="s">
        <v>569</v>
      </c>
      <c r="EM57" s="320" t="s">
        <v>565</v>
      </c>
      <c r="EN57" s="276" t="s">
        <v>566</v>
      </c>
      <c r="EO57" s="276">
        <v>126</v>
      </c>
      <c r="EP57" s="276">
        <v>126</v>
      </c>
      <c r="EQ57" s="277">
        <v>126</v>
      </c>
      <c r="ER57" s="277">
        <v>126</v>
      </c>
      <c r="ES57" s="277">
        <v>126</v>
      </c>
      <c r="ET57" s="851">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9" t="s">
        <v>578</v>
      </c>
      <c r="EM58" s="320" t="s">
        <v>574</v>
      </c>
      <c r="EN58" s="276" t="s">
        <v>575</v>
      </c>
      <c r="EO58" s="276">
        <v>0</v>
      </c>
      <c r="EP58" s="276">
        <v>25</v>
      </c>
      <c r="EQ58" s="277">
        <v>0</v>
      </c>
      <c r="ER58" s="277">
        <v>0</v>
      </c>
      <c r="ES58" s="834">
        <v>12</v>
      </c>
      <c r="ET58" s="855">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9" t="s">
        <v>586</v>
      </c>
      <c r="EM59" s="320" t="s">
        <v>583</v>
      </c>
      <c r="EN59" s="276" t="s">
        <v>532</v>
      </c>
      <c r="EO59" s="388">
        <v>3630</v>
      </c>
      <c r="EP59" s="388">
        <v>3700</v>
      </c>
      <c r="EQ59" s="277">
        <v>3200</v>
      </c>
      <c r="ER59" s="277">
        <v>3300</v>
      </c>
      <c r="ES59" s="277">
        <v>3400</v>
      </c>
      <c r="ET59" s="851">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9" t="s">
        <v>595</v>
      </c>
      <c r="EM60" s="320" t="s">
        <v>591</v>
      </c>
      <c r="EN60" s="276" t="s">
        <v>592</v>
      </c>
      <c r="EO60" s="862">
        <v>14</v>
      </c>
      <c r="EP60" s="862">
        <v>18</v>
      </c>
      <c r="EQ60" s="828">
        <v>1</v>
      </c>
      <c r="ER60" s="828">
        <v>1</v>
      </c>
      <c r="ES60" s="828">
        <v>1</v>
      </c>
      <c r="ET60" s="861">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9" t="s">
        <v>600</v>
      </c>
      <c r="EM61" s="320" t="s">
        <v>598</v>
      </c>
      <c r="EN61" s="276" t="s">
        <v>599</v>
      </c>
      <c r="EO61" s="388">
        <v>0</v>
      </c>
      <c r="EP61" s="388">
        <v>3</v>
      </c>
      <c r="EQ61" s="277">
        <v>1</v>
      </c>
      <c r="ER61" s="834">
        <v>0</v>
      </c>
      <c r="ES61" s="834">
        <v>2</v>
      </c>
      <c r="ET61" s="851">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9" t="s">
        <v>605</v>
      </c>
      <c r="EM62" s="320" t="s">
        <v>603</v>
      </c>
      <c r="EN62" s="276" t="s">
        <v>604</v>
      </c>
      <c r="EO62" s="276">
        <v>6</v>
      </c>
      <c r="EP62" s="276">
        <v>16</v>
      </c>
      <c r="EQ62" s="277">
        <v>16</v>
      </c>
      <c r="ER62" s="277">
        <v>16</v>
      </c>
      <c r="ES62" s="277">
        <v>16</v>
      </c>
      <c r="ET62" s="851">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9" t="s">
        <v>613</v>
      </c>
      <c r="EM63" s="320" t="s">
        <v>611</v>
      </c>
      <c r="EN63" s="276" t="s">
        <v>612</v>
      </c>
      <c r="EO63" s="276">
        <v>0</v>
      </c>
      <c r="EP63" s="276">
        <v>1</v>
      </c>
      <c r="EQ63" s="331">
        <v>0.25</v>
      </c>
      <c r="ER63" s="331">
        <v>0.25</v>
      </c>
      <c r="ES63" s="331">
        <v>0.25</v>
      </c>
      <c r="ET63" s="850">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9" t="s">
        <v>618</v>
      </c>
      <c r="EM64" s="320" t="s">
        <v>616</v>
      </c>
      <c r="EN64" s="276" t="s">
        <v>1897</v>
      </c>
      <c r="EO64" s="828">
        <v>25</v>
      </c>
      <c r="EP64" s="828">
        <v>50</v>
      </c>
      <c r="EQ64" s="828">
        <v>0</v>
      </c>
      <c r="ER64" s="828">
        <v>0</v>
      </c>
      <c r="ES64" s="836">
        <v>0</v>
      </c>
      <c r="ET64" s="852">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9" t="s">
        <v>623</v>
      </c>
      <c r="EM65" s="320" t="s">
        <v>621</v>
      </c>
      <c r="EN65" s="276" t="s">
        <v>622</v>
      </c>
      <c r="EO65" s="276">
        <v>2</v>
      </c>
      <c r="EP65" s="276">
        <v>6</v>
      </c>
      <c r="EQ65" s="277">
        <v>0</v>
      </c>
      <c r="ER65" s="834">
        <v>0</v>
      </c>
      <c r="ES65" s="277">
        <v>2</v>
      </c>
      <c r="ET65" s="851">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9" t="s">
        <v>628</v>
      </c>
      <c r="EM66" s="320" t="s">
        <v>626</v>
      </c>
      <c r="EN66" s="276" t="s">
        <v>627</v>
      </c>
      <c r="EO66" s="276">
        <v>1</v>
      </c>
      <c r="EP66" s="276">
        <v>1</v>
      </c>
      <c r="EQ66" s="331">
        <v>1</v>
      </c>
      <c r="ER66" s="331">
        <v>1</v>
      </c>
      <c r="ES66" s="331">
        <v>1</v>
      </c>
      <c r="ET66" s="850">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9" t="s">
        <v>633</v>
      </c>
      <c r="EM67" s="320" t="s">
        <v>631</v>
      </c>
      <c r="EN67" s="276" t="s">
        <v>632</v>
      </c>
      <c r="EO67" s="276">
        <v>1</v>
      </c>
      <c r="EP67" s="276">
        <v>20</v>
      </c>
      <c r="EQ67" s="277">
        <v>0</v>
      </c>
      <c r="ER67" s="834">
        <v>3</v>
      </c>
      <c r="ES67" s="834">
        <v>8</v>
      </c>
      <c r="ET67" s="855">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9" t="s">
        <v>638</v>
      </c>
      <c r="EM68" s="320" t="s">
        <v>636</v>
      </c>
      <c r="EN68" s="276" t="s">
        <v>637</v>
      </c>
      <c r="EO68" s="276">
        <v>0</v>
      </c>
      <c r="EP68" s="277">
        <v>40</v>
      </c>
      <c r="EQ68" s="277">
        <v>0</v>
      </c>
      <c r="ER68" s="836">
        <v>0</v>
      </c>
      <c r="ES68" s="331">
        <v>15</v>
      </c>
      <c r="ET68" s="849">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9" t="s">
        <v>646</v>
      </c>
      <c r="EM69" s="320" t="s">
        <v>643</v>
      </c>
      <c r="EN69" s="276" t="s">
        <v>644</v>
      </c>
      <c r="EO69" s="388">
        <v>15</v>
      </c>
      <c r="EP69" s="388">
        <v>19</v>
      </c>
      <c r="EQ69" s="277">
        <v>17</v>
      </c>
      <c r="ER69" s="277">
        <v>18</v>
      </c>
      <c r="ES69" s="277">
        <v>19</v>
      </c>
      <c r="ET69" s="851">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9" t="s">
        <v>650</v>
      </c>
      <c r="EM70" s="320" t="s">
        <v>648</v>
      </c>
      <c r="EN70" s="276" t="s">
        <v>649</v>
      </c>
      <c r="EO70" s="276">
        <v>4</v>
      </c>
      <c r="EP70" s="276">
        <v>8</v>
      </c>
      <c r="EQ70" s="277">
        <v>6</v>
      </c>
      <c r="ER70" s="277">
        <v>8</v>
      </c>
      <c r="ES70" s="277">
        <v>8</v>
      </c>
      <c r="ET70" s="851">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9" t="s">
        <v>654</v>
      </c>
      <c r="EM71" s="320" t="s">
        <v>652</v>
      </c>
      <c r="EN71" s="276" t="s">
        <v>653</v>
      </c>
      <c r="EO71" s="276">
        <v>0</v>
      </c>
      <c r="EP71" s="276">
        <v>1</v>
      </c>
      <c r="EQ71" s="331">
        <v>0.25</v>
      </c>
      <c r="ER71" s="331">
        <v>0.25</v>
      </c>
      <c r="ES71" s="331">
        <v>0.25</v>
      </c>
      <c r="ET71" s="850">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9" t="s">
        <v>658</v>
      </c>
      <c r="EM72" s="320" t="s">
        <v>656</v>
      </c>
      <c r="EN72" s="276" t="s">
        <v>657</v>
      </c>
      <c r="EO72" s="276">
        <v>2</v>
      </c>
      <c r="EP72" s="276">
        <v>4</v>
      </c>
      <c r="EQ72" s="277">
        <v>1</v>
      </c>
      <c r="ER72" s="277">
        <v>1</v>
      </c>
      <c r="ES72" s="277">
        <v>1</v>
      </c>
      <c r="ET72" s="851">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9" t="s">
        <v>661</v>
      </c>
      <c r="EM73" s="320" t="s">
        <v>660</v>
      </c>
      <c r="EN73" s="276" t="s">
        <v>532</v>
      </c>
      <c r="EO73" s="276">
        <v>1</v>
      </c>
      <c r="EP73" s="276">
        <v>2</v>
      </c>
      <c r="EQ73" s="278">
        <v>0.5</v>
      </c>
      <c r="ER73" s="835">
        <v>0</v>
      </c>
      <c r="ES73" s="836">
        <v>0.25</v>
      </c>
      <c r="ET73" s="852">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9" t="s">
        <v>665</v>
      </c>
      <c r="EM74" s="320" t="s">
        <v>663</v>
      </c>
      <c r="EN74" s="276" t="s">
        <v>664</v>
      </c>
      <c r="EO74" s="276">
        <v>1</v>
      </c>
      <c r="EP74" s="276">
        <v>5</v>
      </c>
      <c r="EQ74" s="277">
        <v>2</v>
      </c>
      <c r="ER74" s="277">
        <v>5</v>
      </c>
      <c r="ES74" s="277">
        <v>5</v>
      </c>
      <c r="ET74" s="851">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9" t="s">
        <v>669</v>
      </c>
      <c r="EM75" s="320" t="s">
        <v>667</v>
      </c>
      <c r="EN75" s="276" t="s">
        <v>668</v>
      </c>
      <c r="EO75" s="388">
        <v>1</v>
      </c>
      <c r="EP75" s="388">
        <v>1</v>
      </c>
      <c r="EQ75" s="278">
        <v>1</v>
      </c>
      <c r="ER75" s="278">
        <v>1</v>
      </c>
      <c r="ES75" s="278">
        <v>1</v>
      </c>
      <c r="ET75" s="854">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9" t="s">
        <v>673</v>
      </c>
      <c r="EM76" s="320" t="s">
        <v>671</v>
      </c>
      <c r="EN76" s="276" t="s">
        <v>672</v>
      </c>
      <c r="EO76" s="388">
        <v>200</v>
      </c>
      <c r="EP76" s="388">
        <v>240</v>
      </c>
      <c r="EQ76" s="277">
        <v>45</v>
      </c>
      <c r="ER76" s="277">
        <v>65</v>
      </c>
      <c r="ES76" s="277">
        <v>65</v>
      </c>
      <c r="ET76" s="851">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9" t="s">
        <v>677</v>
      </c>
      <c r="EM77" s="320" t="s">
        <v>675</v>
      </c>
      <c r="EN77" s="276" t="s">
        <v>676</v>
      </c>
      <c r="EO77" s="388">
        <v>154</v>
      </c>
      <c r="EP77" s="388">
        <v>200</v>
      </c>
      <c r="EQ77" s="277">
        <v>50</v>
      </c>
      <c r="ER77" s="277">
        <v>50</v>
      </c>
      <c r="ES77" s="277">
        <v>50</v>
      </c>
      <c r="ET77" s="851">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9" t="s">
        <v>681</v>
      </c>
      <c r="EM78" s="320" t="s">
        <v>679</v>
      </c>
      <c r="EN78" s="276" t="s">
        <v>1898</v>
      </c>
      <c r="EO78" s="331">
        <v>10</v>
      </c>
      <c r="EP78" s="331">
        <v>100</v>
      </c>
      <c r="EQ78" s="331">
        <v>25</v>
      </c>
      <c r="ER78" s="331">
        <v>25</v>
      </c>
      <c r="ES78" s="331">
        <v>25</v>
      </c>
      <c r="ET78" s="850">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9" t="s">
        <v>685</v>
      </c>
      <c r="EM79" s="320" t="s">
        <v>683</v>
      </c>
      <c r="EN79" s="276" t="s">
        <v>684</v>
      </c>
      <c r="EO79" s="276">
        <v>1</v>
      </c>
      <c r="EP79" s="276">
        <v>2</v>
      </c>
      <c r="EQ79" s="277">
        <v>0</v>
      </c>
      <c r="ER79" s="834">
        <v>0</v>
      </c>
      <c r="ES79" s="835">
        <v>0.5</v>
      </c>
      <c r="ET79" s="849">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9" t="s">
        <v>689</v>
      </c>
      <c r="EM80" s="320" t="s">
        <v>687</v>
      </c>
      <c r="EN80" s="276" t="s">
        <v>688</v>
      </c>
      <c r="EO80" s="862">
        <v>55</v>
      </c>
      <c r="EP80" s="862">
        <v>57</v>
      </c>
      <c r="EQ80" s="828">
        <v>0</v>
      </c>
      <c r="ER80" s="834">
        <v>1</v>
      </c>
      <c r="ES80" s="834">
        <v>1</v>
      </c>
      <c r="ET80" s="861">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9" t="s">
        <v>692</v>
      </c>
      <c r="EM81" s="320" t="s">
        <v>691</v>
      </c>
      <c r="EN81" s="829" t="s">
        <v>668</v>
      </c>
      <c r="EO81" s="276">
        <v>1</v>
      </c>
      <c r="EP81" s="276">
        <v>1</v>
      </c>
      <c r="EQ81" s="331">
        <v>1</v>
      </c>
      <c r="ER81" s="331">
        <v>1</v>
      </c>
      <c r="ES81" s="331">
        <v>1</v>
      </c>
      <c r="ET81" s="850">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53" t="s">
        <v>700</v>
      </c>
      <c r="EM82" s="848" t="s">
        <v>697</v>
      </c>
      <c r="EN82" s="276" t="s">
        <v>698</v>
      </c>
      <c r="EO82" s="276">
        <v>0</v>
      </c>
      <c r="EP82" s="276">
        <v>1</v>
      </c>
      <c r="EQ82" s="277">
        <v>0</v>
      </c>
      <c r="ER82" s="835">
        <v>0.1</v>
      </c>
      <c r="ES82" s="836">
        <v>0.45</v>
      </c>
      <c r="ET82" s="852">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53" t="s">
        <v>704</v>
      </c>
      <c r="EM83" s="848" t="s">
        <v>702</v>
      </c>
      <c r="EN83" s="276" t="s">
        <v>703</v>
      </c>
      <c r="EO83" s="276">
        <v>0</v>
      </c>
      <c r="EP83" s="276">
        <v>1</v>
      </c>
      <c r="EQ83" s="278">
        <v>0.5</v>
      </c>
      <c r="ER83" s="278">
        <v>0.5</v>
      </c>
      <c r="ES83" s="277">
        <v>0</v>
      </c>
      <c r="ET83" s="851">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53" t="s">
        <v>708</v>
      </c>
      <c r="EM84" s="848" t="s">
        <v>706</v>
      </c>
      <c r="EN84" s="276" t="s">
        <v>1899</v>
      </c>
      <c r="EO84" s="277">
        <v>40</v>
      </c>
      <c r="EP84" s="277">
        <v>100</v>
      </c>
      <c r="EQ84" s="277">
        <v>0</v>
      </c>
      <c r="ER84" s="835">
        <v>100</v>
      </c>
      <c r="ES84" s="835">
        <v>0</v>
      </c>
      <c r="ET84" s="849">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53" t="s">
        <v>712</v>
      </c>
      <c r="EM85" s="848" t="s">
        <v>710</v>
      </c>
      <c r="EN85" s="276" t="s">
        <v>711</v>
      </c>
      <c r="EO85" s="276">
        <v>1</v>
      </c>
      <c r="EP85" s="276">
        <v>1</v>
      </c>
      <c r="EQ85" s="331">
        <v>1</v>
      </c>
      <c r="ER85" s="331">
        <v>1</v>
      </c>
      <c r="ES85" s="331">
        <v>1</v>
      </c>
      <c r="ET85" s="850">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53" t="s">
        <v>716</v>
      </c>
      <c r="EM86" s="848" t="s">
        <v>714</v>
      </c>
      <c r="EN86" s="276" t="s">
        <v>715</v>
      </c>
      <c r="EO86" s="276">
        <v>8</v>
      </c>
      <c r="EP86" s="276">
        <v>10</v>
      </c>
      <c r="EQ86" s="277">
        <v>3</v>
      </c>
      <c r="ER86" s="834">
        <v>2</v>
      </c>
      <c r="ES86" s="834">
        <v>3</v>
      </c>
      <c r="ET86" s="851">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53" t="s">
        <v>723</v>
      </c>
      <c r="EM87" s="320" t="s">
        <v>721</v>
      </c>
      <c r="EN87" s="276" t="s">
        <v>722</v>
      </c>
      <c r="EO87" s="276">
        <v>0</v>
      </c>
      <c r="EP87" s="276">
        <v>2</v>
      </c>
      <c r="EQ87" s="828">
        <v>0</v>
      </c>
      <c r="ER87" s="834">
        <v>0</v>
      </c>
      <c r="ES87" s="828">
        <v>1</v>
      </c>
      <c r="ET87" s="855">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53" t="s">
        <v>727</v>
      </c>
      <c r="EM88" s="320" t="s">
        <v>725</v>
      </c>
      <c r="EN88" s="276" t="s">
        <v>726</v>
      </c>
      <c r="EO88" s="276">
        <v>0</v>
      </c>
      <c r="EP88" s="276">
        <v>3</v>
      </c>
      <c r="EQ88" s="277">
        <v>0</v>
      </c>
      <c r="ER88" s="277">
        <v>2</v>
      </c>
      <c r="ES88" s="277">
        <v>1</v>
      </c>
      <c r="ET88" s="851">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53" t="s">
        <v>731</v>
      </c>
      <c r="EM89" s="320" t="s">
        <v>729</v>
      </c>
      <c r="EN89" s="276" t="s">
        <v>1900</v>
      </c>
      <c r="EO89" s="827">
        <v>70</v>
      </c>
      <c r="EP89" s="827">
        <v>100</v>
      </c>
      <c r="EQ89" s="827">
        <v>30</v>
      </c>
      <c r="ER89" s="834">
        <v>25</v>
      </c>
      <c r="ES89" s="834">
        <v>25</v>
      </c>
      <c r="ET89" s="855">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53" t="s">
        <v>735</v>
      </c>
      <c r="EM90" s="320" t="s">
        <v>733</v>
      </c>
      <c r="EN90" s="276" t="s">
        <v>1901</v>
      </c>
      <c r="EO90" s="827">
        <v>90</v>
      </c>
      <c r="EP90" s="827">
        <v>100</v>
      </c>
      <c r="EQ90" s="827">
        <v>10</v>
      </c>
      <c r="ER90" s="834">
        <v>90</v>
      </c>
      <c r="ES90" s="828">
        <v>0</v>
      </c>
      <c r="ET90" s="861">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53" t="s">
        <v>740</v>
      </c>
      <c r="EM91" s="320" t="s">
        <v>738</v>
      </c>
      <c r="EN91" s="276" t="s">
        <v>739</v>
      </c>
      <c r="EO91" s="276">
        <v>1</v>
      </c>
      <c r="EP91" s="276">
        <v>1</v>
      </c>
      <c r="EQ91" s="331">
        <v>1</v>
      </c>
      <c r="ER91" s="331">
        <v>1</v>
      </c>
      <c r="ES91" s="331">
        <v>1</v>
      </c>
      <c r="ET91" s="850">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53" t="s">
        <v>743</v>
      </c>
      <c r="EM92" s="320" t="s">
        <v>742</v>
      </c>
      <c r="EN92" s="276" t="s">
        <v>433</v>
      </c>
      <c r="EO92" s="276">
        <v>3</v>
      </c>
      <c r="EP92" s="276">
        <v>3</v>
      </c>
      <c r="EQ92" s="278">
        <v>3</v>
      </c>
      <c r="ER92" s="278">
        <v>3</v>
      </c>
      <c r="ES92" s="277">
        <v>3</v>
      </c>
      <c r="ET92" s="851">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53" t="s">
        <v>747</v>
      </c>
      <c r="EM93" s="320" t="s">
        <v>745</v>
      </c>
      <c r="EN93" s="276" t="s">
        <v>746</v>
      </c>
      <c r="EO93" s="276">
        <v>1</v>
      </c>
      <c r="EP93" s="276">
        <v>1</v>
      </c>
      <c r="EQ93" s="331">
        <v>1</v>
      </c>
      <c r="ER93" s="331">
        <v>1</v>
      </c>
      <c r="ES93" s="331">
        <v>1</v>
      </c>
      <c r="ET93" s="850">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53" t="s">
        <v>750</v>
      </c>
      <c r="EM94" s="320" t="s">
        <v>749</v>
      </c>
      <c r="EN94" s="276" t="s">
        <v>532</v>
      </c>
      <c r="EO94" s="276">
        <v>492</v>
      </c>
      <c r="EP94" s="276">
        <v>600</v>
      </c>
      <c r="EQ94" s="277">
        <v>519</v>
      </c>
      <c r="ER94" s="277">
        <v>546</v>
      </c>
      <c r="ES94" s="277">
        <v>573</v>
      </c>
      <c r="ET94" s="851">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53" t="s">
        <v>757</v>
      </c>
      <c r="EM95" s="320" t="s">
        <v>755</v>
      </c>
      <c r="EN95" s="276" t="s">
        <v>756</v>
      </c>
      <c r="EO95" s="276">
        <v>0</v>
      </c>
      <c r="EP95" s="276">
        <v>1</v>
      </c>
      <c r="EQ95" s="277">
        <v>0</v>
      </c>
      <c r="ER95" s="278">
        <v>0.6</v>
      </c>
      <c r="ES95" s="278">
        <v>0.4</v>
      </c>
      <c r="ET95" s="851">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53" t="s">
        <v>761</v>
      </c>
      <c r="EM96" s="320" t="s">
        <v>759</v>
      </c>
      <c r="EN96" s="276" t="s">
        <v>760</v>
      </c>
      <c r="EO96" s="276">
        <v>0</v>
      </c>
      <c r="EP96" s="276">
        <v>1</v>
      </c>
      <c r="EQ96" s="277">
        <v>0</v>
      </c>
      <c r="ER96" s="331">
        <v>0.25</v>
      </c>
      <c r="ES96" s="278">
        <v>0.5</v>
      </c>
      <c r="ET96" s="850">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53" t="s">
        <v>765</v>
      </c>
      <c r="EM97" s="320" t="s">
        <v>763</v>
      </c>
      <c r="EN97" s="276" t="s">
        <v>764</v>
      </c>
      <c r="EO97" s="276">
        <v>8</v>
      </c>
      <c r="EP97" s="276">
        <v>8</v>
      </c>
      <c r="EQ97" s="277">
        <v>2</v>
      </c>
      <c r="ER97" s="277">
        <v>2</v>
      </c>
      <c r="ES97" s="277">
        <v>2</v>
      </c>
      <c r="ET97" s="851">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53" t="s">
        <v>770</v>
      </c>
      <c r="EM98" s="320" t="s">
        <v>768</v>
      </c>
      <c r="EN98" s="276" t="s">
        <v>769</v>
      </c>
      <c r="EO98" s="276">
        <v>0</v>
      </c>
      <c r="EP98" s="276">
        <v>1</v>
      </c>
      <c r="EQ98" s="331">
        <v>0.25</v>
      </c>
      <c r="ER98" s="331">
        <v>0.25</v>
      </c>
      <c r="ES98" s="331">
        <v>0.25</v>
      </c>
      <c r="ET98" s="850">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53" t="s">
        <v>777</v>
      </c>
      <c r="EM99" s="320" t="s">
        <v>775</v>
      </c>
      <c r="EN99" s="276" t="s">
        <v>776</v>
      </c>
      <c r="EO99" s="276">
        <v>0</v>
      </c>
      <c r="EP99" s="276">
        <v>1</v>
      </c>
      <c r="EQ99" s="331">
        <v>0.25</v>
      </c>
      <c r="ER99" s="331">
        <v>0.25</v>
      </c>
      <c r="ES99" s="331">
        <v>0.25</v>
      </c>
      <c r="ET99" s="850">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53" t="s">
        <v>781</v>
      </c>
      <c r="EM100" s="320" t="s">
        <v>779</v>
      </c>
      <c r="EN100" s="276" t="s">
        <v>780</v>
      </c>
      <c r="EO100" s="276">
        <v>0</v>
      </c>
      <c r="EP100" s="276">
        <v>1</v>
      </c>
      <c r="EQ100" s="331">
        <v>0.25</v>
      </c>
      <c r="ER100" s="331">
        <v>0.25</v>
      </c>
      <c r="ES100" s="331">
        <v>0.25</v>
      </c>
      <c r="ET100" s="850">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53" t="s">
        <v>785</v>
      </c>
      <c r="EM101" s="320" t="s">
        <v>783</v>
      </c>
      <c r="EN101" s="276" t="s">
        <v>784</v>
      </c>
      <c r="EO101" s="276">
        <v>0</v>
      </c>
      <c r="EP101" s="331">
        <v>100</v>
      </c>
      <c r="EQ101" s="331">
        <v>25</v>
      </c>
      <c r="ER101" s="331">
        <v>25</v>
      </c>
      <c r="ES101" s="331">
        <v>25</v>
      </c>
      <c r="ET101" s="850">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53" t="s">
        <v>789</v>
      </c>
      <c r="EM102" s="320" t="s">
        <v>787</v>
      </c>
      <c r="EN102" s="276" t="s">
        <v>788</v>
      </c>
      <c r="EO102" s="276">
        <v>1</v>
      </c>
      <c r="EP102" s="276">
        <v>1</v>
      </c>
      <c r="EQ102" s="331">
        <v>1</v>
      </c>
      <c r="ER102" s="331">
        <v>1</v>
      </c>
      <c r="ES102" s="331">
        <v>1</v>
      </c>
      <c r="ET102" s="850">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53" t="s">
        <v>793</v>
      </c>
      <c r="EM103" s="320" t="s">
        <v>791</v>
      </c>
      <c r="EN103" s="276" t="s">
        <v>792</v>
      </c>
      <c r="EO103" s="276">
        <v>3</v>
      </c>
      <c r="EP103" s="276">
        <v>3</v>
      </c>
      <c r="EQ103" s="278">
        <v>3</v>
      </c>
      <c r="ER103" s="278">
        <v>3</v>
      </c>
      <c r="ES103" s="277">
        <v>3</v>
      </c>
      <c r="ET103" s="851">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53" t="s">
        <v>797</v>
      </c>
      <c r="EM104" s="320" t="s">
        <v>795</v>
      </c>
      <c r="EN104" s="276" t="s">
        <v>796</v>
      </c>
      <c r="EO104" s="276">
        <v>0</v>
      </c>
      <c r="EP104" s="331">
        <v>100</v>
      </c>
      <c r="EQ104" s="331">
        <v>25</v>
      </c>
      <c r="ER104" s="331">
        <v>25</v>
      </c>
      <c r="ES104" s="331">
        <v>25</v>
      </c>
      <c r="ET104" s="850">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53" t="s">
        <v>800</v>
      </c>
      <c r="EM105" s="320" t="s">
        <v>799</v>
      </c>
      <c r="EN105" s="276" t="s">
        <v>653</v>
      </c>
      <c r="EO105" s="276">
        <v>0</v>
      </c>
      <c r="EP105" s="276">
        <v>1</v>
      </c>
      <c r="EQ105" s="331">
        <v>0.25</v>
      </c>
      <c r="ER105" s="331">
        <v>0.25</v>
      </c>
      <c r="ES105" s="331">
        <v>0.25</v>
      </c>
      <c r="ET105" s="850">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53" t="s">
        <v>808</v>
      </c>
      <c r="EM106" s="320" t="s">
        <v>805</v>
      </c>
      <c r="EN106" s="276" t="s">
        <v>806</v>
      </c>
      <c r="EO106" s="276">
        <v>164</v>
      </c>
      <c r="EP106" s="276">
        <v>131</v>
      </c>
      <c r="EQ106" s="277">
        <v>164</v>
      </c>
      <c r="ER106" s="277">
        <v>154</v>
      </c>
      <c r="ES106" s="277">
        <v>144</v>
      </c>
      <c r="ET106" s="851">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53" t="s">
        <v>812</v>
      </c>
      <c r="EM107" s="320" t="s">
        <v>810</v>
      </c>
      <c r="EN107" s="276" t="s">
        <v>811</v>
      </c>
      <c r="EO107" s="276">
        <v>1</v>
      </c>
      <c r="EP107" s="276">
        <v>1</v>
      </c>
      <c r="EQ107" s="331">
        <v>1</v>
      </c>
      <c r="ER107" s="331">
        <v>1</v>
      </c>
      <c r="ES107" s="331">
        <v>1</v>
      </c>
      <c r="ET107" s="850">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53" t="s">
        <v>816</v>
      </c>
      <c r="EM108" s="320" t="s">
        <v>814</v>
      </c>
      <c r="EN108" s="276" t="s">
        <v>815</v>
      </c>
      <c r="EO108" s="276">
        <v>1</v>
      </c>
      <c r="EP108" s="276">
        <v>1</v>
      </c>
      <c r="EQ108" s="331">
        <v>1</v>
      </c>
      <c r="ER108" s="331">
        <v>1</v>
      </c>
      <c r="ES108" s="331">
        <v>1</v>
      </c>
      <c r="ET108" s="850">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53" t="s">
        <v>821</v>
      </c>
      <c r="EM109" s="320" t="s">
        <v>820</v>
      </c>
      <c r="EN109" s="276" t="s">
        <v>653</v>
      </c>
      <c r="EO109" s="276">
        <v>0</v>
      </c>
      <c r="EP109" s="276">
        <v>1</v>
      </c>
      <c r="EQ109" s="278">
        <v>0.2</v>
      </c>
      <c r="ER109" s="278">
        <v>0.3</v>
      </c>
      <c r="ES109" s="331">
        <v>0.25</v>
      </c>
      <c r="ET109" s="850">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53" t="s">
        <v>824</v>
      </c>
      <c r="EM110" s="320" t="s">
        <v>823</v>
      </c>
      <c r="EN110" s="276" t="s">
        <v>653</v>
      </c>
      <c r="EO110" s="276">
        <v>1</v>
      </c>
      <c r="EP110" s="276">
        <v>1</v>
      </c>
      <c r="EQ110" s="331">
        <v>1</v>
      </c>
      <c r="ER110" s="331">
        <v>1</v>
      </c>
      <c r="ES110" s="331">
        <v>1</v>
      </c>
      <c r="ET110" s="850">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63" t="s">
        <v>833</v>
      </c>
      <c r="EM111" s="320" t="s">
        <v>830</v>
      </c>
      <c r="EN111" s="276" t="s">
        <v>831</v>
      </c>
      <c r="EO111" s="276">
        <v>0</v>
      </c>
      <c r="EP111" s="276">
        <v>1</v>
      </c>
      <c r="EQ111" s="277">
        <v>1</v>
      </c>
      <c r="ER111" s="277">
        <v>1</v>
      </c>
      <c r="ES111" s="277">
        <v>1</v>
      </c>
      <c r="ET111" s="851">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53" t="s">
        <v>837</v>
      </c>
      <c r="EM112" s="320" t="s">
        <v>835</v>
      </c>
      <c r="EN112" s="276" t="s">
        <v>836</v>
      </c>
      <c r="EO112" s="276">
        <v>0</v>
      </c>
      <c r="EP112" s="276">
        <v>1</v>
      </c>
      <c r="EQ112" s="277">
        <v>0</v>
      </c>
      <c r="ER112" s="277">
        <v>1</v>
      </c>
      <c r="ES112" s="277">
        <v>1</v>
      </c>
      <c r="ET112" s="851">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53" t="s">
        <v>841</v>
      </c>
      <c r="EM113" s="320" t="s">
        <v>839</v>
      </c>
      <c r="EN113" s="276" t="s">
        <v>1902</v>
      </c>
      <c r="EO113" s="331">
        <v>25</v>
      </c>
      <c r="EP113" s="331">
        <v>30</v>
      </c>
      <c r="EQ113" s="331">
        <v>25</v>
      </c>
      <c r="ER113" s="331">
        <v>26</v>
      </c>
      <c r="ES113" s="331">
        <v>29</v>
      </c>
      <c r="ET113" s="854">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53" t="s">
        <v>845</v>
      </c>
      <c r="EM114" s="320" t="s">
        <v>843</v>
      </c>
      <c r="EN114" s="276" t="s">
        <v>1903</v>
      </c>
      <c r="EO114" s="278">
        <v>38</v>
      </c>
      <c r="EP114" s="278">
        <v>58</v>
      </c>
      <c r="EQ114" s="278">
        <v>40</v>
      </c>
      <c r="ER114" s="331">
        <v>45</v>
      </c>
      <c r="ES114" s="278">
        <v>50</v>
      </c>
      <c r="ET114" s="850">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53" t="s">
        <v>849</v>
      </c>
      <c r="EM115" s="320" t="s">
        <v>847</v>
      </c>
      <c r="EN115" s="276" t="s">
        <v>1904</v>
      </c>
      <c r="EO115" s="277">
        <v>2</v>
      </c>
      <c r="EP115" s="828">
        <v>10</v>
      </c>
      <c r="EQ115" s="828">
        <v>2</v>
      </c>
      <c r="ER115" s="828">
        <v>4</v>
      </c>
      <c r="ES115" s="828">
        <v>6</v>
      </c>
      <c r="ET115" s="861">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53" t="s">
        <v>853</v>
      </c>
      <c r="EM116" s="320" t="s">
        <v>851</v>
      </c>
      <c r="EN116" s="276" t="s">
        <v>852</v>
      </c>
      <c r="EO116" s="276">
        <v>2</v>
      </c>
      <c r="EP116" s="276">
        <v>3</v>
      </c>
      <c r="EQ116" s="277">
        <v>1</v>
      </c>
      <c r="ER116" s="277">
        <v>1</v>
      </c>
      <c r="ES116" s="278">
        <v>0.5</v>
      </c>
      <c r="ET116" s="854">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53" t="s">
        <v>857</v>
      </c>
      <c r="EM117" s="320" t="s">
        <v>855</v>
      </c>
      <c r="EN117" s="276" t="s">
        <v>1905</v>
      </c>
      <c r="EO117" s="277">
        <v>5</v>
      </c>
      <c r="EP117" s="828">
        <v>30</v>
      </c>
      <c r="EQ117" s="828">
        <v>5</v>
      </c>
      <c r="ER117" s="828">
        <v>15</v>
      </c>
      <c r="ES117" s="828">
        <v>25</v>
      </c>
      <c r="ET117" s="861">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53" t="s">
        <v>861</v>
      </c>
      <c r="EM118" s="320" t="s">
        <v>859</v>
      </c>
      <c r="EN118" s="276" t="s">
        <v>860</v>
      </c>
      <c r="EO118" s="276">
        <v>1</v>
      </c>
      <c r="EP118" s="829">
        <v>2</v>
      </c>
      <c r="EQ118" s="828">
        <v>0</v>
      </c>
      <c r="ER118" s="834">
        <v>0</v>
      </c>
      <c r="ES118" s="828">
        <v>1</v>
      </c>
      <c r="ET118" s="855">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53" t="s">
        <v>865</v>
      </c>
      <c r="EM119" s="320" t="s">
        <v>863</v>
      </c>
      <c r="EN119" s="276" t="s">
        <v>864</v>
      </c>
      <c r="EO119" s="277">
        <v>0</v>
      </c>
      <c r="EP119" s="828">
        <v>40</v>
      </c>
      <c r="EQ119" s="828">
        <v>5</v>
      </c>
      <c r="ER119" s="828">
        <v>15</v>
      </c>
      <c r="ES119" s="828">
        <v>30</v>
      </c>
      <c r="ET119" s="861">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53" t="s">
        <v>869</v>
      </c>
      <c r="EM120" s="320" t="s">
        <v>867</v>
      </c>
      <c r="EN120" s="276" t="s">
        <v>868</v>
      </c>
      <c r="EO120" s="277">
        <v>0</v>
      </c>
      <c r="EP120" s="828">
        <v>90</v>
      </c>
      <c r="EQ120" s="828">
        <v>0</v>
      </c>
      <c r="ER120" s="828">
        <v>5</v>
      </c>
      <c r="ES120" s="828">
        <v>40</v>
      </c>
      <c r="ET120" s="861">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53" t="s">
        <v>875</v>
      </c>
      <c r="EM121" s="320" t="s">
        <v>873</v>
      </c>
      <c r="EN121" s="276" t="s">
        <v>874</v>
      </c>
      <c r="EO121" s="276">
        <v>1</v>
      </c>
      <c r="EP121" s="278">
        <v>2</v>
      </c>
      <c r="EQ121" s="278">
        <v>0.5</v>
      </c>
      <c r="ER121" s="278">
        <v>0.5</v>
      </c>
      <c r="ES121" s="278">
        <v>0.5</v>
      </c>
      <c r="ET121" s="854">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53" t="s">
        <v>879</v>
      </c>
      <c r="EM122" s="320" t="s">
        <v>877</v>
      </c>
      <c r="EN122" s="276" t="s">
        <v>878</v>
      </c>
      <c r="EO122" s="276">
        <v>281</v>
      </c>
      <c r="EP122" s="276">
        <v>600</v>
      </c>
      <c r="EQ122" s="277">
        <v>150</v>
      </c>
      <c r="ER122" s="277">
        <v>150</v>
      </c>
      <c r="ES122" s="277">
        <v>150</v>
      </c>
      <c r="ET122" s="851">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53" t="s">
        <v>883</v>
      </c>
      <c r="EM123" s="320" t="s">
        <v>881</v>
      </c>
      <c r="EN123" s="276" t="s">
        <v>882</v>
      </c>
      <c r="EO123" s="388">
        <v>0</v>
      </c>
      <c r="EP123" s="388">
        <v>1</v>
      </c>
      <c r="EQ123" s="278">
        <v>0.2</v>
      </c>
      <c r="ER123" s="835">
        <v>0</v>
      </c>
      <c r="ES123" s="835">
        <v>0.4</v>
      </c>
      <c r="ET123" s="849">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53" t="s">
        <v>887</v>
      </c>
      <c r="EM124" s="320" t="s">
        <v>885</v>
      </c>
      <c r="EN124" s="276" t="s">
        <v>886</v>
      </c>
      <c r="EO124" s="388">
        <v>1</v>
      </c>
      <c r="EP124" s="388">
        <v>3</v>
      </c>
      <c r="EQ124" s="278">
        <v>0.5</v>
      </c>
      <c r="ER124" s="278">
        <v>0.5</v>
      </c>
      <c r="ES124" s="277">
        <v>1</v>
      </c>
      <c r="ET124" s="851">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53" t="s">
        <v>893</v>
      </c>
      <c r="EM125" s="320" t="s">
        <v>891</v>
      </c>
      <c r="EN125" s="276" t="s">
        <v>892</v>
      </c>
      <c r="EO125" s="278">
        <v>0</v>
      </c>
      <c r="EP125" s="278">
        <v>70</v>
      </c>
      <c r="EQ125" s="278">
        <v>10</v>
      </c>
      <c r="ER125" s="835">
        <v>0</v>
      </c>
      <c r="ES125" s="835">
        <v>30</v>
      </c>
      <c r="ET125" s="849">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53" t="s">
        <v>897</v>
      </c>
      <c r="EM126" s="320" t="s">
        <v>895</v>
      </c>
      <c r="EN126" s="276" t="s">
        <v>896</v>
      </c>
      <c r="EO126" s="276">
        <v>0</v>
      </c>
      <c r="EP126" s="276">
        <v>1</v>
      </c>
      <c r="EQ126" s="278">
        <v>0.2</v>
      </c>
      <c r="ER126" s="835">
        <v>0.2</v>
      </c>
      <c r="ES126" s="278">
        <v>0.3</v>
      </c>
      <c r="ET126" s="849">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53" t="s">
        <v>901</v>
      </c>
      <c r="EM127" s="320" t="s">
        <v>899</v>
      </c>
      <c r="EN127" s="276" t="s">
        <v>900</v>
      </c>
      <c r="EO127" s="276">
        <v>0</v>
      </c>
      <c r="EP127" s="276">
        <v>4</v>
      </c>
      <c r="EQ127" s="277">
        <v>1</v>
      </c>
      <c r="ER127" s="277">
        <v>1</v>
      </c>
      <c r="ES127" s="277">
        <v>1</v>
      </c>
      <c r="ET127" s="851">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53" t="s">
        <v>907</v>
      </c>
      <c r="EM128" s="320" t="s">
        <v>905</v>
      </c>
      <c r="EN128" s="276" t="s">
        <v>906</v>
      </c>
      <c r="EO128" s="276">
        <v>0</v>
      </c>
      <c r="EP128" s="276">
        <v>2</v>
      </c>
      <c r="EQ128" s="278">
        <v>0.5</v>
      </c>
      <c r="ER128" s="278">
        <v>0.5</v>
      </c>
      <c r="ES128" s="278">
        <v>0.5</v>
      </c>
      <c r="ET128" s="854">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53" t="s">
        <v>911</v>
      </c>
      <c r="EM129" s="320" t="s">
        <v>909</v>
      </c>
      <c r="EN129" s="276" t="s">
        <v>910</v>
      </c>
      <c r="EO129" s="276">
        <v>0</v>
      </c>
      <c r="EP129" s="276">
        <v>200</v>
      </c>
      <c r="EQ129" s="277">
        <v>50</v>
      </c>
      <c r="ER129" s="277">
        <v>50</v>
      </c>
      <c r="ES129" s="277">
        <v>50</v>
      </c>
      <c r="ET129" s="851">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53" t="s">
        <v>915</v>
      </c>
      <c r="EM130" s="320" t="s">
        <v>913</v>
      </c>
      <c r="EN130" s="276" t="s">
        <v>914</v>
      </c>
      <c r="EO130" s="276">
        <v>0</v>
      </c>
      <c r="EP130" s="276">
        <v>1</v>
      </c>
      <c r="EQ130" s="278">
        <v>0.2</v>
      </c>
      <c r="ER130" s="278">
        <v>0.3</v>
      </c>
      <c r="ES130" s="278">
        <v>0.3</v>
      </c>
      <c r="ET130" s="854">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53" t="s">
        <v>919</v>
      </c>
      <c r="EM131" s="320" t="s">
        <v>917</v>
      </c>
      <c r="EN131" s="276" t="s">
        <v>918</v>
      </c>
      <c r="EO131" s="276">
        <v>0</v>
      </c>
      <c r="EP131" s="276">
        <v>1</v>
      </c>
      <c r="EQ131" s="278">
        <v>0.2</v>
      </c>
      <c r="ER131" s="278">
        <v>0.3</v>
      </c>
      <c r="ES131" s="278">
        <v>0.3</v>
      </c>
      <c r="ET131" s="854">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53" t="s">
        <v>923</v>
      </c>
      <c r="EM132" s="320" t="s">
        <v>921</v>
      </c>
      <c r="EN132" s="276" t="s">
        <v>922</v>
      </c>
      <c r="EO132" s="276">
        <v>0</v>
      </c>
      <c r="EP132" s="276">
        <v>1</v>
      </c>
      <c r="EQ132" s="278">
        <v>0.2</v>
      </c>
      <c r="ER132" s="278">
        <v>0.3</v>
      </c>
      <c r="ES132" s="278">
        <v>0.3</v>
      </c>
      <c r="ET132" s="854">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53" t="s">
        <v>930</v>
      </c>
      <c r="EM133" s="320" t="s">
        <v>928</v>
      </c>
      <c r="EN133" s="276" t="s">
        <v>929</v>
      </c>
      <c r="EO133" s="276">
        <v>0</v>
      </c>
      <c r="EP133" s="276">
        <v>2</v>
      </c>
      <c r="EQ133" s="278">
        <v>0.5</v>
      </c>
      <c r="ER133" s="278">
        <v>0.5</v>
      </c>
      <c r="ES133" s="278">
        <v>0.5</v>
      </c>
      <c r="ET133" s="854">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53" t="s">
        <v>934</v>
      </c>
      <c r="EM134" s="320" t="s">
        <v>932</v>
      </c>
      <c r="EN134" s="276" t="s">
        <v>933</v>
      </c>
      <c r="EO134" s="276">
        <v>300</v>
      </c>
      <c r="EP134" s="276">
        <v>500</v>
      </c>
      <c r="EQ134" s="277">
        <v>125</v>
      </c>
      <c r="ER134" s="277">
        <v>125</v>
      </c>
      <c r="ES134" s="277">
        <v>125</v>
      </c>
      <c r="ET134" s="851">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53" t="s">
        <v>938</v>
      </c>
      <c r="EM135" s="320" t="s">
        <v>936</v>
      </c>
      <c r="EN135" s="276" t="s">
        <v>937</v>
      </c>
      <c r="EO135" s="276">
        <v>0</v>
      </c>
      <c r="EP135" s="388">
        <v>1</v>
      </c>
      <c r="EQ135" s="331">
        <v>0.25</v>
      </c>
      <c r="ER135" s="836">
        <v>0.05</v>
      </c>
      <c r="ES135" s="836">
        <v>0.35</v>
      </c>
      <c r="ET135" s="852">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53" t="s">
        <v>942</v>
      </c>
      <c r="EM136" s="320" t="s">
        <v>940</v>
      </c>
      <c r="EN136" s="276" t="s">
        <v>941</v>
      </c>
      <c r="EO136" s="276">
        <v>0</v>
      </c>
      <c r="EP136" s="276">
        <v>8</v>
      </c>
      <c r="EQ136" s="277">
        <v>2</v>
      </c>
      <c r="ER136" s="277">
        <v>2</v>
      </c>
      <c r="ES136" s="277">
        <v>2</v>
      </c>
      <c r="ET136" s="851">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53" t="s">
        <v>946</v>
      </c>
      <c r="EM137" s="320" t="s">
        <v>944</v>
      </c>
      <c r="EN137" s="276" t="s">
        <v>945</v>
      </c>
      <c r="EO137" s="276">
        <v>6</v>
      </c>
      <c r="EP137" s="276">
        <v>194</v>
      </c>
      <c r="EQ137" s="277">
        <v>48</v>
      </c>
      <c r="ER137" s="277">
        <v>48</v>
      </c>
      <c r="ES137" s="277">
        <v>48</v>
      </c>
      <c r="ET137" s="851">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53" t="s">
        <v>950</v>
      </c>
      <c r="EM138" s="320" t="s">
        <v>948</v>
      </c>
      <c r="EN138" s="276" t="s">
        <v>949</v>
      </c>
      <c r="EO138" s="276">
        <v>0</v>
      </c>
      <c r="EP138" s="388">
        <v>1</v>
      </c>
      <c r="EQ138" s="331">
        <v>0.25</v>
      </c>
      <c r="ER138" s="331">
        <v>0.25</v>
      </c>
      <c r="ES138" s="331">
        <v>0.25</v>
      </c>
      <c r="ET138" s="850">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53" t="s">
        <v>956</v>
      </c>
      <c r="EM139" s="320" t="s">
        <v>954</v>
      </c>
      <c r="EN139" s="276" t="s">
        <v>955</v>
      </c>
      <c r="EO139" s="276">
        <v>0</v>
      </c>
      <c r="EP139" s="276">
        <v>1</v>
      </c>
      <c r="EQ139" s="277">
        <v>0</v>
      </c>
      <c r="ER139" s="835">
        <v>0</v>
      </c>
      <c r="ES139" s="836">
        <v>0.5</v>
      </c>
      <c r="ET139" s="852">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53" t="s">
        <v>960</v>
      </c>
      <c r="EM140" s="320" t="s">
        <v>958</v>
      </c>
      <c r="EN140" s="276" t="s">
        <v>959</v>
      </c>
      <c r="EO140" s="276">
        <v>0</v>
      </c>
      <c r="EP140" s="276">
        <v>1</v>
      </c>
      <c r="EQ140" s="331">
        <v>0.25</v>
      </c>
      <c r="ER140" s="331">
        <v>0.25</v>
      </c>
      <c r="ES140" s="331">
        <v>0.25</v>
      </c>
      <c r="ET140" s="850">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53" t="s">
        <v>964</v>
      </c>
      <c r="EM141" s="320" t="s">
        <v>962</v>
      </c>
      <c r="EN141" s="276" t="s">
        <v>963</v>
      </c>
      <c r="EO141" s="276">
        <v>1</v>
      </c>
      <c r="EP141" s="276">
        <v>2</v>
      </c>
      <c r="EQ141" s="278">
        <v>0.5</v>
      </c>
      <c r="ER141" s="278">
        <v>0.5</v>
      </c>
      <c r="ES141" s="278">
        <v>0.5</v>
      </c>
      <c r="ET141" s="854">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53" t="s">
        <v>968</v>
      </c>
      <c r="EM142" s="320" t="s">
        <v>966</v>
      </c>
      <c r="EN142" s="276" t="s">
        <v>967</v>
      </c>
      <c r="EO142" s="276">
        <v>10</v>
      </c>
      <c r="EP142" s="276">
        <v>20</v>
      </c>
      <c r="EQ142" s="277">
        <v>6</v>
      </c>
      <c r="ER142" s="277">
        <v>6</v>
      </c>
      <c r="ES142" s="277">
        <v>4</v>
      </c>
      <c r="ET142" s="851">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53" t="s">
        <v>972</v>
      </c>
      <c r="EM143" s="320" t="s">
        <v>970</v>
      </c>
      <c r="EN143" s="276" t="s">
        <v>971</v>
      </c>
      <c r="EO143" s="277">
        <v>15</v>
      </c>
      <c r="EP143" s="277">
        <v>65</v>
      </c>
      <c r="EQ143" s="277">
        <v>0</v>
      </c>
      <c r="ER143" s="278">
        <v>30</v>
      </c>
      <c r="ES143" s="278">
        <v>30</v>
      </c>
      <c r="ET143" s="850">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53" t="s">
        <v>978</v>
      </c>
      <c r="EM144" s="320" t="s">
        <v>976</v>
      </c>
      <c r="EN144" s="276" t="s">
        <v>977</v>
      </c>
      <c r="EO144" s="388">
        <v>0</v>
      </c>
      <c r="EP144" s="388">
        <v>1</v>
      </c>
      <c r="EQ144" s="331">
        <v>0.25</v>
      </c>
      <c r="ER144" s="836">
        <v>0</v>
      </c>
      <c r="ES144" s="836">
        <v>0.35</v>
      </c>
      <c r="ET144" s="852">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53" t="s">
        <v>982</v>
      </c>
      <c r="EM145" s="320" t="s">
        <v>980</v>
      </c>
      <c r="EN145" s="276" t="s">
        <v>981</v>
      </c>
      <c r="EO145" s="388">
        <v>0</v>
      </c>
      <c r="EP145" s="388">
        <v>4</v>
      </c>
      <c r="EQ145" s="277">
        <v>1</v>
      </c>
      <c r="ER145" s="277">
        <v>1</v>
      </c>
      <c r="ES145" s="277">
        <v>1</v>
      </c>
      <c r="ET145" s="851">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53" t="s">
        <v>986</v>
      </c>
      <c r="EM146" s="320" t="s">
        <v>984</v>
      </c>
      <c r="EN146" s="276" t="s">
        <v>985</v>
      </c>
      <c r="EO146" s="388">
        <v>1</v>
      </c>
      <c r="EP146" s="388">
        <v>3</v>
      </c>
      <c r="EQ146" s="277">
        <v>1</v>
      </c>
      <c r="ER146" s="277">
        <v>1</v>
      </c>
      <c r="ES146" s="277">
        <v>1</v>
      </c>
      <c r="ET146" s="851">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53" t="s">
        <v>990</v>
      </c>
      <c r="EM147" s="320" t="s">
        <v>988</v>
      </c>
      <c r="EN147" s="276" t="s">
        <v>989</v>
      </c>
      <c r="EO147" s="388">
        <v>0</v>
      </c>
      <c r="EP147" s="388">
        <v>1</v>
      </c>
      <c r="EQ147" s="278">
        <v>0.2</v>
      </c>
      <c r="ER147" s="278">
        <v>0.2</v>
      </c>
      <c r="ES147" s="278">
        <v>0.3</v>
      </c>
      <c r="ET147" s="854">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9" t="s">
        <v>999</v>
      </c>
      <c r="EM148" s="320" t="s">
        <v>996</v>
      </c>
      <c r="EN148" s="276" t="s">
        <v>997</v>
      </c>
      <c r="EO148" s="829">
        <v>12</v>
      </c>
      <c r="EP148" s="829">
        <v>17</v>
      </c>
      <c r="EQ148" s="828">
        <v>0</v>
      </c>
      <c r="ER148" s="828">
        <v>3</v>
      </c>
      <c r="ES148" s="828">
        <v>2</v>
      </c>
      <c r="ET148" s="861">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9" t="s">
        <v>1003</v>
      </c>
      <c r="EM149" s="320" t="s">
        <v>1001</v>
      </c>
      <c r="EN149" s="276" t="s">
        <v>1002</v>
      </c>
      <c r="EO149" s="276">
        <v>0</v>
      </c>
      <c r="EP149" s="276">
        <v>3</v>
      </c>
      <c r="EQ149" s="278">
        <v>0.2</v>
      </c>
      <c r="ER149" s="864">
        <v>0.2</v>
      </c>
      <c r="ES149" s="864">
        <v>1.6</v>
      </c>
      <c r="ET149" s="851">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9" t="s">
        <v>1007</v>
      </c>
      <c r="EM150" s="320" t="s">
        <v>1005</v>
      </c>
      <c r="EN150" s="276" t="s">
        <v>1006</v>
      </c>
      <c r="EO150" s="388">
        <v>12</v>
      </c>
      <c r="EP150" s="388">
        <v>12</v>
      </c>
      <c r="EQ150" s="277">
        <v>12</v>
      </c>
      <c r="ER150" s="865">
        <v>4</v>
      </c>
      <c r="ES150" s="865">
        <v>4</v>
      </c>
      <c r="ET150" s="866">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9" t="s">
        <v>1011</v>
      </c>
      <c r="EM151" s="320" t="s">
        <v>1009</v>
      </c>
      <c r="EN151" s="276" t="s">
        <v>1010</v>
      </c>
      <c r="EO151" s="862">
        <v>26</v>
      </c>
      <c r="EP151" s="862">
        <v>28</v>
      </c>
      <c r="EQ151" s="828">
        <v>0</v>
      </c>
      <c r="ER151" s="864">
        <v>0.5</v>
      </c>
      <c r="ES151" s="864">
        <v>0.5</v>
      </c>
      <c r="ET151" s="866">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9" t="s">
        <v>1015</v>
      </c>
      <c r="EM152" s="320" t="s">
        <v>1013</v>
      </c>
      <c r="EN152" s="276" t="s">
        <v>1014</v>
      </c>
      <c r="EO152" s="388">
        <v>0</v>
      </c>
      <c r="EP152" s="388">
        <v>3</v>
      </c>
      <c r="EQ152" s="277">
        <v>0</v>
      </c>
      <c r="ER152" s="865">
        <v>0</v>
      </c>
      <c r="ES152" s="865">
        <v>2</v>
      </c>
      <c r="ET152" s="851">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9" t="s">
        <v>1019</v>
      </c>
      <c r="EM153" s="320" t="s">
        <v>1017</v>
      </c>
      <c r="EN153" s="276" t="s">
        <v>1018</v>
      </c>
      <c r="EO153" s="388">
        <v>26</v>
      </c>
      <c r="EP153" s="388">
        <v>26</v>
      </c>
      <c r="EQ153" s="278">
        <v>0.2</v>
      </c>
      <c r="ER153" s="278">
        <v>7.8</v>
      </c>
      <c r="ES153" s="277">
        <v>10</v>
      </c>
      <c r="ET153" s="851">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9" t="s">
        <v>1022</v>
      </c>
      <c r="EM154" s="320" t="s">
        <v>1021</v>
      </c>
      <c r="EN154" s="276" t="s">
        <v>1010</v>
      </c>
      <c r="EO154" s="655">
        <v>0.6</v>
      </c>
      <c r="EP154" s="388">
        <v>1</v>
      </c>
      <c r="EQ154" s="278">
        <v>0.5</v>
      </c>
      <c r="ER154" s="864">
        <v>0.4</v>
      </c>
      <c r="ES154" s="864">
        <v>0.1</v>
      </c>
      <c r="ET154" s="851">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9" t="s">
        <v>1025</v>
      </c>
      <c r="EM155" s="320" t="s">
        <v>1024</v>
      </c>
      <c r="EN155" s="276" t="s">
        <v>1018</v>
      </c>
      <c r="EO155" s="388">
        <v>1</v>
      </c>
      <c r="EP155" s="388">
        <v>1</v>
      </c>
      <c r="EQ155" s="277">
        <v>0</v>
      </c>
      <c r="ER155" s="865">
        <v>0</v>
      </c>
      <c r="ES155" s="864">
        <v>0.5</v>
      </c>
      <c r="ET155" s="867">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9" t="s">
        <v>1028</v>
      </c>
      <c r="EM156" s="320" t="s">
        <v>1027</v>
      </c>
      <c r="EN156" s="276" t="s">
        <v>1010</v>
      </c>
      <c r="EO156" s="388">
        <v>1</v>
      </c>
      <c r="EP156" s="388">
        <v>2</v>
      </c>
      <c r="EQ156" s="278">
        <v>0.4</v>
      </c>
      <c r="ER156" s="868">
        <v>0.08</v>
      </c>
      <c r="ES156" s="868">
        <v>0.6</v>
      </c>
      <c r="ET156" s="869">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9" t="s">
        <v>1031</v>
      </c>
      <c r="EM157" s="320" t="s">
        <v>1030</v>
      </c>
      <c r="EN157" s="276" t="s">
        <v>1018</v>
      </c>
      <c r="EO157" s="388">
        <v>3</v>
      </c>
      <c r="EP157" s="388">
        <v>3</v>
      </c>
      <c r="EQ157" s="278">
        <v>2</v>
      </c>
      <c r="ER157" s="865">
        <v>1</v>
      </c>
      <c r="ES157" s="865">
        <v>1</v>
      </c>
      <c r="ET157" s="866">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9" t="s">
        <v>1034</v>
      </c>
      <c r="EM158" s="320" t="s">
        <v>1033</v>
      </c>
      <c r="EN158" s="276" t="s">
        <v>1010</v>
      </c>
      <c r="EO158" s="862">
        <v>2</v>
      </c>
      <c r="EP158" s="862">
        <v>6</v>
      </c>
      <c r="EQ158" s="828">
        <v>1</v>
      </c>
      <c r="ER158" s="865">
        <v>1</v>
      </c>
      <c r="ES158" s="865">
        <v>2</v>
      </c>
      <c r="ET158" s="861">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9" t="s">
        <v>1037</v>
      </c>
      <c r="EM159" s="320" t="s">
        <v>1036</v>
      </c>
      <c r="EN159" s="276" t="s">
        <v>1018</v>
      </c>
      <c r="EO159" s="388">
        <v>6</v>
      </c>
      <c r="EP159" s="388">
        <v>7</v>
      </c>
      <c r="EQ159" s="278">
        <v>0.2</v>
      </c>
      <c r="ER159" s="864">
        <v>0.4</v>
      </c>
      <c r="ES159" s="864">
        <v>0.4</v>
      </c>
      <c r="ET159" s="866">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9" t="s">
        <v>1040</v>
      </c>
      <c r="EM160" s="320" t="s">
        <v>1039</v>
      </c>
      <c r="EN160" s="276" t="s">
        <v>1010</v>
      </c>
      <c r="EO160" s="388">
        <v>0</v>
      </c>
      <c r="EP160" s="388">
        <v>1</v>
      </c>
      <c r="EQ160" s="277">
        <v>0</v>
      </c>
      <c r="ER160" s="864">
        <v>0.7</v>
      </c>
      <c r="ES160" s="864">
        <v>0.3</v>
      </c>
      <c r="ET160" s="851">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9" t="s">
        <v>1043</v>
      </c>
      <c r="EM161" s="320" t="s">
        <v>1042</v>
      </c>
      <c r="EN161" s="276" t="s">
        <v>1018</v>
      </c>
      <c r="EO161" s="388">
        <v>1</v>
      </c>
      <c r="EP161" s="388">
        <v>1</v>
      </c>
      <c r="EQ161" s="277">
        <v>0</v>
      </c>
      <c r="ER161" s="277">
        <v>0</v>
      </c>
      <c r="ES161" s="277">
        <v>0</v>
      </c>
      <c r="ET161" s="851">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9" t="s">
        <v>1047</v>
      </c>
      <c r="EM162" s="320" t="s">
        <v>1046</v>
      </c>
      <c r="EN162" s="276" t="s">
        <v>1010</v>
      </c>
      <c r="EO162" s="388">
        <v>0</v>
      </c>
      <c r="EP162" s="388">
        <v>3</v>
      </c>
      <c r="EQ162" s="278">
        <v>0.5</v>
      </c>
      <c r="ER162" s="864">
        <v>0.5</v>
      </c>
      <c r="ES162" s="277">
        <v>1</v>
      </c>
      <c r="ET162" s="866">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9" t="s">
        <v>1050</v>
      </c>
      <c r="EM163" s="320" t="s">
        <v>1049</v>
      </c>
      <c r="EN163" s="276" t="s">
        <v>1018</v>
      </c>
      <c r="EO163" s="388">
        <v>19</v>
      </c>
      <c r="EP163" s="388">
        <v>22</v>
      </c>
      <c r="EQ163" s="277">
        <v>4</v>
      </c>
      <c r="ER163" s="865">
        <v>6</v>
      </c>
      <c r="ES163" s="865">
        <v>8</v>
      </c>
      <c r="ET163" s="851">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9" t="s">
        <v>1055</v>
      </c>
      <c r="EM164" s="320" t="s">
        <v>1053</v>
      </c>
      <c r="EN164" s="276" t="s">
        <v>1054</v>
      </c>
      <c r="EO164" s="388">
        <v>0</v>
      </c>
      <c r="EP164" s="388">
        <v>1</v>
      </c>
      <c r="EQ164" s="278">
        <v>0</v>
      </c>
      <c r="ER164" s="864">
        <v>0</v>
      </c>
      <c r="ES164" s="864">
        <v>0.8</v>
      </c>
      <c r="ET164" s="867">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9" t="s">
        <v>1058</v>
      </c>
      <c r="EM165" s="320" t="s">
        <v>65</v>
      </c>
      <c r="EN165" s="829" t="s">
        <v>1054</v>
      </c>
      <c r="EO165" s="862">
        <v>0</v>
      </c>
      <c r="EP165" s="830">
        <v>0.3</v>
      </c>
      <c r="EQ165" s="827">
        <v>0</v>
      </c>
      <c r="ER165" s="864">
        <v>0</v>
      </c>
      <c r="ES165" s="864">
        <v>0</v>
      </c>
      <c r="ET165" s="867">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9" t="s">
        <v>1062</v>
      </c>
      <c r="EM166" s="320" t="s">
        <v>1061</v>
      </c>
      <c r="EN166" s="276" t="s">
        <v>1054</v>
      </c>
      <c r="EO166" s="388">
        <v>0</v>
      </c>
      <c r="EP166" s="388">
        <v>1</v>
      </c>
      <c r="EQ166" s="331">
        <v>0.15</v>
      </c>
      <c r="ER166" s="868">
        <v>0.1</v>
      </c>
      <c r="ES166" s="868">
        <v>0.75</v>
      </c>
      <c r="ET166" s="867">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9" t="s">
        <v>1066</v>
      </c>
      <c r="EM167" s="320" t="s">
        <v>1065</v>
      </c>
      <c r="EN167" s="276" t="s">
        <v>1054</v>
      </c>
      <c r="EO167" s="388">
        <v>0</v>
      </c>
      <c r="EP167" s="388">
        <v>1</v>
      </c>
      <c r="EQ167" s="331">
        <v>0</v>
      </c>
      <c r="ER167" s="868">
        <v>0.05</v>
      </c>
      <c r="ES167" s="331">
        <v>0.4</v>
      </c>
      <c r="ET167" s="869">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9" t="s">
        <v>1070</v>
      </c>
      <c r="EM168" s="320" t="s">
        <v>1069</v>
      </c>
      <c r="EN168" s="276" t="s">
        <v>1054</v>
      </c>
      <c r="EO168" s="388">
        <v>0</v>
      </c>
      <c r="EP168" s="388">
        <v>1</v>
      </c>
      <c r="EQ168" s="827">
        <v>0</v>
      </c>
      <c r="ER168" s="864">
        <v>0</v>
      </c>
      <c r="ES168" s="864">
        <v>1</v>
      </c>
      <c r="ET168" s="867">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53" t="s">
        <v>1078</v>
      </c>
      <c r="EM169" s="320" t="s">
        <v>1076</v>
      </c>
      <c r="EN169" s="276" t="s">
        <v>1077</v>
      </c>
      <c r="EO169" s="276">
        <v>0.3</v>
      </c>
      <c r="EP169" s="276">
        <v>1</v>
      </c>
      <c r="EQ169" s="277">
        <v>0</v>
      </c>
      <c r="ER169" s="865">
        <v>0</v>
      </c>
      <c r="ES169" s="865">
        <v>1</v>
      </c>
      <c r="ET169" s="851">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53" t="s">
        <v>1082</v>
      </c>
      <c r="EM170" s="320" t="s">
        <v>1080</v>
      </c>
      <c r="EN170" s="276" t="s">
        <v>1081</v>
      </c>
      <c r="EO170" s="276">
        <v>6</v>
      </c>
      <c r="EP170" s="829">
        <v>8</v>
      </c>
      <c r="EQ170" s="827">
        <v>0</v>
      </c>
      <c r="ER170" s="864">
        <v>0</v>
      </c>
      <c r="ES170" s="864">
        <v>2</v>
      </c>
      <c r="ET170" s="856">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53" t="s">
        <v>1086</v>
      </c>
      <c r="EM171" s="320" t="s">
        <v>1084</v>
      </c>
      <c r="EN171" s="276" t="s">
        <v>1085</v>
      </c>
      <c r="EO171" s="388">
        <v>15</v>
      </c>
      <c r="EP171" s="862">
        <v>35</v>
      </c>
      <c r="EQ171" s="827">
        <v>0</v>
      </c>
      <c r="ER171" s="864">
        <v>14</v>
      </c>
      <c r="ES171" s="864">
        <v>14</v>
      </c>
      <c r="ET171" s="867">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53" t="s">
        <v>1090</v>
      </c>
      <c r="EM172" s="320" t="s">
        <v>1088</v>
      </c>
      <c r="EN172" s="276" t="s">
        <v>1089</v>
      </c>
      <c r="EO172" s="388">
        <v>140</v>
      </c>
      <c r="EP172" s="388">
        <v>140</v>
      </c>
      <c r="EQ172" s="277">
        <v>20</v>
      </c>
      <c r="ER172" s="277">
        <v>40</v>
      </c>
      <c r="ES172" s="277">
        <v>40</v>
      </c>
      <c r="ET172" s="851">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53" t="s">
        <v>1094</v>
      </c>
      <c r="EM173" s="320" t="s">
        <v>1092</v>
      </c>
      <c r="EN173" s="276" t="s">
        <v>1093</v>
      </c>
      <c r="EO173" s="862">
        <v>12</v>
      </c>
      <c r="EP173" s="862">
        <v>30</v>
      </c>
      <c r="EQ173" s="828">
        <v>2</v>
      </c>
      <c r="ER173" s="828">
        <v>6</v>
      </c>
      <c r="ES173" s="828">
        <v>5</v>
      </c>
      <c r="ET173" s="861">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53" t="s">
        <v>1098</v>
      </c>
      <c r="EM174" s="320" t="s">
        <v>1096</v>
      </c>
      <c r="EN174" s="276" t="s">
        <v>1097</v>
      </c>
      <c r="EO174" s="862">
        <v>4</v>
      </c>
      <c r="EP174" s="862">
        <v>9</v>
      </c>
      <c r="EQ174" s="828">
        <v>1</v>
      </c>
      <c r="ER174" s="865">
        <v>3</v>
      </c>
      <c r="ES174" s="865">
        <v>5</v>
      </c>
      <c r="ET174" s="866">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53" t="s">
        <v>1102</v>
      </c>
      <c r="EM175" s="320" t="s">
        <v>1100</v>
      </c>
      <c r="EN175" s="276" t="s">
        <v>1101</v>
      </c>
      <c r="EO175" s="388">
        <v>0</v>
      </c>
      <c r="EP175" s="388">
        <v>5</v>
      </c>
      <c r="EQ175" s="277">
        <v>0</v>
      </c>
      <c r="ER175" s="870">
        <v>5</v>
      </c>
      <c r="ES175" s="870">
        <v>0</v>
      </c>
      <c r="ET175" s="871">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53" t="s">
        <v>1106</v>
      </c>
      <c r="EM176" s="320" t="s">
        <v>1104</v>
      </c>
      <c r="EN176" s="276" t="s">
        <v>1105</v>
      </c>
      <c r="EO176" s="862">
        <v>64</v>
      </c>
      <c r="EP176" s="862">
        <v>89</v>
      </c>
      <c r="EQ176" s="828">
        <v>7</v>
      </c>
      <c r="ER176" s="865">
        <v>8</v>
      </c>
      <c r="ES176" s="865">
        <v>9</v>
      </c>
      <c r="ET176" s="866">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53" t="s">
        <v>1110</v>
      </c>
      <c r="EM177" s="320" t="s">
        <v>1108</v>
      </c>
      <c r="EN177" s="276" t="s">
        <v>1109</v>
      </c>
      <c r="EO177" s="862">
        <v>1</v>
      </c>
      <c r="EP177" s="862">
        <v>6</v>
      </c>
      <c r="EQ177" s="827">
        <v>0.5</v>
      </c>
      <c r="ER177" s="827">
        <v>1.5</v>
      </c>
      <c r="ES177" s="827">
        <v>1.5</v>
      </c>
      <c r="ET177" s="856">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53" t="s">
        <v>1114</v>
      </c>
      <c r="EM178" s="320" t="s">
        <v>1112</v>
      </c>
      <c r="EN178" s="276" t="s">
        <v>1113</v>
      </c>
      <c r="EO178" s="388">
        <v>0</v>
      </c>
      <c r="EP178" s="388">
        <v>1</v>
      </c>
      <c r="EQ178" s="277">
        <v>0</v>
      </c>
      <c r="ER178" s="278">
        <v>0.5</v>
      </c>
      <c r="ES178" s="278">
        <v>0.5</v>
      </c>
      <c r="ET178" s="851">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53" t="s">
        <v>1118</v>
      </c>
      <c r="EM179" s="320" t="s">
        <v>1116</v>
      </c>
      <c r="EN179" s="276" t="s">
        <v>1117</v>
      </c>
      <c r="EO179" s="388">
        <v>0</v>
      </c>
      <c r="EP179" s="388">
        <v>1</v>
      </c>
      <c r="EQ179" s="277">
        <v>0</v>
      </c>
      <c r="ER179" s="864">
        <v>0.1</v>
      </c>
      <c r="ES179" s="864">
        <v>0.9</v>
      </c>
      <c r="ET179" s="851">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53" t="s">
        <v>1121</v>
      </c>
      <c r="EM180" s="320" t="s">
        <v>1120</v>
      </c>
      <c r="EN180" s="276" t="s">
        <v>906</v>
      </c>
      <c r="EO180" s="388">
        <v>0</v>
      </c>
      <c r="EP180" s="388">
        <v>1</v>
      </c>
      <c r="EQ180" s="331">
        <v>0.02</v>
      </c>
      <c r="ER180" s="864">
        <v>0</v>
      </c>
      <c r="ES180" s="331">
        <v>0.08</v>
      </c>
      <c r="ET180" s="867">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53" t="s">
        <v>1125</v>
      </c>
      <c r="EM181" s="320" t="s">
        <v>1123</v>
      </c>
      <c r="EN181" s="276" t="s">
        <v>1124</v>
      </c>
      <c r="EO181" s="388">
        <v>0</v>
      </c>
      <c r="EP181" s="388">
        <v>1</v>
      </c>
      <c r="EQ181" s="277">
        <v>0</v>
      </c>
      <c r="ER181" s="868">
        <v>0</v>
      </c>
      <c r="ES181" s="331">
        <v>0.35</v>
      </c>
      <c r="ET181" s="869">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53" t="s">
        <v>1132</v>
      </c>
      <c r="EM182" s="320" t="s">
        <v>1130</v>
      </c>
      <c r="EN182" s="276" t="s">
        <v>1131</v>
      </c>
      <c r="EO182" s="276">
        <v>184</v>
      </c>
      <c r="EP182" s="276">
        <v>300</v>
      </c>
      <c r="EQ182" s="277">
        <v>0</v>
      </c>
      <c r="ER182" s="865">
        <v>58</v>
      </c>
      <c r="ES182" s="865">
        <v>58</v>
      </c>
      <c r="ET182" s="851">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53" t="s">
        <v>1136</v>
      </c>
      <c r="EM183" s="320" t="s">
        <v>1134</v>
      </c>
      <c r="EN183" s="276" t="s">
        <v>1135</v>
      </c>
      <c r="EO183" s="276">
        <v>1</v>
      </c>
      <c r="EP183" s="276">
        <v>1</v>
      </c>
      <c r="EQ183" s="331">
        <v>0.25</v>
      </c>
      <c r="ER183" s="331">
        <v>0.25</v>
      </c>
      <c r="ES183" s="331">
        <v>0.25</v>
      </c>
      <c r="ET183" s="850">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53" t="s">
        <v>1140</v>
      </c>
      <c r="EM184" s="320" t="s">
        <v>1138</v>
      </c>
      <c r="EN184" s="276" t="s">
        <v>1139</v>
      </c>
      <c r="EO184" s="650">
        <v>3610</v>
      </c>
      <c r="EP184" s="829">
        <v>3610</v>
      </c>
      <c r="EQ184" s="828">
        <v>3610</v>
      </c>
      <c r="ER184" s="828">
        <v>3610</v>
      </c>
      <c r="ES184" s="828">
        <v>3610</v>
      </c>
      <c r="ET184" s="861">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53" t="s">
        <v>1145</v>
      </c>
      <c r="EM185" s="320" t="s">
        <v>1144</v>
      </c>
      <c r="EN185" s="276" t="s">
        <v>305</v>
      </c>
      <c r="EO185" s="276">
        <v>0</v>
      </c>
      <c r="EP185" s="276">
        <v>1</v>
      </c>
      <c r="EQ185" s="331">
        <v>0.25</v>
      </c>
      <c r="ER185" s="868">
        <v>0</v>
      </c>
      <c r="ES185" s="868">
        <v>0</v>
      </c>
      <c r="ET185" s="869">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9" t="s">
        <v>1152</v>
      </c>
      <c r="EM186" s="320" t="s">
        <v>1149</v>
      </c>
      <c r="EN186" s="276" t="s">
        <v>1150</v>
      </c>
      <c r="EO186" s="276">
        <v>0</v>
      </c>
      <c r="EP186" s="276">
        <v>1</v>
      </c>
      <c r="EQ186" s="278">
        <v>0.5</v>
      </c>
      <c r="ER186" s="835">
        <v>0.3</v>
      </c>
      <c r="ES186" s="835">
        <v>0.2</v>
      </c>
      <c r="ET186" s="851">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9" t="s">
        <v>1156</v>
      </c>
      <c r="EM187" s="320" t="s">
        <v>1154</v>
      </c>
      <c r="EN187" s="276" t="s">
        <v>1155</v>
      </c>
      <c r="EO187" s="276">
        <v>0</v>
      </c>
      <c r="EP187" s="278">
        <v>100</v>
      </c>
      <c r="EQ187" s="278">
        <v>10</v>
      </c>
      <c r="ER187" s="278">
        <v>30</v>
      </c>
      <c r="ES187" s="278">
        <v>30</v>
      </c>
      <c r="ET187" s="854">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9" t="s">
        <v>1160</v>
      </c>
      <c r="EM188" s="320" t="s">
        <v>1158</v>
      </c>
      <c r="EN188" s="276" t="s">
        <v>1159</v>
      </c>
      <c r="EO188" s="388">
        <v>0</v>
      </c>
      <c r="EP188" s="388">
        <v>1</v>
      </c>
      <c r="EQ188" s="277">
        <v>0</v>
      </c>
      <c r="ER188" s="835">
        <v>0.3</v>
      </c>
      <c r="ES188" s="835">
        <v>0.4</v>
      </c>
      <c r="ET188" s="849">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9" t="s">
        <v>1164</v>
      </c>
      <c r="EM189" s="320" t="s">
        <v>1162</v>
      </c>
      <c r="EN189" s="276" t="s">
        <v>1163</v>
      </c>
      <c r="EO189" s="388">
        <v>0</v>
      </c>
      <c r="EP189" s="388">
        <v>2</v>
      </c>
      <c r="EQ189" s="278">
        <v>0</v>
      </c>
      <c r="ER189" s="835">
        <v>0.5</v>
      </c>
      <c r="ES189" s="278">
        <v>1</v>
      </c>
      <c r="ET189" s="849">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9" t="s">
        <v>1168</v>
      </c>
      <c r="EM190" s="320" t="s">
        <v>1166</v>
      </c>
      <c r="EN190" s="276" t="s">
        <v>1167</v>
      </c>
      <c r="EO190" s="388">
        <v>0</v>
      </c>
      <c r="EP190" s="388">
        <v>1</v>
      </c>
      <c r="EQ190" s="331">
        <v>0.25</v>
      </c>
      <c r="ER190" s="331">
        <v>0.25</v>
      </c>
      <c r="ES190" s="331">
        <v>0.25</v>
      </c>
      <c r="ET190" s="850">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9" t="s">
        <v>1172</v>
      </c>
      <c r="EM191" s="320" t="s">
        <v>1170</v>
      </c>
      <c r="EN191" s="276" t="s">
        <v>1171</v>
      </c>
      <c r="EO191" s="862">
        <v>435</v>
      </c>
      <c r="EP191" s="862">
        <v>450</v>
      </c>
      <c r="EQ191" s="828">
        <v>1</v>
      </c>
      <c r="ER191" s="834">
        <v>3</v>
      </c>
      <c r="ES191" s="834">
        <v>9</v>
      </c>
      <c r="ET191" s="861">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53" t="s">
        <v>1178</v>
      </c>
      <c r="EM192" s="320" t="s">
        <v>1176</v>
      </c>
      <c r="EN192" s="276" t="s">
        <v>1177</v>
      </c>
      <c r="EO192" s="276">
        <v>0</v>
      </c>
      <c r="EP192" s="276">
        <v>1</v>
      </c>
      <c r="EQ192" s="277">
        <v>1</v>
      </c>
      <c r="ER192" s="277">
        <v>1</v>
      </c>
      <c r="ES192" s="277">
        <v>1</v>
      </c>
      <c r="ET192" s="851">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53" t="s">
        <v>1182</v>
      </c>
      <c r="EM193" s="320" t="s">
        <v>1180</v>
      </c>
      <c r="EN193" s="276" t="s">
        <v>1181</v>
      </c>
      <c r="EO193" s="276">
        <v>0</v>
      </c>
      <c r="EP193" s="276">
        <v>1</v>
      </c>
      <c r="EQ193" s="277">
        <v>1</v>
      </c>
      <c r="ER193" s="277">
        <v>1</v>
      </c>
      <c r="ES193" s="277">
        <v>1</v>
      </c>
      <c r="ET193" s="851">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53" t="s">
        <v>1186</v>
      </c>
      <c r="EM194" s="320" t="s">
        <v>1184</v>
      </c>
      <c r="EN194" s="276" t="s">
        <v>1185</v>
      </c>
      <c r="EO194" s="388">
        <v>2</v>
      </c>
      <c r="EP194" s="388">
        <v>2</v>
      </c>
      <c r="EQ194" s="828">
        <v>0</v>
      </c>
      <c r="ER194" s="834">
        <v>0</v>
      </c>
      <c r="ES194" s="828">
        <v>1</v>
      </c>
      <c r="ET194" s="855">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53" t="s">
        <v>1193</v>
      </c>
      <c r="EM195" s="320" t="s">
        <v>1191</v>
      </c>
      <c r="EN195" s="276" t="s">
        <v>1192</v>
      </c>
      <c r="EO195" s="276">
        <v>800</v>
      </c>
      <c r="EP195" s="829">
        <v>2800</v>
      </c>
      <c r="EQ195" s="828">
        <v>100</v>
      </c>
      <c r="ER195" s="835">
        <v>1</v>
      </c>
      <c r="ES195" s="834">
        <v>50</v>
      </c>
      <c r="ET195" s="855">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53" t="s">
        <v>1198</v>
      </c>
      <c r="EM196" s="320" t="s">
        <v>1196</v>
      </c>
      <c r="EN196" s="276" t="s">
        <v>1197</v>
      </c>
      <c r="EO196" s="276">
        <v>0</v>
      </c>
      <c r="EP196" s="276">
        <v>400</v>
      </c>
      <c r="EQ196" s="277">
        <v>0</v>
      </c>
      <c r="ER196" s="834">
        <v>0</v>
      </c>
      <c r="ES196" s="834">
        <v>100</v>
      </c>
      <c r="ET196" s="855">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53" t="s">
        <v>1202</v>
      </c>
      <c r="EM197" s="320" t="s">
        <v>1200</v>
      </c>
      <c r="EN197" s="276" t="s">
        <v>1201</v>
      </c>
      <c r="EO197" s="276">
        <v>0</v>
      </c>
      <c r="EP197" s="276">
        <v>100</v>
      </c>
      <c r="EQ197" s="277">
        <v>0</v>
      </c>
      <c r="ER197" s="834">
        <v>0</v>
      </c>
      <c r="ES197" s="834">
        <v>30</v>
      </c>
      <c r="ET197" s="855">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53" t="s">
        <v>1207</v>
      </c>
      <c r="EM198" s="320" t="s">
        <v>1205</v>
      </c>
      <c r="EN198" s="276" t="s">
        <v>1206</v>
      </c>
      <c r="EO198" s="276">
        <v>0</v>
      </c>
      <c r="EP198" s="276">
        <v>1</v>
      </c>
      <c r="EQ198" s="331">
        <v>0</v>
      </c>
      <c r="ER198" s="836">
        <v>0</v>
      </c>
      <c r="ES198" s="331">
        <v>0.5</v>
      </c>
      <c r="ET198" s="852">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53" t="s">
        <v>1211</v>
      </c>
      <c r="EM199" s="320" t="s">
        <v>1209</v>
      </c>
      <c r="EN199" s="276" t="s">
        <v>1906</v>
      </c>
      <c r="EO199" s="278">
        <v>30</v>
      </c>
      <c r="EP199" s="827">
        <v>100</v>
      </c>
      <c r="EQ199" s="827">
        <v>0</v>
      </c>
      <c r="ER199" s="836">
        <v>80</v>
      </c>
      <c r="ES199" s="834">
        <v>20</v>
      </c>
      <c r="ET199" s="852">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53" t="s">
        <v>1215</v>
      </c>
      <c r="EM200" s="320" t="s">
        <v>1213</v>
      </c>
      <c r="EN200" s="276" t="s">
        <v>1214</v>
      </c>
      <c r="EO200" s="276">
        <v>0</v>
      </c>
      <c r="EP200" s="276">
        <v>1</v>
      </c>
      <c r="EQ200" s="331">
        <v>0.51</v>
      </c>
      <c r="ER200" s="331">
        <v>0.16</v>
      </c>
      <c r="ES200" s="331">
        <v>0.16</v>
      </c>
      <c r="ET200" s="850">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7" t="s">
        <v>1222</v>
      </c>
      <c r="EM201" s="320" t="s">
        <v>1220</v>
      </c>
      <c r="EN201" s="276" t="s">
        <v>282</v>
      </c>
      <c r="EO201" s="276">
        <v>0</v>
      </c>
      <c r="EP201" s="276">
        <v>1</v>
      </c>
      <c r="EQ201" s="331">
        <v>0.25</v>
      </c>
      <c r="ER201" s="836">
        <v>0.13</v>
      </c>
      <c r="ES201" s="836">
        <v>0.37</v>
      </c>
      <c r="ET201" s="850">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7" t="s">
        <v>1226</v>
      </c>
      <c r="EM202" s="320" t="s">
        <v>1224</v>
      </c>
      <c r="EN202" s="276" t="s">
        <v>1225</v>
      </c>
      <c r="EO202" s="276">
        <v>2</v>
      </c>
      <c r="EP202" s="276">
        <v>2</v>
      </c>
      <c r="EQ202" s="278">
        <v>0</v>
      </c>
      <c r="ER202" s="331">
        <v>0.75</v>
      </c>
      <c r="ES202" s="331">
        <v>0.75</v>
      </c>
      <c r="ET202" s="854">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7" t="s">
        <v>1230</v>
      </c>
      <c r="EM203" s="320" t="s">
        <v>1228</v>
      </c>
      <c r="EN203" s="276" t="s">
        <v>1229</v>
      </c>
      <c r="EO203" s="690">
        <v>0.25</v>
      </c>
      <c r="EP203" s="388">
        <v>1</v>
      </c>
      <c r="EQ203" s="277">
        <v>0</v>
      </c>
      <c r="ER203" s="836">
        <v>0</v>
      </c>
      <c r="ES203" s="278">
        <v>0.5</v>
      </c>
      <c r="ET203" s="852">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7" t="s">
        <v>1234</v>
      </c>
      <c r="EM204" s="320" t="s">
        <v>1232</v>
      </c>
      <c r="EN204" s="276" t="s">
        <v>1233</v>
      </c>
      <c r="EO204" s="388">
        <v>20</v>
      </c>
      <c r="EP204" s="388">
        <v>20</v>
      </c>
      <c r="EQ204" s="277">
        <v>4</v>
      </c>
      <c r="ER204" s="277">
        <v>6</v>
      </c>
      <c r="ES204" s="834">
        <v>6</v>
      </c>
      <c r="ET204" s="855">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7" t="s">
        <v>1238</v>
      </c>
      <c r="EM205" s="320" t="s">
        <v>1236</v>
      </c>
      <c r="EN205" s="276" t="s">
        <v>1237</v>
      </c>
      <c r="EO205" s="388">
        <v>1</v>
      </c>
      <c r="EP205" s="388">
        <v>1</v>
      </c>
      <c r="EQ205" s="277">
        <v>0</v>
      </c>
      <c r="ER205" s="836">
        <v>0.25</v>
      </c>
      <c r="ES205" s="836">
        <v>0.38</v>
      </c>
      <c r="ET205" s="852">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53" t="s">
        <v>1244</v>
      </c>
      <c r="EM206" s="320" t="s">
        <v>1242</v>
      </c>
      <c r="EN206" s="276" t="s">
        <v>1243</v>
      </c>
      <c r="EO206" s="276">
        <v>0</v>
      </c>
      <c r="EP206" s="276">
        <v>1</v>
      </c>
      <c r="EQ206" s="277">
        <v>0</v>
      </c>
      <c r="ER206" s="835">
        <v>0</v>
      </c>
      <c r="ES206" s="835">
        <v>0.5</v>
      </c>
      <c r="ET206" s="849">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53" t="s">
        <v>1247</v>
      </c>
      <c r="EM207" s="320" t="s">
        <v>1246</v>
      </c>
      <c r="EN207" s="276" t="s">
        <v>874</v>
      </c>
      <c r="EO207" s="276">
        <v>1</v>
      </c>
      <c r="EP207" s="276">
        <v>1</v>
      </c>
      <c r="EQ207" s="278">
        <v>0.2</v>
      </c>
      <c r="ER207" s="278">
        <v>0.3</v>
      </c>
      <c r="ES207" s="278">
        <v>0.3</v>
      </c>
      <c r="ET207" s="854">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53" t="s">
        <v>1251</v>
      </c>
      <c r="EM208" s="320" t="s">
        <v>1249</v>
      </c>
      <c r="EN208" s="276" t="s">
        <v>1250</v>
      </c>
      <c r="EO208" s="388">
        <v>24</v>
      </c>
      <c r="EP208" s="388">
        <v>80</v>
      </c>
      <c r="EQ208" s="277">
        <v>0</v>
      </c>
      <c r="ER208" s="834">
        <v>4</v>
      </c>
      <c r="ES208" s="834">
        <v>26</v>
      </c>
      <c r="ET208" s="855">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53" t="s">
        <v>1255</v>
      </c>
      <c r="EM209" s="320" t="s">
        <v>1253</v>
      </c>
      <c r="EN209" s="276" t="s">
        <v>1254</v>
      </c>
      <c r="EO209" s="862">
        <v>51</v>
      </c>
      <c r="EP209" s="862">
        <v>65</v>
      </c>
      <c r="EQ209" s="828">
        <v>0</v>
      </c>
      <c r="ER209" s="834">
        <v>3</v>
      </c>
      <c r="ES209" s="828">
        <v>6</v>
      </c>
      <c r="ET209" s="855">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53" t="s">
        <v>1259</v>
      </c>
      <c r="EM210" s="320" t="s">
        <v>1257</v>
      </c>
      <c r="EN210" s="276" t="s">
        <v>1258</v>
      </c>
      <c r="EO210" s="388">
        <v>0</v>
      </c>
      <c r="EP210" s="388">
        <v>1</v>
      </c>
      <c r="EQ210" s="277">
        <v>0</v>
      </c>
      <c r="ER210" s="278">
        <v>0.2</v>
      </c>
      <c r="ES210" s="278">
        <v>0.5</v>
      </c>
      <c r="ET210" s="854">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53" t="s">
        <v>1265</v>
      </c>
      <c r="EM211" s="320" t="s">
        <v>1263</v>
      </c>
      <c r="EN211" s="276" t="s">
        <v>1264</v>
      </c>
      <c r="EO211" s="276">
        <v>1</v>
      </c>
      <c r="EP211" s="276">
        <v>1</v>
      </c>
      <c r="EQ211" s="277">
        <v>0</v>
      </c>
      <c r="ER211" s="836">
        <v>0.25</v>
      </c>
      <c r="ES211" s="835">
        <v>0.5</v>
      </c>
      <c r="ET211" s="852">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53" t="s">
        <v>1269</v>
      </c>
      <c r="EM212" s="320" t="s">
        <v>1267</v>
      </c>
      <c r="EN212" s="276" t="s">
        <v>1268</v>
      </c>
      <c r="EO212" s="276">
        <v>0</v>
      </c>
      <c r="EP212" s="276">
        <v>1</v>
      </c>
      <c r="EQ212" s="278">
        <v>0.1</v>
      </c>
      <c r="ER212" s="836">
        <v>0.9</v>
      </c>
      <c r="ES212" s="331">
        <v>0</v>
      </c>
      <c r="ET212" s="854">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53" t="s">
        <v>1273</v>
      </c>
      <c r="EM213" s="320" t="s">
        <v>1267</v>
      </c>
      <c r="EN213" s="276" t="s">
        <v>1272</v>
      </c>
      <c r="EO213" s="276">
        <v>0</v>
      </c>
      <c r="EP213" s="829">
        <v>1</v>
      </c>
      <c r="EQ213" s="831">
        <v>0</v>
      </c>
      <c r="ER213" s="836">
        <v>0.3</v>
      </c>
      <c r="ES213" s="831">
        <v>0.35</v>
      </c>
      <c r="ET213" s="872">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53" t="s">
        <v>1277</v>
      </c>
      <c r="EM214" s="848" t="s">
        <v>1275</v>
      </c>
      <c r="EN214" s="275" t="s">
        <v>1276</v>
      </c>
      <c r="EO214" s="275">
        <v>2</v>
      </c>
      <c r="EP214" s="275">
        <v>2</v>
      </c>
      <c r="EQ214" s="492">
        <v>0</v>
      </c>
      <c r="ER214" s="492">
        <v>0</v>
      </c>
      <c r="ES214" s="834">
        <v>1</v>
      </c>
      <c r="ET214" s="855">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53" t="s">
        <v>1281</v>
      </c>
      <c r="EM215" s="320" t="s">
        <v>1279</v>
      </c>
      <c r="EN215" s="276" t="s">
        <v>1280</v>
      </c>
      <c r="EO215" s="276">
        <v>6</v>
      </c>
      <c r="EP215" s="276">
        <v>8</v>
      </c>
      <c r="EQ215" s="277">
        <v>2</v>
      </c>
      <c r="ER215" s="277">
        <v>2</v>
      </c>
      <c r="ES215" s="277">
        <v>2</v>
      </c>
      <c r="ET215" s="851">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53" t="s">
        <v>1284</v>
      </c>
      <c r="EM216" s="320" t="s">
        <v>1283</v>
      </c>
      <c r="EN216" s="276" t="s">
        <v>305</v>
      </c>
      <c r="EO216" s="276">
        <v>1</v>
      </c>
      <c r="EP216" s="276">
        <v>1</v>
      </c>
      <c r="EQ216" s="331">
        <v>0.25</v>
      </c>
      <c r="ER216" s="331">
        <v>0.25</v>
      </c>
      <c r="ES216" s="331">
        <v>0.25</v>
      </c>
      <c r="ET216" s="850">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53" t="s">
        <v>1288</v>
      </c>
      <c r="EM217" s="320" t="s">
        <v>1286</v>
      </c>
      <c r="EN217" s="276" t="s">
        <v>1287</v>
      </c>
      <c r="EO217" s="276">
        <v>0.05</v>
      </c>
      <c r="EP217" s="829">
        <v>0.7</v>
      </c>
      <c r="EQ217" s="827">
        <v>0.1</v>
      </c>
      <c r="ER217" s="836">
        <v>0.2</v>
      </c>
      <c r="ES217" s="835">
        <v>0.2</v>
      </c>
      <c r="ET217" s="849">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7" t="s">
        <v>1294</v>
      </c>
      <c r="EM218" s="320" t="s">
        <v>1292</v>
      </c>
      <c r="EN218" s="276" t="s">
        <v>1293</v>
      </c>
      <c r="EO218" s="276">
        <v>0</v>
      </c>
      <c r="EP218" s="276">
        <v>1</v>
      </c>
      <c r="EQ218" s="331">
        <v>0</v>
      </c>
      <c r="ER218" s="836">
        <v>0</v>
      </c>
      <c r="ES218" s="278">
        <v>0.5</v>
      </c>
      <c r="ET218" s="849">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7" t="s">
        <v>1298</v>
      </c>
      <c r="EM219" s="320" t="s">
        <v>1296</v>
      </c>
      <c r="EN219" s="276" t="s">
        <v>1297</v>
      </c>
      <c r="EO219" s="276">
        <v>35</v>
      </c>
      <c r="EP219" s="276">
        <v>40</v>
      </c>
      <c r="EQ219" s="277">
        <v>10</v>
      </c>
      <c r="ER219" s="277">
        <v>10</v>
      </c>
      <c r="ES219" s="277">
        <v>10</v>
      </c>
      <c r="ET219" s="851">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7" t="s">
        <v>1301</v>
      </c>
      <c r="EM220" s="320" t="s">
        <v>1300</v>
      </c>
      <c r="EN220" s="276" t="s">
        <v>170</v>
      </c>
      <c r="EO220" s="276">
        <v>0</v>
      </c>
      <c r="EP220" s="276">
        <v>4</v>
      </c>
      <c r="EQ220" s="277">
        <v>1</v>
      </c>
      <c r="ER220" s="277">
        <v>1</v>
      </c>
      <c r="ES220" s="277">
        <v>1</v>
      </c>
      <c r="ET220" s="851">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7" t="s">
        <v>1307</v>
      </c>
      <c r="EM221" s="848" t="s">
        <v>1305</v>
      </c>
      <c r="EN221" s="275" t="s">
        <v>1306</v>
      </c>
      <c r="EO221" s="276">
        <v>1</v>
      </c>
      <c r="EP221" s="276">
        <v>1</v>
      </c>
      <c r="EQ221" s="331">
        <v>0.25</v>
      </c>
      <c r="ER221" s="331">
        <v>0.75</v>
      </c>
      <c r="ES221" s="277">
        <v>0</v>
      </c>
      <c r="ET221" s="851">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7" t="s">
        <v>1310</v>
      </c>
      <c r="EM222" s="848" t="s">
        <v>1305</v>
      </c>
      <c r="EN222" s="275" t="s">
        <v>1309</v>
      </c>
      <c r="EO222" s="276">
        <v>1</v>
      </c>
      <c r="EP222" s="276">
        <v>1</v>
      </c>
      <c r="EQ222" s="331">
        <v>0.25</v>
      </c>
      <c r="ER222" s="331">
        <v>0.25</v>
      </c>
      <c r="ES222" s="331">
        <v>0.25</v>
      </c>
      <c r="ET222" s="850">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7" t="s">
        <v>1314</v>
      </c>
      <c r="EM223" s="320" t="s">
        <v>1312</v>
      </c>
      <c r="EN223" s="276" t="s">
        <v>1313</v>
      </c>
      <c r="EO223" s="276">
        <v>3</v>
      </c>
      <c r="EP223" s="276">
        <v>3</v>
      </c>
      <c r="EQ223" s="277">
        <v>0</v>
      </c>
      <c r="ER223" s="277">
        <v>1</v>
      </c>
      <c r="ES223" s="277">
        <v>1</v>
      </c>
      <c r="ET223" s="851">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7" t="s">
        <v>1318</v>
      </c>
      <c r="EM224" s="848" t="s">
        <v>1316</v>
      </c>
      <c r="EN224" s="275" t="s">
        <v>1317</v>
      </c>
      <c r="EO224" s="276">
        <v>0.3</v>
      </c>
      <c r="EP224" s="276">
        <v>1</v>
      </c>
      <c r="EQ224" s="278">
        <v>0.2</v>
      </c>
      <c r="ER224" s="835">
        <v>0.2</v>
      </c>
      <c r="ES224" s="836">
        <v>0.3</v>
      </c>
      <c r="ET224" s="852">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7" t="s">
        <v>1322</v>
      </c>
      <c r="EM225" s="848" t="s">
        <v>1316</v>
      </c>
      <c r="EN225" s="275" t="s">
        <v>1321</v>
      </c>
      <c r="EO225" s="276">
        <v>0</v>
      </c>
      <c r="EP225" s="276">
        <v>1</v>
      </c>
      <c r="EQ225" s="331">
        <v>0</v>
      </c>
      <c r="ER225" s="836">
        <v>0</v>
      </c>
      <c r="ES225" s="836">
        <v>0.5</v>
      </c>
      <c r="ET225" s="852">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7" t="s">
        <v>1326</v>
      </c>
      <c r="EM226" s="320" t="s">
        <v>1324</v>
      </c>
      <c r="EN226" s="276" t="s">
        <v>1325</v>
      </c>
      <c r="EO226" s="276">
        <v>1</v>
      </c>
      <c r="EP226" s="276">
        <v>1</v>
      </c>
      <c r="EQ226" s="331">
        <v>0.25</v>
      </c>
      <c r="ER226" s="331">
        <v>0.25</v>
      </c>
      <c r="ES226" s="331">
        <v>0.25</v>
      </c>
      <c r="ET226" s="850">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7" t="s">
        <v>1330</v>
      </c>
      <c r="EM227" s="320" t="s">
        <v>1328</v>
      </c>
      <c r="EN227" s="276" t="s">
        <v>1329</v>
      </c>
      <c r="EO227" s="276">
        <v>0.25</v>
      </c>
      <c r="EP227" s="276">
        <v>1</v>
      </c>
      <c r="EQ227" s="278">
        <v>0.2</v>
      </c>
      <c r="ER227" s="278">
        <v>0.3</v>
      </c>
      <c r="ES227" s="331">
        <v>0.25</v>
      </c>
      <c r="ET227" s="850">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7" t="s">
        <v>1334</v>
      </c>
      <c r="EM228" s="320" t="s">
        <v>1332</v>
      </c>
      <c r="EN228" s="276" t="s">
        <v>1333</v>
      </c>
      <c r="EO228" s="276">
        <v>1</v>
      </c>
      <c r="EP228" s="276">
        <v>4</v>
      </c>
      <c r="EQ228" s="277">
        <v>0</v>
      </c>
      <c r="ER228" s="834">
        <v>1</v>
      </c>
      <c r="ES228" s="834">
        <v>3</v>
      </c>
      <c r="ET228" s="855">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53" t="s">
        <v>1341</v>
      </c>
      <c r="EM229" s="320" t="s">
        <v>1339</v>
      </c>
      <c r="EN229" s="276" t="s">
        <v>1340</v>
      </c>
      <c r="EO229" s="276">
        <v>0</v>
      </c>
      <c r="EP229" s="276">
        <v>23</v>
      </c>
      <c r="EQ229" s="277">
        <v>4</v>
      </c>
      <c r="ER229" s="834">
        <v>10</v>
      </c>
      <c r="ES229" s="834">
        <v>6</v>
      </c>
      <c r="ET229" s="855">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7" t="s">
        <v>1350</v>
      </c>
      <c r="EM230" s="320" t="s">
        <v>1348</v>
      </c>
      <c r="EN230" s="276" t="s">
        <v>1349</v>
      </c>
      <c r="EO230" s="276">
        <v>3</v>
      </c>
      <c r="EP230" s="276">
        <v>3</v>
      </c>
      <c r="EQ230" s="278">
        <v>0.2</v>
      </c>
      <c r="ER230" s="835">
        <v>0.2</v>
      </c>
      <c r="ES230" s="835">
        <v>1.4</v>
      </c>
      <c r="ET230" s="849">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7" t="s">
        <v>1355</v>
      </c>
      <c r="EM231" s="320" t="s">
        <v>1353</v>
      </c>
      <c r="EN231" s="276" t="s">
        <v>1354</v>
      </c>
      <c r="EO231" s="276">
        <v>0</v>
      </c>
      <c r="EP231" s="277">
        <v>80</v>
      </c>
      <c r="EQ231" s="277">
        <v>0</v>
      </c>
      <c r="ER231" s="835">
        <v>0</v>
      </c>
      <c r="ES231" s="278">
        <v>20</v>
      </c>
      <c r="ET231" s="849">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7" t="s">
        <v>1358</v>
      </c>
      <c r="EM232" s="320" t="s">
        <v>1357</v>
      </c>
      <c r="EN232" s="276" t="s">
        <v>305</v>
      </c>
      <c r="EO232" s="388">
        <v>1</v>
      </c>
      <c r="EP232" s="388">
        <v>1</v>
      </c>
      <c r="EQ232" s="278">
        <v>0.5</v>
      </c>
      <c r="ER232" s="835">
        <v>0.2</v>
      </c>
      <c r="ES232" s="835">
        <v>0.2</v>
      </c>
      <c r="ET232" s="849">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7" t="s">
        <v>1362</v>
      </c>
      <c r="EM233" s="848" t="s">
        <v>1360</v>
      </c>
      <c r="EN233" s="275" t="s">
        <v>1361</v>
      </c>
      <c r="EO233" s="388">
        <v>0</v>
      </c>
      <c r="EP233" s="388">
        <v>1</v>
      </c>
      <c r="EQ233" s="277">
        <v>0</v>
      </c>
      <c r="ER233" s="835">
        <v>0.4</v>
      </c>
      <c r="ES233" s="835">
        <v>0.6</v>
      </c>
      <c r="ET233" s="851">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7" t="s">
        <v>1366</v>
      </c>
      <c r="EM234" s="848" t="s">
        <v>1360</v>
      </c>
      <c r="EN234" s="275" t="s">
        <v>1365</v>
      </c>
      <c r="EO234" s="388">
        <v>0</v>
      </c>
      <c r="EP234" s="388">
        <v>1</v>
      </c>
      <c r="EQ234" s="278">
        <v>0.1</v>
      </c>
      <c r="ER234" s="278">
        <v>0.9</v>
      </c>
      <c r="ES234" s="277">
        <v>0</v>
      </c>
      <c r="ET234" s="851">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7" t="s">
        <v>1370</v>
      </c>
      <c r="EM235" s="848" t="s">
        <v>1360</v>
      </c>
      <c r="EN235" s="275" t="s">
        <v>1369</v>
      </c>
      <c r="EO235" s="388">
        <v>0</v>
      </c>
      <c r="EP235" s="388">
        <v>1</v>
      </c>
      <c r="EQ235" s="277">
        <v>0</v>
      </c>
      <c r="ER235" s="277">
        <v>1</v>
      </c>
      <c r="ES235" s="277">
        <v>0</v>
      </c>
      <c r="ET235" s="851">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7" t="s">
        <v>1374</v>
      </c>
      <c r="EM236" s="848" t="s">
        <v>1372</v>
      </c>
      <c r="EN236" s="275" t="s">
        <v>1373</v>
      </c>
      <c r="EO236" s="388">
        <v>0</v>
      </c>
      <c r="EP236" s="830">
        <v>0.3</v>
      </c>
      <c r="EQ236" s="831">
        <v>0.05</v>
      </c>
      <c r="ER236" s="831">
        <v>0.05</v>
      </c>
      <c r="ES236" s="827">
        <v>0.1</v>
      </c>
      <c r="ET236" s="856">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7" t="s">
        <v>1378</v>
      </c>
      <c r="EM237" s="848" t="s">
        <v>1376</v>
      </c>
      <c r="EN237" s="275" t="s">
        <v>1377</v>
      </c>
      <c r="EO237" s="388">
        <v>0</v>
      </c>
      <c r="EP237" s="388">
        <v>1</v>
      </c>
      <c r="EQ237" s="278">
        <v>0.3</v>
      </c>
      <c r="ER237" s="835">
        <v>0</v>
      </c>
      <c r="ES237" s="835">
        <v>0.3</v>
      </c>
      <c r="ET237" s="849">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7" t="s">
        <v>1382</v>
      </c>
      <c r="EM238" s="848" t="s">
        <v>1376</v>
      </c>
      <c r="EN238" s="275" t="s">
        <v>1381</v>
      </c>
      <c r="EO238" s="388">
        <v>0</v>
      </c>
      <c r="EP238" s="388">
        <v>1</v>
      </c>
      <c r="EQ238" s="277">
        <v>0</v>
      </c>
      <c r="ER238" s="834">
        <v>0</v>
      </c>
      <c r="ES238" s="277">
        <v>0</v>
      </c>
      <c r="ET238" s="855">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7" t="s">
        <v>1386</v>
      </c>
      <c r="EM239" s="320" t="s">
        <v>1384</v>
      </c>
      <c r="EN239" s="276" t="s">
        <v>1385</v>
      </c>
      <c r="EO239" s="388">
        <v>1</v>
      </c>
      <c r="EP239" s="862">
        <v>4</v>
      </c>
      <c r="EQ239" s="277">
        <v>1</v>
      </c>
      <c r="ER239" s="277">
        <v>1</v>
      </c>
      <c r="ES239" s="277">
        <v>1</v>
      </c>
      <c r="ET239" s="851">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53" t="s">
        <v>1393</v>
      </c>
      <c r="EM240" s="320" t="s">
        <v>1391</v>
      </c>
      <c r="EN240" s="276" t="s">
        <v>1392</v>
      </c>
      <c r="EO240" s="276">
        <v>0</v>
      </c>
      <c r="EP240" s="276">
        <v>5</v>
      </c>
      <c r="EQ240" s="277">
        <v>1</v>
      </c>
      <c r="ER240" s="834">
        <v>3</v>
      </c>
      <c r="ES240" s="835">
        <v>0.9</v>
      </c>
      <c r="ET240" s="849">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53" t="s">
        <v>1397</v>
      </c>
      <c r="EM241" s="848" t="s">
        <v>1395</v>
      </c>
      <c r="EN241" s="275" t="s">
        <v>1396</v>
      </c>
      <c r="EO241" s="276">
        <v>0</v>
      </c>
      <c r="EP241" s="276">
        <v>1</v>
      </c>
      <c r="EQ241" s="277">
        <v>0</v>
      </c>
      <c r="ER241" s="835">
        <v>0.5</v>
      </c>
      <c r="ES241" s="835">
        <v>0.5</v>
      </c>
      <c r="ET241" s="851">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53" t="s">
        <v>1400</v>
      </c>
      <c r="EM242" s="848" t="s">
        <v>1395</v>
      </c>
      <c r="EN242" s="829" t="s">
        <v>1399</v>
      </c>
      <c r="EO242" s="829">
        <v>5</v>
      </c>
      <c r="EP242" s="829">
        <v>1</v>
      </c>
      <c r="EQ242" s="828">
        <v>0</v>
      </c>
      <c r="ER242" s="835">
        <v>0.2</v>
      </c>
      <c r="ES242" s="835">
        <v>0.8</v>
      </c>
      <c r="ET242" s="861">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53" t="s">
        <v>1404</v>
      </c>
      <c r="EM243" s="320" t="s">
        <v>1402</v>
      </c>
      <c r="EN243" s="276" t="s">
        <v>1403</v>
      </c>
      <c r="EO243" s="690">
        <v>0.01</v>
      </c>
      <c r="EP243" s="655">
        <v>0.5</v>
      </c>
      <c r="EQ243" s="277">
        <v>0</v>
      </c>
      <c r="ER243" s="278">
        <v>0.2</v>
      </c>
      <c r="ES243" s="278">
        <v>0.2</v>
      </c>
      <c r="ET243" s="854">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53" t="s">
        <v>1407</v>
      </c>
      <c r="EM244" s="848" t="s">
        <v>1406</v>
      </c>
      <c r="EN244" s="275" t="s">
        <v>1377</v>
      </c>
      <c r="EO244" s="388">
        <v>0</v>
      </c>
      <c r="EP244" s="388">
        <v>1</v>
      </c>
      <c r="EQ244" s="278">
        <v>0.3</v>
      </c>
      <c r="ER244" s="835">
        <v>0.1</v>
      </c>
      <c r="ES244" s="835">
        <v>0.6</v>
      </c>
      <c r="ET244" s="851">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53" t="s">
        <v>1409</v>
      </c>
      <c r="EM245" s="848" t="s">
        <v>1406</v>
      </c>
      <c r="EN245" s="275" t="s">
        <v>1381</v>
      </c>
      <c r="EO245" s="388">
        <v>0</v>
      </c>
      <c r="EP245" s="388">
        <v>1</v>
      </c>
      <c r="EQ245" s="278">
        <v>0.1</v>
      </c>
      <c r="ER245" s="835">
        <v>0</v>
      </c>
      <c r="ES245" s="835">
        <v>0.2</v>
      </c>
      <c r="ET245" s="849">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53" t="s">
        <v>1413</v>
      </c>
      <c r="EM246" s="848" t="s">
        <v>1411</v>
      </c>
      <c r="EN246" s="275" t="s">
        <v>1412</v>
      </c>
      <c r="EO246" s="655">
        <v>0.4</v>
      </c>
      <c r="EP246" s="388">
        <v>1</v>
      </c>
      <c r="EQ246" s="278">
        <v>0.8</v>
      </c>
      <c r="ER246" s="278">
        <v>0.2</v>
      </c>
      <c r="ES246" s="277">
        <v>0</v>
      </c>
      <c r="ET246" s="851">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53" t="s">
        <v>1417</v>
      </c>
      <c r="EM247" s="848" t="s">
        <v>1411</v>
      </c>
      <c r="EN247" s="275" t="s">
        <v>1416</v>
      </c>
      <c r="EO247" s="388">
        <v>0</v>
      </c>
      <c r="EP247" s="388">
        <v>1</v>
      </c>
      <c r="EQ247" s="277">
        <v>0</v>
      </c>
      <c r="ER247" s="835">
        <v>0.2</v>
      </c>
      <c r="ES247" s="835">
        <v>0.6</v>
      </c>
      <c r="ET247" s="849">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53" t="s">
        <v>1420</v>
      </c>
      <c r="EM248" s="320" t="s">
        <v>1419</v>
      </c>
      <c r="EN248" s="276" t="s">
        <v>1385</v>
      </c>
      <c r="EO248" s="388">
        <v>0</v>
      </c>
      <c r="EP248" s="388">
        <v>4</v>
      </c>
      <c r="EQ248" s="277">
        <v>1</v>
      </c>
      <c r="ER248" s="277">
        <v>1</v>
      </c>
      <c r="ES248" s="277">
        <v>1</v>
      </c>
      <c r="ET248" s="851">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53" t="s">
        <v>1426</v>
      </c>
      <c r="EM249" s="320" t="s">
        <v>1425</v>
      </c>
      <c r="EN249" s="276" t="s">
        <v>1385</v>
      </c>
      <c r="EO249" s="276">
        <v>0</v>
      </c>
      <c r="EP249" s="276">
        <v>4</v>
      </c>
      <c r="EQ249" s="277">
        <v>1</v>
      </c>
      <c r="ER249" s="277">
        <v>1</v>
      </c>
      <c r="ES249" s="277">
        <v>1</v>
      </c>
      <c r="ET249" s="851">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53" t="s">
        <v>1430</v>
      </c>
      <c r="EM250" s="320" t="s">
        <v>1428</v>
      </c>
      <c r="EN250" s="276" t="s">
        <v>1429</v>
      </c>
      <c r="EO250" s="276">
        <v>7</v>
      </c>
      <c r="EP250" s="276">
        <v>3</v>
      </c>
      <c r="EQ250" s="278">
        <v>0.5</v>
      </c>
      <c r="ER250" s="834">
        <v>1</v>
      </c>
      <c r="ES250" s="277">
        <v>1</v>
      </c>
      <c r="ET250" s="849">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53" t="s">
        <v>1434</v>
      </c>
      <c r="EM251" s="320" t="s">
        <v>1432</v>
      </c>
      <c r="EN251" s="276" t="s">
        <v>1433</v>
      </c>
      <c r="EO251" s="276">
        <v>0</v>
      </c>
      <c r="EP251" s="276">
        <v>2</v>
      </c>
      <c r="EQ251" s="277">
        <v>0</v>
      </c>
      <c r="ER251" s="277">
        <v>1</v>
      </c>
      <c r="ES251" s="277">
        <v>1</v>
      </c>
      <c r="ET251" s="851">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9" t="s">
        <v>1440</v>
      </c>
      <c r="EM252" s="848" t="s">
        <v>1438</v>
      </c>
      <c r="EN252" s="275" t="s">
        <v>1439</v>
      </c>
      <c r="EO252" s="276">
        <v>0</v>
      </c>
      <c r="EP252" s="276">
        <v>1</v>
      </c>
      <c r="EQ252" s="277">
        <v>1</v>
      </c>
      <c r="ER252" s="277">
        <v>0</v>
      </c>
      <c r="ES252" s="277">
        <v>0</v>
      </c>
      <c r="ET252" s="851">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9" t="s">
        <v>1443</v>
      </c>
      <c r="EM253" s="848" t="s">
        <v>1438</v>
      </c>
      <c r="EN253" s="275" t="s">
        <v>1442</v>
      </c>
      <c r="EO253" s="276">
        <v>0</v>
      </c>
      <c r="EP253" s="276">
        <v>1</v>
      </c>
      <c r="EQ253" s="277">
        <v>0</v>
      </c>
      <c r="ER253" s="834">
        <v>0</v>
      </c>
      <c r="ES253" s="835">
        <v>0.4</v>
      </c>
      <c r="ET253" s="849">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9" t="s">
        <v>1447</v>
      </c>
      <c r="EM254" s="848" t="s">
        <v>1445</v>
      </c>
      <c r="EN254" s="275" t="s">
        <v>1446</v>
      </c>
      <c r="EO254" s="276">
        <v>0</v>
      </c>
      <c r="EP254" s="276">
        <v>1</v>
      </c>
      <c r="EQ254" s="278">
        <v>0.2</v>
      </c>
      <c r="ER254" s="835">
        <v>0.3</v>
      </c>
      <c r="ES254" s="835">
        <v>0.5</v>
      </c>
      <c r="ET254" s="851">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9" t="s">
        <v>1450</v>
      </c>
      <c r="EM255" s="848" t="s">
        <v>1445</v>
      </c>
      <c r="EN255" s="275" t="s">
        <v>1449</v>
      </c>
      <c r="EO255" s="276">
        <v>0</v>
      </c>
      <c r="EP255" s="276">
        <v>1</v>
      </c>
      <c r="EQ255" s="277">
        <v>0</v>
      </c>
      <c r="ER255" s="834">
        <v>0</v>
      </c>
      <c r="ES255" s="835">
        <v>0.4</v>
      </c>
      <c r="ET255" s="849">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9" t="s">
        <v>1459</v>
      </c>
      <c r="EM256" s="320" t="s">
        <v>1456</v>
      </c>
      <c r="EN256" s="276" t="s">
        <v>1457</v>
      </c>
      <c r="EO256" s="276">
        <v>10</v>
      </c>
      <c r="EP256" s="276">
        <v>100</v>
      </c>
      <c r="EQ256" s="277">
        <v>25</v>
      </c>
      <c r="ER256" s="277">
        <v>25</v>
      </c>
      <c r="ES256" s="277">
        <v>25</v>
      </c>
      <c r="ET256" s="851">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9" t="s">
        <v>1463</v>
      </c>
      <c r="EM257" s="320" t="s">
        <v>1461</v>
      </c>
      <c r="EN257" s="276" t="s">
        <v>1462</v>
      </c>
      <c r="EO257" s="331">
        <v>17</v>
      </c>
      <c r="EP257" s="831">
        <v>100</v>
      </c>
      <c r="EQ257" s="831">
        <v>25</v>
      </c>
      <c r="ER257" s="831">
        <v>25</v>
      </c>
      <c r="ES257" s="831">
        <v>25</v>
      </c>
      <c r="ET257" s="872">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9" t="s">
        <v>1467</v>
      </c>
      <c r="EM258" s="320" t="s">
        <v>1465</v>
      </c>
      <c r="EN258" s="276" t="s">
        <v>1466</v>
      </c>
      <c r="EO258" s="388">
        <v>1</v>
      </c>
      <c r="EP258" s="388">
        <v>2</v>
      </c>
      <c r="EQ258" s="278">
        <v>0.6</v>
      </c>
      <c r="ER258" s="278">
        <v>0.8</v>
      </c>
      <c r="ES258" s="278">
        <v>0.6</v>
      </c>
      <c r="ET258" s="851">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9" t="s">
        <v>1471</v>
      </c>
      <c r="EM259" s="320" t="s">
        <v>1469</v>
      </c>
      <c r="EN259" s="276" t="s">
        <v>1470</v>
      </c>
      <c r="EO259" s="388">
        <v>2</v>
      </c>
      <c r="EP259" s="388">
        <v>2</v>
      </c>
      <c r="EQ259" s="278">
        <v>0.5</v>
      </c>
      <c r="ER259" s="278">
        <v>0.5</v>
      </c>
      <c r="ES259" s="278">
        <v>0.5</v>
      </c>
      <c r="ET259" s="854">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9" t="s">
        <v>1475</v>
      </c>
      <c r="EM260" s="320" t="s">
        <v>1473</v>
      </c>
      <c r="EN260" s="276" t="s">
        <v>1474</v>
      </c>
      <c r="EO260" s="388">
        <v>0</v>
      </c>
      <c r="EP260" s="388">
        <v>1</v>
      </c>
      <c r="EQ260" s="331">
        <v>0.25</v>
      </c>
      <c r="ER260" s="331">
        <v>0.25</v>
      </c>
      <c r="ES260" s="331">
        <v>0.25</v>
      </c>
      <c r="ET260" s="850">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9" t="s">
        <v>1479</v>
      </c>
      <c r="EM261" s="320" t="s">
        <v>1477</v>
      </c>
      <c r="EN261" s="276" t="s">
        <v>1478</v>
      </c>
      <c r="EO261" s="388">
        <v>0</v>
      </c>
      <c r="EP261" s="388">
        <v>2</v>
      </c>
      <c r="EQ261" s="277">
        <v>0</v>
      </c>
      <c r="ER261" s="277">
        <v>1</v>
      </c>
      <c r="ES261" s="278">
        <v>0.5</v>
      </c>
      <c r="ET261" s="854">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9" t="s">
        <v>1483</v>
      </c>
      <c r="EM262" s="320" t="s">
        <v>1481</v>
      </c>
      <c r="EN262" s="276" t="s">
        <v>1482</v>
      </c>
      <c r="EO262" s="388">
        <v>9</v>
      </c>
      <c r="EP262" s="388">
        <v>11</v>
      </c>
      <c r="EQ262" s="331">
        <v>2.75</v>
      </c>
      <c r="ER262" s="331">
        <v>2.75</v>
      </c>
      <c r="ES262" s="331">
        <v>2.75</v>
      </c>
      <c r="ET262" s="850">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53" t="s">
        <v>1489</v>
      </c>
      <c r="EM263" s="320" t="s">
        <v>1487</v>
      </c>
      <c r="EN263" s="276" t="s">
        <v>1488</v>
      </c>
      <c r="EO263" s="276">
        <v>0</v>
      </c>
      <c r="EP263" s="276">
        <v>1</v>
      </c>
      <c r="EQ263" s="331">
        <v>0.25</v>
      </c>
      <c r="ER263" s="331">
        <v>0.25</v>
      </c>
      <c r="ES263" s="331">
        <v>0.25</v>
      </c>
      <c r="ET263" s="850">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53" t="s">
        <v>1493</v>
      </c>
      <c r="EM264" s="320" t="s">
        <v>1491</v>
      </c>
      <c r="EN264" s="276" t="s">
        <v>1492</v>
      </c>
      <c r="EO264" s="276">
        <v>1</v>
      </c>
      <c r="EP264" s="276">
        <v>1</v>
      </c>
      <c r="EQ264" s="331">
        <v>0.25</v>
      </c>
      <c r="ER264" s="331">
        <v>0.25</v>
      </c>
      <c r="ES264" s="331">
        <v>0.25</v>
      </c>
      <c r="ET264" s="850">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53" t="s">
        <v>1497</v>
      </c>
      <c r="EM265" s="320" t="s">
        <v>1495</v>
      </c>
      <c r="EN265" s="276" t="s">
        <v>1496</v>
      </c>
      <c r="EO265" s="388">
        <v>1</v>
      </c>
      <c r="EP265" s="388">
        <v>1</v>
      </c>
      <c r="EQ265" s="277">
        <v>1</v>
      </c>
      <c r="ER265" s="277">
        <v>0</v>
      </c>
      <c r="ES265" s="277">
        <v>0</v>
      </c>
      <c r="ET265" s="851">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53" t="s">
        <v>1501</v>
      </c>
      <c r="EM266" s="320" t="s">
        <v>1499</v>
      </c>
      <c r="EN266" s="276" t="s">
        <v>1500</v>
      </c>
      <c r="EO266" s="388">
        <v>1</v>
      </c>
      <c r="EP266" s="388">
        <v>1</v>
      </c>
      <c r="EQ266" s="277">
        <v>0</v>
      </c>
      <c r="ER266" s="277">
        <v>1</v>
      </c>
      <c r="ES266" s="277">
        <v>0</v>
      </c>
      <c r="ET266" s="851">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53" t="s">
        <v>1505</v>
      </c>
      <c r="EM267" s="320" t="s">
        <v>1503</v>
      </c>
      <c r="EN267" s="276" t="s">
        <v>1504</v>
      </c>
      <c r="EO267" s="388">
        <v>0</v>
      </c>
      <c r="EP267" s="388">
        <v>1</v>
      </c>
      <c r="EQ267" s="277">
        <v>0</v>
      </c>
      <c r="ER267" s="277">
        <v>0</v>
      </c>
      <c r="ES267" s="278">
        <v>0.5</v>
      </c>
      <c r="ET267" s="854">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53" t="s">
        <v>1509</v>
      </c>
      <c r="EM268" s="320" t="s">
        <v>1507</v>
      </c>
      <c r="EN268" s="276" t="s">
        <v>1508</v>
      </c>
      <c r="EO268" s="388">
        <v>0</v>
      </c>
      <c r="EP268" s="388">
        <v>1</v>
      </c>
      <c r="EQ268" s="278">
        <v>0.3</v>
      </c>
      <c r="ER268" s="278">
        <v>0</v>
      </c>
      <c r="ES268" s="278">
        <v>0.3</v>
      </c>
      <c r="ET268" s="854">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7" t="s">
        <v>1514</v>
      </c>
      <c r="EM269" s="320" t="s">
        <v>1513</v>
      </c>
      <c r="EN269" s="276" t="s">
        <v>1488</v>
      </c>
      <c r="EO269" s="276">
        <v>0</v>
      </c>
      <c r="EP269" s="276">
        <v>1</v>
      </c>
      <c r="EQ269" s="331">
        <v>0.25</v>
      </c>
      <c r="ER269" s="331">
        <v>0.25</v>
      </c>
      <c r="ES269" s="331">
        <v>0.25</v>
      </c>
      <c r="ET269" s="850">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53" t="s">
        <v>1518</v>
      </c>
      <c r="EM270" s="320" t="s">
        <v>1516</v>
      </c>
      <c r="EN270" s="276" t="s">
        <v>1517</v>
      </c>
      <c r="EO270" s="276">
        <v>5</v>
      </c>
      <c r="EP270" s="276">
        <v>10</v>
      </c>
      <c r="EQ270" s="277">
        <v>0</v>
      </c>
      <c r="ER270" s="277">
        <v>5</v>
      </c>
      <c r="ES270" s="834">
        <v>3</v>
      </c>
      <c r="ET270" s="855">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53" t="s">
        <v>1522</v>
      </c>
      <c r="EM271" s="320" t="s">
        <v>1520</v>
      </c>
      <c r="EN271" s="276" t="s">
        <v>1521</v>
      </c>
      <c r="EO271" s="276">
        <v>1</v>
      </c>
      <c r="EP271" s="276">
        <v>2</v>
      </c>
      <c r="EQ271" s="278">
        <v>0.3</v>
      </c>
      <c r="ER271" s="278">
        <v>0.3</v>
      </c>
      <c r="ES271" s="278">
        <v>1.1000000000000001</v>
      </c>
      <c r="ET271" s="854">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9" t="s">
        <v>1528</v>
      </c>
      <c r="EM272" s="320" t="s">
        <v>1526</v>
      </c>
      <c r="EN272" s="276" t="s">
        <v>1527</v>
      </c>
      <c r="EO272" s="276">
        <v>0</v>
      </c>
      <c r="EP272" s="276">
        <v>1</v>
      </c>
      <c r="EQ272" s="331">
        <v>0.25</v>
      </c>
      <c r="ER272" s="331">
        <v>0.25</v>
      </c>
      <c r="ES272" s="331">
        <v>0.25</v>
      </c>
      <c r="ET272" s="850">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9" t="s">
        <v>1532</v>
      </c>
      <c r="EM273" s="320" t="s">
        <v>1530</v>
      </c>
      <c r="EN273" s="276" t="s">
        <v>1531</v>
      </c>
      <c r="EO273" s="276">
        <v>1</v>
      </c>
      <c r="EP273" s="276">
        <v>3</v>
      </c>
      <c r="EQ273" s="277">
        <v>0</v>
      </c>
      <c r="ER273" s="277">
        <v>1</v>
      </c>
      <c r="ES273" s="277">
        <v>1</v>
      </c>
      <c r="ET273" s="851">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9" t="s">
        <v>1535</v>
      </c>
      <c r="EM274" s="320" t="s">
        <v>1534</v>
      </c>
      <c r="EN274" s="276" t="s">
        <v>1488</v>
      </c>
      <c r="EO274" s="276">
        <v>0</v>
      </c>
      <c r="EP274" s="276">
        <v>1</v>
      </c>
      <c r="EQ274" s="277">
        <v>0</v>
      </c>
      <c r="ER274" s="278">
        <v>0.5</v>
      </c>
      <c r="ES274" s="278">
        <v>0</v>
      </c>
      <c r="ET274" s="854">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53" t="s">
        <v>1542</v>
      </c>
      <c r="EM275" s="320" t="s">
        <v>1540</v>
      </c>
      <c r="EN275" s="276" t="s">
        <v>1541</v>
      </c>
      <c r="EO275" s="276">
        <v>0</v>
      </c>
      <c r="EP275" s="276">
        <v>1</v>
      </c>
      <c r="EQ275" s="277">
        <v>0</v>
      </c>
      <c r="ER275" s="277">
        <v>1</v>
      </c>
      <c r="ES275" s="277">
        <v>0</v>
      </c>
      <c r="ET275" s="851">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53" t="s">
        <v>1546</v>
      </c>
      <c r="EM276" s="320" t="s">
        <v>1544</v>
      </c>
      <c r="EN276" s="276" t="s">
        <v>1545</v>
      </c>
      <c r="EO276" s="276">
        <v>1</v>
      </c>
      <c r="EP276" s="276">
        <v>1</v>
      </c>
      <c r="EQ276" s="331">
        <v>0.25</v>
      </c>
      <c r="ER276" s="331">
        <v>0.75</v>
      </c>
      <c r="ES276" s="277">
        <v>0</v>
      </c>
      <c r="ET276" s="851">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53" t="s">
        <v>1549</v>
      </c>
      <c r="EM277" s="320" t="s">
        <v>1548</v>
      </c>
      <c r="EN277" s="276" t="s">
        <v>1539</v>
      </c>
      <c r="EO277" s="276">
        <v>2</v>
      </c>
      <c r="EP277" s="276">
        <v>4</v>
      </c>
      <c r="EQ277" s="277">
        <v>1</v>
      </c>
      <c r="ER277" s="277">
        <v>1</v>
      </c>
      <c r="ES277" s="277">
        <v>1</v>
      </c>
      <c r="ET277" s="851">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53" t="s">
        <v>1553</v>
      </c>
      <c r="EM278" s="320" t="s">
        <v>1551</v>
      </c>
      <c r="EN278" s="276" t="s">
        <v>1552</v>
      </c>
      <c r="EO278" s="276">
        <v>0</v>
      </c>
      <c r="EP278" s="276">
        <v>1</v>
      </c>
      <c r="EQ278" s="277">
        <v>0</v>
      </c>
      <c r="ER278" s="331">
        <v>0.56999999999999995</v>
      </c>
      <c r="ES278" s="278">
        <v>0.2</v>
      </c>
      <c r="ET278" s="850">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53" t="s">
        <v>1557</v>
      </c>
      <c r="EM279" s="320" t="s">
        <v>1555</v>
      </c>
      <c r="EN279" s="276" t="s">
        <v>1556</v>
      </c>
      <c r="EO279" s="276">
        <v>0</v>
      </c>
      <c r="EP279" s="492">
        <v>50</v>
      </c>
      <c r="EQ279" s="828">
        <v>0</v>
      </c>
      <c r="ER279" s="831">
        <v>10</v>
      </c>
      <c r="ES279" s="831">
        <v>20</v>
      </c>
      <c r="ET279" s="872">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53" t="s">
        <v>1561</v>
      </c>
      <c r="EM280" s="320" t="s">
        <v>1559</v>
      </c>
      <c r="EN280" s="276" t="s">
        <v>1560</v>
      </c>
      <c r="EO280" s="276">
        <v>0</v>
      </c>
      <c r="EP280" s="331">
        <v>100</v>
      </c>
      <c r="EQ280" s="331">
        <v>17</v>
      </c>
      <c r="ER280" s="278">
        <v>50</v>
      </c>
      <c r="ES280" s="331">
        <v>17</v>
      </c>
      <c r="ET280" s="850">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53" t="s">
        <v>1568</v>
      </c>
      <c r="EM281" s="320" t="s">
        <v>1566</v>
      </c>
      <c r="EN281" s="276" t="s">
        <v>1567</v>
      </c>
      <c r="EO281" s="276">
        <v>32</v>
      </c>
      <c r="EP281" s="276">
        <v>32</v>
      </c>
      <c r="EQ281" s="277">
        <v>32</v>
      </c>
      <c r="ER281" s="277">
        <v>32</v>
      </c>
      <c r="ES281" s="277">
        <v>32</v>
      </c>
      <c r="ET281" s="851">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53" t="s">
        <v>1572</v>
      </c>
      <c r="EM282" s="320" t="s">
        <v>1570</v>
      </c>
      <c r="EN282" s="276" t="s">
        <v>1571</v>
      </c>
      <c r="EO282" s="650">
        <v>4</v>
      </c>
      <c r="EP282" s="829">
        <v>5</v>
      </c>
      <c r="EQ282" s="828">
        <v>1</v>
      </c>
      <c r="ER282" s="828">
        <v>1</v>
      </c>
      <c r="ES282" s="828">
        <v>2</v>
      </c>
      <c r="ET282" s="861">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9" t="s">
        <v>1579</v>
      </c>
      <c r="EM283" s="320" t="s">
        <v>1576</v>
      </c>
      <c r="EN283" s="276" t="s">
        <v>1577</v>
      </c>
      <c r="EO283" s="276">
        <v>1</v>
      </c>
      <c r="EP283" s="276">
        <v>1</v>
      </c>
      <c r="EQ283" s="278">
        <v>0.5</v>
      </c>
      <c r="ER283" s="835">
        <v>0</v>
      </c>
      <c r="ES283" s="277">
        <v>0</v>
      </c>
      <c r="ET283" s="849">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9" t="s">
        <v>1582</v>
      </c>
      <c r="EM284" s="320" t="s">
        <v>1576</v>
      </c>
      <c r="EN284" s="276" t="s">
        <v>1581</v>
      </c>
      <c r="EO284" s="276">
        <v>1</v>
      </c>
      <c r="EP284" s="829">
        <v>1</v>
      </c>
      <c r="EQ284" s="828">
        <v>0</v>
      </c>
      <c r="ER284" s="834">
        <v>0</v>
      </c>
      <c r="ES284" s="828">
        <v>0</v>
      </c>
      <c r="ET284" s="855">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9" t="s">
        <v>1586</v>
      </c>
      <c r="EM285" s="848" t="s">
        <v>1584</v>
      </c>
      <c r="EN285" s="275" t="s">
        <v>1585</v>
      </c>
      <c r="EO285" s="655">
        <v>0.5</v>
      </c>
      <c r="EP285" s="388">
        <v>1</v>
      </c>
      <c r="EQ285" s="277">
        <v>0</v>
      </c>
      <c r="ER285" s="278">
        <v>0.5</v>
      </c>
      <c r="ES285" s="331">
        <v>0.25</v>
      </c>
      <c r="ET285" s="850">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9" t="s">
        <v>1589</v>
      </c>
      <c r="EM286" s="848" t="s">
        <v>1584</v>
      </c>
      <c r="EN286" s="275" t="s">
        <v>1588</v>
      </c>
      <c r="EO286" s="276">
        <v>0.7</v>
      </c>
      <c r="EP286" s="276">
        <v>1</v>
      </c>
      <c r="EQ286" s="278">
        <v>0.5</v>
      </c>
      <c r="ER286" s="836">
        <v>0.25</v>
      </c>
      <c r="ES286" s="836">
        <v>0.25</v>
      </c>
      <c r="ET286" s="851">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9" t="s">
        <v>1592</v>
      </c>
      <c r="EM287" s="320" t="s">
        <v>1591</v>
      </c>
      <c r="EN287" s="276" t="s">
        <v>1531</v>
      </c>
      <c r="EO287" s="655">
        <v>0.5</v>
      </c>
      <c r="EP287" s="388">
        <v>1</v>
      </c>
      <c r="EQ287" s="331">
        <v>0.25</v>
      </c>
      <c r="ER287" s="331">
        <v>0.25</v>
      </c>
      <c r="ES287" s="331">
        <v>0.25</v>
      </c>
      <c r="ET287" s="850">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9" t="s">
        <v>1596</v>
      </c>
      <c r="EM288" s="848" t="s">
        <v>1594</v>
      </c>
      <c r="EN288" s="275" t="s">
        <v>1595</v>
      </c>
      <c r="EO288" s="388">
        <v>1</v>
      </c>
      <c r="EP288" s="388">
        <v>4</v>
      </c>
      <c r="EQ288" s="277">
        <v>1</v>
      </c>
      <c r="ER288" s="277">
        <v>1</v>
      </c>
      <c r="ES288" s="277">
        <v>1</v>
      </c>
      <c r="ET288" s="851">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9" t="s">
        <v>1599</v>
      </c>
      <c r="EM289" s="848" t="s">
        <v>1594</v>
      </c>
      <c r="EN289" s="275" t="s">
        <v>1598</v>
      </c>
      <c r="EO289" s="388">
        <v>1</v>
      </c>
      <c r="EP289" s="388">
        <v>4</v>
      </c>
      <c r="EQ289" s="277">
        <v>1</v>
      </c>
      <c r="ER289" s="277">
        <v>1</v>
      </c>
      <c r="ES289" s="277">
        <v>1</v>
      </c>
      <c r="ET289" s="851">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9" t="s">
        <v>1603</v>
      </c>
      <c r="EM290" s="848" t="s">
        <v>1601</v>
      </c>
      <c r="EN290" s="275" t="s">
        <v>1602</v>
      </c>
      <c r="EO290" s="388">
        <v>1</v>
      </c>
      <c r="EP290" s="388">
        <v>4</v>
      </c>
      <c r="EQ290" s="277">
        <v>1</v>
      </c>
      <c r="ER290" s="277">
        <v>1</v>
      </c>
      <c r="ES290" s="277">
        <v>1</v>
      </c>
      <c r="ET290" s="851">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9" t="s">
        <v>1606</v>
      </c>
      <c r="EM291" s="848" t="s">
        <v>1601</v>
      </c>
      <c r="EN291" s="275" t="s">
        <v>1605</v>
      </c>
      <c r="EO291" s="388">
        <v>1</v>
      </c>
      <c r="EP291" s="388">
        <v>4</v>
      </c>
      <c r="EQ291" s="277">
        <v>1</v>
      </c>
      <c r="ER291" s="277">
        <v>1</v>
      </c>
      <c r="ES291" s="277">
        <v>1</v>
      </c>
      <c r="ET291" s="851">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9" t="s">
        <v>1610</v>
      </c>
      <c r="EM292" s="848" t="s">
        <v>1608</v>
      </c>
      <c r="EN292" s="275" t="s">
        <v>1609</v>
      </c>
      <c r="EO292" s="655">
        <v>0.5</v>
      </c>
      <c r="EP292" s="388">
        <v>1</v>
      </c>
      <c r="EQ292" s="331">
        <v>0.25</v>
      </c>
      <c r="ER292" s="331">
        <v>0.25</v>
      </c>
      <c r="ES292" s="331">
        <v>0.25</v>
      </c>
      <c r="ET292" s="850">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9" t="s">
        <v>1614</v>
      </c>
      <c r="EM293" s="848" t="s">
        <v>1612</v>
      </c>
      <c r="EN293" s="275" t="s">
        <v>1613</v>
      </c>
      <c r="EO293" s="655">
        <v>0.5</v>
      </c>
      <c r="EP293" s="388">
        <v>1</v>
      </c>
      <c r="EQ293" s="331">
        <v>0.25</v>
      </c>
      <c r="ER293" s="331">
        <v>0.25</v>
      </c>
      <c r="ES293" s="331">
        <v>0.25</v>
      </c>
      <c r="ET293" s="850">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9" t="s">
        <v>1618</v>
      </c>
      <c r="EM294" s="320" t="s">
        <v>1616</v>
      </c>
      <c r="EN294" s="276" t="s">
        <v>1617</v>
      </c>
      <c r="EO294" s="388">
        <v>0</v>
      </c>
      <c r="EP294" s="388">
        <v>1</v>
      </c>
      <c r="EQ294" s="277">
        <v>0</v>
      </c>
      <c r="ER294" s="277">
        <v>1</v>
      </c>
      <c r="ES294" s="277">
        <v>0</v>
      </c>
      <c r="ET294" s="851">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9" t="s">
        <v>1624</v>
      </c>
      <c r="EM295" s="320" t="s">
        <v>1622</v>
      </c>
      <c r="EN295" s="276" t="s">
        <v>1621</v>
      </c>
      <c r="EO295" s="276">
        <v>0</v>
      </c>
      <c r="EP295" s="276">
        <v>1</v>
      </c>
      <c r="EQ295" s="331">
        <v>0.25</v>
      </c>
      <c r="ER295" s="331">
        <v>0.25</v>
      </c>
      <c r="ES295" s="331">
        <v>0.25</v>
      </c>
      <c r="ET295" s="850">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9" t="s">
        <v>1628</v>
      </c>
      <c r="EM296" s="320" t="s">
        <v>1626</v>
      </c>
      <c r="EN296" s="276" t="s">
        <v>1627</v>
      </c>
      <c r="EO296" s="388">
        <v>0</v>
      </c>
      <c r="EP296" s="388">
        <v>1</v>
      </c>
      <c r="EQ296" s="331">
        <v>0.25</v>
      </c>
      <c r="ER296" s="331">
        <v>0.25</v>
      </c>
      <c r="ES296" s="331">
        <v>0.25</v>
      </c>
      <c r="ET296" s="850">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53" t="s">
        <v>1634</v>
      </c>
      <c r="EM297" s="320" t="s">
        <v>1632</v>
      </c>
      <c r="EN297" s="276" t="s">
        <v>1633</v>
      </c>
      <c r="EO297" s="276">
        <v>1</v>
      </c>
      <c r="EP297" s="276">
        <v>1</v>
      </c>
      <c r="EQ297" s="331">
        <v>1</v>
      </c>
      <c r="ER297" s="331">
        <v>1</v>
      </c>
      <c r="ES297" s="331">
        <v>1</v>
      </c>
      <c r="ET297" s="850">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53" t="s">
        <v>1638</v>
      </c>
      <c r="EM298" s="320" t="s">
        <v>1636</v>
      </c>
      <c r="EN298" s="276" t="s">
        <v>1637</v>
      </c>
      <c r="EO298" s="276">
        <v>198</v>
      </c>
      <c r="EP298" s="276">
        <v>230</v>
      </c>
      <c r="EQ298" s="277">
        <v>50</v>
      </c>
      <c r="ER298" s="277">
        <v>60</v>
      </c>
      <c r="ES298" s="277">
        <v>60</v>
      </c>
      <c r="ET298" s="851">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9" t="s">
        <v>1646</v>
      </c>
      <c r="EM299" s="320" t="s">
        <v>1643</v>
      </c>
      <c r="EN299" s="276" t="s">
        <v>1644</v>
      </c>
      <c r="EO299" s="276">
        <v>1</v>
      </c>
      <c r="EP299" s="276">
        <v>1</v>
      </c>
      <c r="EQ299" s="277">
        <v>1</v>
      </c>
      <c r="ER299" s="277">
        <v>0</v>
      </c>
      <c r="ES299" s="277">
        <v>0</v>
      </c>
      <c r="ET299" s="851">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9" t="s">
        <v>1650</v>
      </c>
      <c r="EM300" s="320" t="s">
        <v>1648</v>
      </c>
      <c r="EN300" s="276" t="s">
        <v>1649</v>
      </c>
      <c r="EO300" s="276">
        <v>0</v>
      </c>
      <c r="EP300" s="276">
        <v>1</v>
      </c>
      <c r="EQ300" s="331">
        <v>0.25</v>
      </c>
      <c r="ER300" s="331">
        <v>0.25</v>
      </c>
      <c r="ES300" s="331">
        <v>0.25</v>
      </c>
      <c r="ET300" s="850">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9" t="s">
        <v>1654</v>
      </c>
      <c r="EM301" s="320" t="s">
        <v>1652</v>
      </c>
      <c r="EN301" s="276" t="s">
        <v>1653</v>
      </c>
      <c r="EO301" s="276">
        <v>3500</v>
      </c>
      <c r="EP301" s="276">
        <v>1500</v>
      </c>
      <c r="EQ301" s="828">
        <v>3000</v>
      </c>
      <c r="ER301" s="828">
        <v>2500</v>
      </c>
      <c r="ES301" s="828">
        <v>2000</v>
      </c>
      <c r="ET301" s="861">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9" t="s">
        <v>1658</v>
      </c>
      <c r="EM302" s="320" t="s">
        <v>1656</v>
      </c>
      <c r="EN302" s="276" t="s">
        <v>1657</v>
      </c>
      <c r="EO302" s="276">
        <v>1</v>
      </c>
      <c r="EP302" s="276">
        <v>1</v>
      </c>
      <c r="EQ302" s="331">
        <v>0.25</v>
      </c>
      <c r="ER302" s="331">
        <v>0.25</v>
      </c>
      <c r="ES302" s="331">
        <v>0.25</v>
      </c>
      <c r="ET302" s="850">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9" t="s">
        <v>1662</v>
      </c>
      <c r="EM303" s="320" t="s">
        <v>1660</v>
      </c>
      <c r="EN303" s="276" t="s">
        <v>1661</v>
      </c>
      <c r="EO303" s="276">
        <v>0</v>
      </c>
      <c r="EP303" s="276">
        <v>1</v>
      </c>
      <c r="EQ303" s="331">
        <v>0.25</v>
      </c>
      <c r="ER303" s="331">
        <v>0.25</v>
      </c>
      <c r="ES303" s="331">
        <v>0.25</v>
      </c>
      <c r="ET303" s="850">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73" t="s">
        <v>1666</v>
      </c>
      <c r="EM304" s="874" t="s">
        <v>1664</v>
      </c>
      <c r="EN304" s="875" t="s">
        <v>1665</v>
      </c>
      <c r="EO304" s="876">
        <v>2</v>
      </c>
      <c r="EP304" s="876">
        <v>3</v>
      </c>
      <c r="EQ304" s="877">
        <v>0.75</v>
      </c>
      <c r="ER304" s="877">
        <v>0.75</v>
      </c>
      <c r="ES304" s="877">
        <v>0.75</v>
      </c>
      <c r="ET304" s="878">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7IP3JEK4SU97ql4UIaOhZ4FJt1150M830PKIzN4J57OoRvKQi8mwsG0Y5wd5svM2iJhJxqjoisK2kxx/HWGhRw==" saltValue="7apJIHgEaxaqvfFYe5/Dv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12" sqref="C12"/>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1916</v>
      </c>
      <c r="C10" s="807" t="s">
        <v>1915</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1963</v>
      </c>
      <c r="E16" s="212" t="str">
        <f t="shared" si="0"/>
        <v>GERMAN HERNANDEZ CASTRO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5" t="s">
        <v>1765</v>
      </c>
      <c r="B1" s="1045"/>
      <c r="C1" s="1045"/>
      <c r="D1" s="1045"/>
      <c r="E1" s="1045"/>
      <c r="F1" s="1045"/>
      <c r="G1" s="1045"/>
      <c r="H1" s="1045"/>
      <c r="I1" s="1045"/>
      <c r="J1" s="1045"/>
      <c r="K1" s="1045"/>
      <c r="L1" s="1045"/>
      <c r="M1" s="1045"/>
      <c r="N1" s="1045"/>
      <c r="O1" s="1045"/>
      <c r="P1" s="1045"/>
    </row>
    <row r="2" spans="1:18" s="68" customFormat="1" ht="48" customHeight="1" x14ac:dyDescent="0.2">
      <c r="A2" s="67" t="s">
        <v>1766</v>
      </c>
      <c r="B2" s="1046" t="s">
        <v>1767</v>
      </c>
      <c r="C2" s="1047"/>
      <c r="D2" s="1047"/>
      <c r="E2" s="1047"/>
      <c r="F2" s="1047"/>
      <c r="G2" s="1047"/>
      <c r="H2" s="1048"/>
      <c r="I2" s="1046" t="s">
        <v>1768</v>
      </c>
      <c r="J2" s="1047"/>
      <c r="K2" s="1048"/>
      <c r="L2" s="1049" t="s">
        <v>1769</v>
      </c>
      <c r="M2" s="1049"/>
      <c r="N2" s="1049"/>
      <c r="O2" s="1049"/>
      <c r="P2" s="1050"/>
    </row>
    <row r="3" spans="1:18" ht="51" x14ac:dyDescent="0.2">
      <c r="A3" s="69" t="s">
        <v>1770</v>
      </c>
      <c r="B3" s="70" t="s">
        <v>1771</v>
      </c>
      <c r="C3" s="71" t="s">
        <v>1772</v>
      </c>
      <c r="D3" s="71" t="s">
        <v>1921</v>
      </c>
      <c r="E3" s="71" t="s">
        <v>1920</v>
      </c>
      <c r="F3" s="71" t="s">
        <v>1922</v>
      </c>
      <c r="G3" s="71" t="s">
        <v>1923</v>
      </c>
      <c r="H3" s="1051" t="s">
        <v>1694</v>
      </c>
      <c r="I3" s="70" t="s">
        <v>1773</v>
      </c>
      <c r="J3" s="71" t="s">
        <v>1774</v>
      </c>
      <c r="K3" s="1051"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1"/>
      <c r="I4" s="75" t="s">
        <v>1695</v>
      </c>
      <c r="J4" s="76" t="s">
        <v>1696</v>
      </c>
      <c r="K4" s="1051"/>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32">
        <v>719</v>
      </c>
      <c r="O5" s="85"/>
      <c r="P5" s="86"/>
    </row>
    <row r="6" spans="1:18" x14ac:dyDescent="0.2">
      <c r="H6" s="87"/>
    </row>
    <row r="10" spans="1:18" ht="15" x14ac:dyDescent="0.25">
      <c r="A10" s="833" t="s">
        <v>1965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19401B6C-06A0-4ED8-8F23-FD35A6D6813F}"/>
</file>

<file path=customXml/itemProps2.xml><?xml version="1.0" encoding="utf-8"?>
<ds:datastoreItem xmlns:ds="http://schemas.openxmlformats.org/officeDocument/2006/customXml" ds:itemID="{760E938F-BE83-4E32-B360-D004EED47A30}"/>
</file>

<file path=customXml/itemProps3.xml><?xml version="1.0" encoding="utf-8"?>
<ds:datastoreItem xmlns:ds="http://schemas.openxmlformats.org/officeDocument/2006/customXml" ds:itemID="{A67695CF-7210-439E-8F14-9ABA7888B0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2018-01-16T21:14:42Z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