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570" yWindow="-40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U39" i="6" l="1"/>
  <c r="AR39" i="6"/>
  <c r="AK39" i="6"/>
  <c r="AH98" i="6" l="1"/>
  <c r="AF98" i="6"/>
  <c r="AD98" i="6"/>
  <c r="AB98" i="6"/>
  <c r="Z98" i="6"/>
  <c r="X98" i="6"/>
  <c r="V98" i="6"/>
  <c r="T98" i="6"/>
  <c r="R98" i="6"/>
  <c r="AH89" i="6"/>
  <c r="AF89" i="6"/>
  <c r="AD89" i="6"/>
  <c r="AB89" i="6"/>
  <c r="Z89" i="6"/>
  <c r="X89" i="6"/>
  <c r="V89" i="6"/>
  <c r="T89" i="6"/>
  <c r="R89" i="6"/>
  <c r="AH80" i="6"/>
  <c r="AF80" i="6"/>
  <c r="AD80" i="6"/>
  <c r="AB80" i="6"/>
  <c r="Z80" i="6"/>
  <c r="X80" i="6"/>
  <c r="V80" i="6"/>
  <c r="T80" i="6"/>
  <c r="R80" i="6"/>
  <c r="AH71" i="6"/>
  <c r="AF71" i="6"/>
  <c r="AD71" i="6"/>
  <c r="AB71" i="6"/>
  <c r="Z71" i="6"/>
  <c r="X71" i="6"/>
  <c r="V71" i="6"/>
  <c r="T71" i="6"/>
  <c r="R71" i="6"/>
  <c r="AH62" i="6"/>
  <c r="AF62" i="6"/>
  <c r="AD62" i="6"/>
  <c r="AB62" i="6"/>
  <c r="Z62" i="6"/>
  <c r="X62" i="6"/>
  <c r="V62" i="6"/>
  <c r="T62" i="6"/>
  <c r="R62" i="6"/>
  <c r="AH53" i="6"/>
  <c r="AF53" i="6"/>
  <c r="AD53" i="6"/>
  <c r="AB53" i="6"/>
  <c r="Z53" i="6"/>
  <c r="X53" i="6"/>
  <c r="V53" i="6"/>
  <c r="T53" i="6"/>
  <c r="R53" i="6"/>
  <c r="AH44" i="6"/>
  <c r="AF44" i="6"/>
  <c r="AD44" i="6"/>
  <c r="AB44" i="6"/>
  <c r="Z44" i="6"/>
  <c r="X44" i="6"/>
  <c r="V44" i="6"/>
  <c r="T44" i="6"/>
  <c r="R44"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103" i="6" l="1"/>
  <c r="AK102" i="6"/>
  <c r="AK101" i="6"/>
  <c r="AK100" i="6"/>
  <c r="AK99" i="6"/>
  <c r="AK98" i="6"/>
  <c r="AJ98" i="6"/>
  <c r="AK94" i="6"/>
  <c r="AK93" i="6"/>
  <c r="AK92" i="6"/>
  <c r="AK91" i="6"/>
  <c r="AK90" i="6"/>
  <c r="AK89" i="6"/>
  <c r="AJ89" i="6"/>
  <c r="AK85" i="6"/>
  <c r="AK84" i="6"/>
  <c r="AK83" i="6"/>
  <c r="AK82" i="6"/>
  <c r="AK81" i="6"/>
  <c r="AK80" i="6"/>
  <c r="AJ80" i="6"/>
  <c r="AK76" i="6"/>
  <c r="AK75" i="6"/>
  <c r="AK74" i="6"/>
  <c r="AK73" i="6"/>
  <c r="AK72" i="6"/>
  <c r="AK71" i="6"/>
  <c r="AJ71" i="6"/>
  <c r="AK67" i="6"/>
  <c r="AK66" i="6"/>
  <c r="AK65" i="6"/>
  <c r="AK64" i="6"/>
  <c r="AK63" i="6"/>
  <c r="AK62" i="6"/>
  <c r="AJ62" i="6"/>
  <c r="AK58" i="6"/>
  <c r="AK57" i="6"/>
  <c r="AK56" i="6"/>
  <c r="AK55" i="6"/>
  <c r="AK54" i="6"/>
  <c r="AK53" i="6"/>
  <c r="AJ53" i="6"/>
  <c r="AK49" i="6"/>
  <c r="AK48" i="6"/>
  <c r="AK47" i="6"/>
  <c r="AK46" i="6"/>
  <c r="AK45" i="6"/>
  <c r="AK44" i="6"/>
  <c r="AJ44" i="6"/>
  <c r="AK40" i="6"/>
  <c r="AK38" i="6"/>
  <c r="AK37" i="6"/>
  <c r="AK36" i="6"/>
  <c r="AK35" i="6"/>
  <c r="AK34" i="6"/>
  <c r="AK33" i="6"/>
  <c r="AK32" i="6"/>
  <c r="AK31" i="6"/>
  <c r="AJ31" i="6"/>
  <c r="AK27" i="6"/>
  <c r="AK26" i="6"/>
  <c r="AK25" i="6"/>
  <c r="AK24" i="6"/>
  <c r="AK23" i="6"/>
  <c r="AK22" i="6"/>
  <c r="AJ22" i="6"/>
  <c r="AK18" i="6"/>
  <c r="AK17" i="6"/>
  <c r="AK16" i="6"/>
  <c r="AK15" i="6"/>
  <c r="AK14" i="6"/>
  <c r="AK13" i="6"/>
  <c r="AJ13" i="6"/>
  <c r="AI97" i="6"/>
  <c r="AH97" i="6"/>
  <c r="AI88" i="6"/>
  <c r="AH88" i="6"/>
  <c r="AI79" i="6"/>
  <c r="AH79" i="6"/>
  <c r="AI70" i="6"/>
  <c r="AH70" i="6"/>
  <c r="AI61" i="6"/>
  <c r="AH61" i="6"/>
  <c r="AI52" i="6"/>
  <c r="AH52" i="6"/>
  <c r="AI43" i="6"/>
  <c r="AH43" i="6"/>
  <c r="AI30" i="6"/>
  <c r="AH30" i="6"/>
  <c r="AI21" i="6"/>
  <c r="AH21" i="6"/>
  <c r="AI12" i="6"/>
  <c r="AH12" i="6"/>
  <c r="AI9" i="6" l="1"/>
  <c r="AH9" i="6"/>
  <c r="K5" i="10"/>
  <c r="H5" i="10"/>
  <c r="AU34" i="6" l="1"/>
  <c r="AR34" i="6"/>
  <c r="AU33" i="6"/>
  <c r="AR33" i="6"/>
  <c r="AU32" i="6"/>
  <c r="AR32" i="6"/>
  <c r="AU202" i="6" l="1"/>
  <c r="AR202" i="6"/>
  <c r="AK202" i="6"/>
  <c r="AU201" i="6"/>
  <c r="AR201" i="6"/>
  <c r="AK201" i="6"/>
  <c r="AU200" i="6"/>
  <c r="AR200" i="6"/>
  <c r="AK200" i="6"/>
  <c r="AU199" i="6"/>
  <c r="AR199" i="6"/>
  <c r="AK199" i="6"/>
  <c r="AU198" i="6"/>
  <c r="AR198" i="6"/>
  <c r="AK198" i="6"/>
  <c r="AU197" i="6"/>
  <c r="AU196" i="6" s="1"/>
  <c r="AR197" i="6"/>
  <c r="AK197" i="6"/>
  <c r="AJ197" i="6"/>
  <c r="I197" i="6"/>
  <c r="H197" i="6"/>
  <c r="G197" i="6"/>
  <c r="F197" i="6"/>
  <c r="E197" i="6"/>
  <c r="AZ196" i="6"/>
  <c r="AY196" i="6"/>
  <c r="AX196" i="6"/>
  <c r="AW196" i="6"/>
  <c r="AV196" i="6"/>
  <c r="AT196" i="6"/>
  <c r="AS196" i="6"/>
  <c r="AQ196" i="6"/>
  <c r="AP196" i="6"/>
  <c r="AO196" i="6"/>
  <c r="AN196" i="6"/>
  <c r="AM196" i="6"/>
  <c r="AL196" i="6"/>
  <c r="AJ196" i="6"/>
  <c r="AG196" i="6"/>
  <c r="AF196" i="6"/>
  <c r="AE196" i="6"/>
  <c r="AD196" i="6"/>
  <c r="AC196" i="6"/>
  <c r="AB196" i="6"/>
  <c r="AA196" i="6"/>
  <c r="Z196" i="6"/>
  <c r="Y196" i="6"/>
  <c r="X196" i="6"/>
  <c r="W196" i="6"/>
  <c r="V196" i="6"/>
  <c r="U196" i="6"/>
  <c r="T196" i="6"/>
  <c r="S196" i="6"/>
  <c r="R196" i="6"/>
  <c r="J196" i="6"/>
  <c r="AU193" i="6"/>
  <c r="AR193" i="6"/>
  <c r="AK193" i="6"/>
  <c r="AU192" i="6"/>
  <c r="AR192" i="6"/>
  <c r="AK192" i="6"/>
  <c r="AU191" i="6"/>
  <c r="AR191" i="6"/>
  <c r="AK191" i="6"/>
  <c r="AU190" i="6"/>
  <c r="AR190" i="6"/>
  <c r="AK190" i="6"/>
  <c r="AU189" i="6"/>
  <c r="AR189" i="6"/>
  <c r="AK189" i="6"/>
  <c r="AU188" i="6"/>
  <c r="AR188" i="6"/>
  <c r="AK188" i="6"/>
  <c r="AJ188" i="6"/>
  <c r="AJ187" i="6" s="1"/>
  <c r="I188" i="6"/>
  <c r="H188" i="6"/>
  <c r="G188" i="6"/>
  <c r="F188" i="6"/>
  <c r="E188" i="6"/>
  <c r="AZ187" i="6"/>
  <c r="AY187" i="6"/>
  <c r="AX187" i="6"/>
  <c r="AW187" i="6"/>
  <c r="AV187" i="6"/>
  <c r="AT187" i="6"/>
  <c r="AS187" i="6"/>
  <c r="AQ187" i="6"/>
  <c r="AP187" i="6"/>
  <c r="AO187" i="6"/>
  <c r="AN187" i="6"/>
  <c r="AM187" i="6"/>
  <c r="AL187" i="6"/>
  <c r="AG187" i="6"/>
  <c r="AF187" i="6"/>
  <c r="AE187" i="6"/>
  <c r="AD187" i="6"/>
  <c r="AC187" i="6"/>
  <c r="AB187" i="6"/>
  <c r="AA187" i="6"/>
  <c r="Z187" i="6"/>
  <c r="Y187" i="6"/>
  <c r="X187" i="6"/>
  <c r="W187" i="6"/>
  <c r="V187" i="6"/>
  <c r="U187" i="6"/>
  <c r="T187" i="6"/>
  <c r="S187" i="6"/>
  <c r="R187" i="6"/>
  <c r="J187" i="6"/>
  <c r="AU184" i="6"/>
  <c r="AR184" i="6"/>
  <c r="AK184" i="6"/>
  <c r="AU183" i="6"/>
  <c r="AR183" i="6"/>
  <c r="AK183" i="6"/>
  <c r="AU182" i="6"/>
  <c r="AR182" i="6"/>
  <c r="AK182" i="6"/>
  <c r="AU181" i="6"/>
  <c r="AR181" i="6"/>
  <c r="AK181" i="6"/>
  <c r="AU180" i="6"/>
  <c r="AR180" i="6"/>
  <c r="AK180" i="6"/>
  <c r="AU179" i="6"/>
  <c r="AR179" i="6"/>
  <c r="AK179" i="6"/>
  <c r="AJ179" i="6"/>
  <c r="AJ178" i="6" s="1"/>
  <c r="I179" i="6"/>
  <c r="H179" i="6"/>
  <c r="G179" i="6"/>
  <c r="F179" i="6"/>
  <c r="E179" i="6"/>
  <c r="AZ178" i="6"/>
  <c r="AY178" i="6"/>
  <c r="AX178" i="6"/>
  <c r="AW178" i="6"/>
  <c r="AV178" i="6"/>
  <c r="AT178" i="6"/>
  <c r="AS178" i="6"/>
  <c r="AQ178" i="6"/>
  <c r="AP178" i="6"/>
  <c r="AO178" i="6"/>
  <c r="AN178" i="6"/>
  <c r="AM178" i="6"/>
  <c r="AL178" i="6"/>
  <c r="AG178" i="6"/>
  <c r="AF178" i="6"/>
  <c r="AE178" i="6"/>
  <c r="AD178" i="6"/>
  <c r="AC178" i="6"/>
  <c r="AB178" i="6"/>
  <c r="AA178" i="6"/>
  <c r="Z178" i="6"/>
  <c r="Y178" i="6"/>
  <c r="X178" i="6"/>
  <c r="W178" i="6"/>
  <c r="V178" i="6"/>
  <c r="U178" i="6"/>
  <c r="T178" i="6"/>
  <c r="S178" i="6"/>
  <c r="R178" i="6"/>
  <c r="J178" i="6"/>
  <c r="AU175" i="6"/>
  <c r="AR175" i="6"/>
  <c r="AK175" i="6"/>
  <c r="AU174" i="6"/>
  <c r="AR174" i="6"/>
  <c r="AK174" i="6"/>
  <c r="AU173" i="6"/>
  <c r="AR173" i="6"/>
  <c r="AK173" i="6"/>
  <c r="AU172" i="6"/>
  <c r="AR172" i="6"/>
  <c r="AK172" i="6"/>
  <c r="AU171" i="6"/>
  <c r="AR171" i="6"/>
  <c r="AK171" i="6"/>
  <c r="AU170" i="6"/>
  <c r="AR170" i="6"/>
  <c r="AK170" i="6"/>
  <c r="AJ170" i="6"/>
  <c r="AJ169" i="6" s="1"/>
  <c r="I170" i="6"/>
  <c r="H170" i="6"/>
  <c r="G170" i="6"/>
  <c r="F170" i="6"/>
  <c r="E170" i="6"/>
  <c r="AZ169" i="6"/>
  <c r="AY169" i="6"/>
  <c r="AX169" i="6"/>
  <c r="AW169" i="6"/>
  <c r="AV169" i="6"/>
  <c r="AT169" i="6"/>
  <c r="AS169" i="6"/>
  <c r="AQ169" i="6"/>
  <c r="AP169" i="6"/>
  <c r="AO169" i="6"/>
  <c r="AN169" i="6"/>
  <c r="AM169" i="6"/>
  <c r="AL169" i="6"/>
  <c r="AG169" i="6"/>
  <c r="AF169" i="6"/>
  <c r="AE169" i="6"/>
  <c r="AD169" i="6"/>
  <c r="AC169" i="6"/>
  <c r="AB169" i="6"/>
  <c r="AA169" i="6"/>
  <c r="Z169" i="6"/>
  <c r="Y169" i="6"/>
  <c r="X169" i="6"/>
  <c r="W169" i="6"/>
  <c r="V169" i="6"/>
  <c r="U169" i="6"/>
  <c r="T169" i="6"/>
  <c r="S169" i="6"/>
  <c r="R169" i="6"/>
  <c r="J169" i="6"/>
  <c r="AU166" i="6"/>
  <c r="AR166" i="6"/>
  <c r="AK166" i="6"/>
  <c r="AU165" i="6"/>
  <c r="AR165" i="6"/>
  <c r="AK165" i="6"/>
  <c r="AU164" i="6"/>
  <c r="AR164" i="6"/>
  <c r="AK164" i="6"/>
  <c r="AU163" i="6"/>
  <c r="AR163" i="6"/>
  <c r="AK163" i="6"/>
  <c r="AU162" i="6"/>
  <c r="AR162" i="6"/>
  <c r="AK162" i="6"/>
  <c r="AU161" i="6"/>
  <c r="AR161" i="6"/>
  <c r="AK161" i="6"/>
  <c r="AJ161" i="6"/>
  <c r="AJ160" i="6" s="1"/>
  <c r="I161" i="6"/>
  <c r="H161" i="6"/>
  <c r="G161" i="6"/>
  <c r="F161" i="6"/>
  <c r="E161" i="6"/>
  <c r="AZ160" i="6"/>
  <c r="AY160" i="6"/>
  <c r="AX160" i="6"/>
  <c r="AW160" i="6"/>
  <c r="AV160" i="6"/>
  <c r="AT160" i="6"/>
  <c r="AS160" i="6"/>
  <c r="AQ160" i="6"/>
  <c r="AP160" i="6"/>
  <c r="AO160" i="6"/>
  <c r="AN160" i="6"/>
  <c r="AM160" i="6"/>
  <c r="AL160" i="6"/>
  <c r="AG160" i="6"/>
  <c r="AF160" i="6"/>
  <c r="AE160" i="6"/>
  <c r="AD160" i="6"/>
  <c r="AC160" i="6"/>
  <c r="AB160" i="6"/>
  <c r="AA160" i="6"/>
  <c r="Z160" i="6"/>
  <c r="Y160" i="6"/>
  <c r="X160" i="6"/>
  <c r="W160" i="6"/>
  <c r="V160" i="6"/>
  <c r="U160" i="6"/>
  <c r="T160" i="6"/>
  <c r="S160" i="6"/>
  <c r="R160" i="6"/>
  <c r="J160" i="6"/>
  <c r="AU157" i="6"/>
  <c r="AR157" i="6"/>
  <c r="AK157" i="6"/>
  <c r="AU156" i="6"/>
  <c r="AR156" i="6"/>
  <c r="AK156" i="6"/>
  <c r="AU155" i="6"/>
  <c r="AR155" i="6"/>
  <c r="AK155" i="6"/>
  <c r="AU154" i="6"/>
  <c r="AR154" i="6"/>
  <c r="AK154" i="6"/>
  <c r="AU153" i="6"/>
  <c r="AR153" i="6"/>
  <c r="AK153" i="6"/>
  <c r="AU152" i="6"/>
  <c r="AR152" i="6"/>
  <c r="AK152" i="6"/>
  <c r="AJ152" i="6"/>
  <c r="AJ151" i="6" s="1"/>
  <c r="I152" i="6"/>
  <c r="H152" i="6"/>
  <c r="G152" i="6"/>
  <c r="F152" i="6"/>
  <c r="E152" i="6"/>
  <c r="AZ151" i="6"/>
  <c r="AY151" i="6"/>
  <c r="AX151" i="6"/>
  <c r="AW151" i="6"/>
  <c r="AV151" i="6"/>
  <c r="AT151" i="6"/>
  <c r="AS151" i="6"/>
  <c r="AQ151" i="6"/>
  <c r="AP151" i="6"/>
  <c r="AO151" i="6"/>
  <c r="AN151" i="6"/>
  <c r="AM151" i="6"/>
  <c r="AL151" i="6"/>
  <c r="AG151" i="6"/>
  <c r="AF151" i="6"/>
  <c r="AE151" i="6"/>
  <c r="AD151" i="6"/>
  <c r="AC151" i="6"/>
  <c r="AB151" i="6"/>
  <c r="AA151" i="6"/>
  <c r="Z151" i="6"/>
  <c r="Y151" i="6"/>
  <c r="X151" i="6"/>
  <c r="W151" i="6"/>
  <c r="V151" i="6"/>
  <c r="U151" i="6"/>
  <c r="T151" i="6"/>
  <c r="S151" i="6"/>
  <c r="R151" i="6"/>
  <c r="J151" i="6"/>
  <c r="AU148" i="6"/>
  <c r="AR148" i="6"/>
  <c r="AK148" i="6"/>
  <c r="AU147" i="6"/>
  <c r="AR147" i="6"/>
  <c r="AK147" i="6"/>
  <c r="AU146" i="6"/>
  <c r="AR146" i="6"/>
  <c r="AK146" i="6"/>
  <c r="AU145" i="6"/>
  <c r="AR145" i="6"/>
  <c r="AK145" i="6"/>
  <c r="AU144" i="6"/>
  <c r="AR144" i="6"/>
  <c r="AK144" i="6"/>
  <c r="AU143" i="6"/>
  <c r="AR143" i="6"/>
  <c r="AK143" i="6"/>
  <c r="AJ143" i="6"/>
  <c r="AJ142" i="6" s="1"/>
  <c r="I143" i="6"/>
  <c r="H143" i="6"/>
  <c r="G143" i="6"/>
  <c r="F143" i="6"/>
  <c r="E143" i="6"/>
  <c r="AZ142" i="6"/>
  <c r="AY142" i="6"/>
  <c r="AX142" i="6"/>
  <c r="AW142" i="6"/>
  <c r="AV142" i="6"/>
  <c r="AT142" i="6"/>
  <c r="AS142" i="6"/>
  <c r="AQ142" i="6"/>
  <c r="AP142" i="6"/>
  <c r="AO142" i="6"/>
  <c r="AN142" i="6"/>
  <c r="AM142" i="6"/>
  <c r="AL142" i="6"/>
  <c r="AG142" i="6"/>
  <c r="AF142" i="6"/>
  <c r="AE142" i="6"/>
  <c r="AD142" i="6"/>
  <c r="AC142" i="6"/>
  <c r="AB142" i="6"/>
  <c r="AA142" i="6"/>
  <c r="Z142" i="6"/>
  <c r="Y142" i="6"/>
  <c r="X142" i="6"/>
  <c r="W142" i="6"/>
  <c r="V142" i="6"/>
  <c r="U142" i="6"/>
  <c r="T142" i="6"/>
  <c r="S142" i="6"/>
  <c r="R142" i="6"/>
  <c r="J142" i="6"/>
  <c r="AU139" i="6"/>
  <c r="AR139" i="6"/>
  <c r="AK139" i="6"/>
  <c r="AU138" i="6"/>
  <c r="AR138" i="6"/>
  <c r="AK138" i="6"/>
  <c r="AU137" i="6"/>
  <c r="AR137" i="6"/>
  <c r="AK137" i="6"/>
  <c r="AU136" i="6"/>
  <c r="AR136" i="6"/>
  <c r="AK136" i="6"/>
  <c r="AU135" i="6"/>
  <c r="AR135" i="6"/>
  <c r="AK135" i="6"/>
  <c r="AU134" i="6"/>
  <c r="AR134" i="6"/>
  <c r="AK134" i="6"/>
  <c r="AJ134" i="6"/>
  <c r="AJ133" i="6" s="1"/>
  <c r="I134" i="6"/>
  <c r="H134" i="6"/>
  <c r="G134" i="6"/>
  <c r="F134" i="6"/>
  <c r="E134" i="6"/>
  <c r="AZ133" i="6"/>
  <c r="AY133" i="6"/>
  <c r="AX133" i="6"/>
  <c r="AW133" i="6"/>
  <c r="AV133" i="6"/>
  <c r="AT133" i="6"/>
  <c r="AS133" i="6"/>
  <c r="AQ133" i="6"/>
  <c r="AP133" i="6"/>
  <c r="AO133" i="6"/>
  <c r="AN133" i="6"/>
  <c r="AM133" i="6"/>
  <c r="AL133" i="6"/>
  <c r="AG133" i="6"/>
  <c r="AF133" i="6"/>
  <c r="AE133" i="6"/>
  <c r="AD133" i="6"/>
  <c r="AC133" i="6"/>
  <c r="AB133" i="6"/>
  <c r="AA133" i="6"/>
  <c r="Z133" i="6"/>
  <c r="Y133" i="6"/>
  <c r="X133" i="6"/>
  <c r="W133" i="6"/>
  <c r="V133" i="6"/>
  <c r="U133" i="6"/>
  <c r="T133" i="6"/>
  <c r="S133" i="6"/>
  <c r="R133" i="6"/>
  <c r="J133" i="6"/>
  <c r="AU130" i="6"/>
  <c r="AR130" i="6"/>
  <c r="AK130" i="6"/>
  <c r="AU129" i="6"/>
  <c r="AR129" i="6"/>
  <c r="AK129" i="6"/>
  <c r="AU128" i="6"/>
  <c r="AR128" i="6"/>
  <c r="AK128" i="6"/>
  <c r="AU127" i="6"/>
  <c r="AR127" i="6"/>
  <c r="AK127" i="6"/>
  <c r="AU126" i="6"/>
  <c r="AR126" i="6"/>
  <c r="AK126" i="6"/>
  <c r="AU125" i="6"/>
  <c r="AR125" i="6"/>
  <c r="AK125" i="6"/>
  <c r="AJ125" i="6"/>
  <c r="AJ124" i="6" s="1"/>
  <c r="I125" i="6"/>
  <c r="H125" i="6"/>
  <c r="G125" i="6"/>
  <c r="F125" i="6"/>
  <c r="E125" i="6"/>
  <c r="AZ124" i="6"/>
  <c r="AY124" i="6"/>
  <c r="AX124" i="6"/>
  <c r="AW124" i="6"/>
  <c r="AV124" i="6"/>
  <c r="AT124" i="6"/>
  <c r="AS124" i="6"/>
  <c r="AQ124" i="6"/>
  <c r="AP124" i="6"/>
  <c r="AO124" i="6"/>
  <c r="AN124" i="6"/>
  <c r="AM124" i="6"/>
  <c r="AL124" i="6"/>
  <c r="AG124" i="6"/>
  <c r="AF124" i="6"/>
  <c r="AE124" i="6"/>
  <c r="AD124" i="6"/>
  <c r="AC124" i="6"/>
  <c r="AB124" i="6"/>
  <c r="AA124" i="6"/>
  <c r="Z124" i="6"/>
  <c r="Y124" i="6"/>
  <c r="X124" i="6"/>
  <c r="W124" i="6"/>
  <c r="V124" i="6"/>
  <c r="U124" i="6"/>
  <c r="T124" i="6"/>
  <c r="S124" i="6"/>
  <c r="R124" i="6"/>
  <c r="J124" i="6"/>
  <c r="AU121" i="6"/>
  <c r="AR121" i="6"/>
  <c r="AK121" i="6"/>
  <c r="AU120" i="6"/>
  <c r="AR120" i="6"/>
  <c r="AK120" i="6"/>
  <c r="AU119" i="6"/>
  <c r="AR119" i="6"/>
  <c r="AK119" i="6"/>
  <c r="AU118" i="6"/>
  <c r="AR118" i="6"/>
  <c r="AK118" i="6"/>
  <c r="AU117" i="6"/>
  <c r="AR117" i="6"/>
  <c r="AK117" i="6"/>
  <c r="AU116" i="6"/>
  <c r="AR116" i="6"/>
  <c r="AK116" i="6"/>
  <c r="AJ116" i="6"/>
  <c r="AJ115" i="6" s="1"/>
  <c r="I116" i="6"/>
  <c r="H116" i="6"/>
  <c r="G116" i="6"/>
  <c r="F116" i="6"/>
  <c r="E116" i="6"/>
  <c r="AZ115" i="6"/>
  <c r="AY115" i="6"/>
  <c r="AX115" i="6"/>
  <c r="AW115" i="6"/>
  <c r="AV115" i="6"/>
  <c r="AT115" i="6"/>
  <c r="AS115" i="6"/>
  <c r="AQ115" i="6"/>
  <c r="AP115" i="6"/>
  <c r="AO115" i="6"/>
  <c r="AN115" i="6"/>
  <c r="AM115" i="6"/>
  <c r="AL115" i="6"/>
  <c r="AG115" i="6"/>
  <c r="AF115" i="6"/>
  <c r="AE115" i="6"/>
  <c r="AD115" i="6"/>
  <c r="AC115" i="6"/>
  <c r="AB115" i="6"/>
  <c r="AA115" i="6"/>
  <c r="Z115" i="6"/>
  <c r="Y115" i="6"/>
  <c r="X115" i="6"/>
  <c r="W115" i="6"/>
  <c r="V115" i="6"/>
  <c r="U115" i="6"/>
  <c r="T115" i="6"/>
  <c r="S115" i="6"/>
  <c r="R115" i="6"/>
  <c r="J115" i="6"/>
  <c r="AU112" i="6"/>
  <c r="AR112" i="6"/>
  <c r="AK112" i="6"/>
  <c r="AU111" i="6"/>
  <c r="AR111" i="6"/>
  <c r="AK111" i="6"/>
  <c r="AU110" i="6"/>
  <c r="AR110" i="6"/>
  <c r="AK110" i="6"/>
  <c r="AU109" i="6"/>
  <c r="AR109" i="6"/>
  <c r="AK109" i="6"/>
  <c r="AU108" i="6"/>
  <c r="AR108" i="6"/>
  <c r="AK108" i="6"/>
  <c r="AU107" i="6"/>
  <c r="AR107" i="6"/>
  <c r="AK107" i="6"/>
  <c r="AJ107" i="6"/>
  <c r="AJ106" i="6" s="1"/>
  <c r="I107" i="6"/>
  <c r="H107" i="6"/>
  <c r="G107" i="6"/>
  <c r="F107" i="6"/>
  <c r="E107" i="6"/>
  <c r="AZ106" i="6"/>
  <c r="AY106" i="6"/>
  <c r="AX106" i="6"/>
  <c r="AW106" i="6"/>
  <c r="AV106" i="6"/>
  <c r="AT106" i="6"/>
  <c r="AS106" i="6"/>
  <c r="AQ106" i="6"/>
  <c r="AP106" i="6"/>
  <c r="AO106" i="6"/>
  <c r="AN106" i="6"/>
  <c r="AM106" i="6"/>
  <c r="AL106" i="6"/>
  <c r="AG106" i="6"/>
  <c r="AF106" i="6"/>
  <c r="AE106" i="6"/>
  <c r="AD106" i="6"/>
  <c r="AC106" i="6"/>
  <c r="AB106" i="6"/>
  <c r="AA106" i="6"/>
  <c r="Z106" i="6"/>
  <c r="Y106" i="6"/>
  <c r="X106" i="6"/>
  <c r="W106" i="6"/>
  <c r="V106" i="6"/>
  <c r="U106" i="6"/>
  <c r="T106" i="6"/>
  <c r="S106" i="6"/>
  <c r="R106" i="6"/>
  <c r="J106" i="6"/>
  <c r="AU103" i="6"/>
  <c r="AR103" i="6"/>
  <c r="AU102" i="6"/>
  <c r="AR102" i="6"/>
  <c r="AU101" i="6"/>
  <c r="AR101" i="6"/>
  <c r="AU100" i="6"/>
  <c r="AR100" i="6"/>
  <c r="AU99" i="6"/>
  <c r="AR99" i="6"/>
  <c r="AU98" i="6"/>
  <c r="AU97" i="6" s="1"/>
  <c r="AR98" i="6"/>
  <c r="AJ97" i="6"/>
  <c r="H98" i="6"/>
  <c r="G98" i="6"/>
  <c r="F98" i="6"/>
  <c r="E98" i="6"/>
  <c r="AZ97" i="6"/>
  <c r="AY97" i="6"/>
  <c r="AX97" i="6"/>
  <c r="AW97" i="6"/>
  <c r="AV97" i="6"/>
  <c r="AT97" i="6"/>
  <c r="AS97" i="6"/>
  <c r="AQ97" i="6"/>
  <c r="AP97" i="6"/>
  <c r="AO97" i="6"/>
  <c r="AN97" i="6"/>
  <c r="AM97" i="6"/>
  <c r="AL97" i="6"/>
  <c r="AG97" i="6"/>
  <c r="AF97" i="6"/>
  <c r="AE97" i="6"/>
  <c r="AD97" i="6"/>
  <c r="AC97" i="6"/>
  <c r="AB97" i="6"/>
  <c r="AA97" i="6"/>
  <c r="Z97" i="6"/>
  <c r="Y97" i="6"/>
  <c r="X97" i="6"/>
  <c r="W97" i="6"/>
  <c r="V97" i="6"/>
  <c r="U97" i="6"/>
  <c r="T97" i="6"/>
  <c r="S97" i="6"/>
  <c r="R97" i="6"/>
  <c r="J97" i="6"/>
  <c r="AU94" i="6"/>
  <c r="AR94" i="6"/>
  <c r="AU93" i="6"/>
  <c r="AR93" i="6"/>
  <c r="AU92" i="6"/>
  <c r="AR92" i="6"/>
  <c r="AU91" i="6"/>
  <c r="AR91" i="6"/>
  <c r="AU90" i="6"/>
  <c r="AR90" i="6"/>
  <c r="AU89" i="6"/>
  <c r="AU88" i="6" s="1"/>
  <c r="AR89" i="6"/>
  <c r="H89" i="6"/>
  <c r="G89" i="6"/>
  <c r="F89" i="6"/>
  <c r="E89" i="6"/>
  <c r="AZ88" i="6"/>
  <c r="AY88" i="6"/>
  <c r="AX88" i="6"/>
  <c r="AW88" i="6"/>
  <c r="AV88" i="6"/>
  <c r="AT88" i="6"/>
  <c r="AS88" i="6"/>
  <c r="AQ88" i="6"/>
  <c r="AP88" i="6"/>
  <c r="AO88" i="6"/>
  <c r="AN88" i="6"/>
  <c r="AM88" i="6"/>
  <c r="AL88" i="6"/>
  <c r="AJ88" i="6"/>
  <c r="AG88" i="6"/>
  <c r="AF88" i="6"/>
  <c r="AE88" i="6"/>
  <c r="AD88" i="6"/>
  <c r="AC88" i="6"/>
  <c r="AB88" i="6"/>
  <c r="AA88" i="6"/>
  <c r="Z88" i="6"/>
  <c r="Y88" i="6"/>
  <c r="X88" i="6"/>
  <c r="W88" i="6"/>
  <c r="V88" i="6"/>
  <c r="U88" i="6"/>
  <c r="T88" i="6"/>
  <c r="S88" i="6"/>
  <c r="R88" i="6"/>
  <c r="J88" i="6"/>
  <c r="AU85" i="6"/>
  <c r="AR85" i="6"/>
  <c r="AU84" i="6"/>
  <c r="AR84" i="6"/>
  <c r="AU83" i="6"/>
  <c r="AR83" i="6"/>
  <c r="AU82" i="6"/>
  <c r="AR82" i="6"/>
  <c r="AU81" i="6"/>
  <c r="AR81" i="6"/>
  <c r="AU80" i="6"/>
  <c r="AR80" i="6"/>
  <c r="H80" i="6"/>
  <c r="G80" i="6"/>
  <c r="F80" i="6"/>
  <c r="E80" i="6"/>
  <c r="AZ79" i="6"/>
  <c r="AY79" i="6"/>
  <c r="AX79" i="6"/>
  <c r="AW79" i="6"/>
  <c r="AV79" i="6"/>
  <c r="AT79" i="6"/>
  <c r="AS79" i="6"/>
  <c r="AQ79" i="6"/>
  <c r="AP79" i="6"/>
  <c r="AO79" i="6"/>
  <c r="AN79" i="6"/>
  <c r="AM79" i="6"/>
  <c r="AL79" i="6"/>
  <c r="AJ79" i="6"/>
  <c r="AG79" i="6"/>
  <c r="AF79" i="6"/>
  <c r="AE79" i="6"/>
  <c r="AD79" i="6"/>
  <c r="AC79" i="6"/>
  <c r="AB79" i="6"/>
  <c r="AA79" i="6"/>
  <c r="Z79" i="6"/>
  <c r="Y79" i="6"/>
  <c r="X79" i="6"/>
  <c r="W79" i="6"/>
  <c r="V79" i="6"/>
  <c r="U79" i="6"/>
  <c r="T79" i="6"/>
  <c r="S79" i="6"/>
  <c r="R79" i="6"/>
  <c r="J79" i="6"/>
  <c r="AU76" i="6"/>
  <c r="AR76" i="6"/>
  <c r="AU75" i="6"/>
  <c r="AR75" i="6"/>
  <c r="AU74" i="6"/>
  <c r="AR74" i="6"/>
  <c r="AU73" i="6"/>
  <c r="AR73" i="6"/>
  <c r="AU72" i="6"/>
  <c r="AR72" i="6"/>
  <c r="AU71" i="6"/>
  <c r="AR71" i="6"/>
  <c r="H71" i="6"/>
  <c r="G71" i="6"/>
  <c r="F71" i="6"/>
  <c r="E71" i="6"/>
  <c r="AZ70" i="6"/>
  <c r="AY70" i="6"/>
  <c r="AX70" i="6"/>
  <c r="AW70" i="6"/>
  <c r="AV70" i="6"/>
  <c r="AT70" i="6"/>
  <c r="AS70" i="6"/>
  <c r="AQ70" i="6"/>
  <c r="AP70" i="6"/>
  <c r="AO70" i="6"/>
  <c r="AN70" i="6"/>
  <c r="AM70" i="6"/>
  <c r="AL70" i="6"/>
  <c r="AJ70" i="6"/>
  <c r="AG70" i="6"/>
  <c r="AF70" i="6"/>
  <c r="AE70" i="6"/>
  <c r="AD70" i="6"/>
  <c r="AC70" i="6"/>
  <c r="AB70" i="6"/>
  <c r="AA70" i="6"/>
  <c r="Z70" i="6"/>
  <c r="Y70" i="6"/>
  <c r="X70" i="6"/>
  <c r="W70" i="6"/>
  <c r="V70" i="6"/>
  <c r="U70" i="6"/>
  <c r="T70" i="6"/>
  <c r="S70" i="6"/>
  <c r="R70" i="6"/>
  <c r="J70" i="6"/>
  <c r="AU67" i="6"/>
  <c r="AR67" i="6"/>
  <c r="AU66" i="6"/>
  <c r="AR66" i="6"/>
  <c r="AU65" i="6"/>
  <c r="AR65" i="6"/>
  <c r="AU64" i="6"/>
  <c r="AR64" i="6"/>
  <c r="AU63" i="6"/>
  <c r="AR63" i="6"/>
  <c r="AU62" i="6"/>
  <c r="AR62" i="6"/>
  <c r="AK61" i="6"/>
  <c r="H62" i="6"/>
  <c r="G62" i="6"/>
  <c r="F62" i="6"/>
  <c r="E62" i="6"/>
  <c r="AZ61" i="6"/>
  <c r="AY61" i="6"/>
  <c r="AX61" i="6"/>
  <c r="AW61" i="6"/>
  <c r="AV61" i="6"/>
  <c r="AT61" i="6"/>
  <c r="AS61" i="6"/>
  <c r="AQ61" i="6"/>
  <c r="AP61" i="6"/>
  <c r="AO61" i="6"/>
  <c r="AN61" i="6"/>
  <c r="AM61" i="6"/>
  <c r="AL61" i="6"/>
  <c r="AJ61" i="6"/>
  <c r="AG61" i="6"/>
  <c r="AF61" i="6"/>
  <c r="AE61" i="6"/>
  <c r="AD61" i="6"/>
  <c r="AC61" i="6"/>
  <c r="AB61" i="6"/>
  <c r="AA61" i="6"/>
  <c r="Z61" i="6"/>
  <c r="Y61" i="6"/>
  <c r="X61" i="6"/>
  <c r="W61" i="6"/>
  <c r="V61" i="6"/>
  <c r="U61" i="6"/>
  <c r="T61" i="6"/>
  <c r="S61" i="6"/>
  <c r="R61" i="6"/>
  <c r="J61" i="6"/>
  <c r="AU58" i="6"/>
  <c r="AR58" i="6"/>
  <c r="AU57" i="6"/>
  <c r="AR57" i="6"/>
  <c r="AU56" i="6"/>
  <c r="AR56" i="6"/>
  <c r="AU55" i="6"/>
  <c r="AR55" i="6"/>
  <c r="AU54" i="6"/>
  <c r="AR54" i="6"/>
  <c r="AU53" i="6"/>
  <c r="AR53" i="6"/>
  <c r="H53" i="6"/>
  <c r="G53" i="6"/>
  <c r="F53" i="6"/>
  <c r="E53" i="6"/>
  <c r="AZ52" i="6"/>
  <c r="AY52" i="6"/>
  <c r="AX52" i="6"/>
  <c r="AW52" i="6"/>
  <c r="AV52" i="6"/>
  <c r="AT52" i="6"/>
  <c r="AS52" i="6"/>
  <c r="AQ52" i="6"/>
  <c r="AP52" i="6"/>
  <c r="AO52" i="6"/>
  <c r="AN52" i="6"/>
  <c r="AM52" i="6"/>
  <c r="AL52" i="6"/>
  <c r="AJ52" i="6"/>
  <c r="AG52" i="6"/>
  <c r="AF52" i="6"/>
  <c r="AE52" i="6"/>
  <c r="AD52" i="6"/>
  <c r="AC52" i="6"/>
  <c r="AB52" i="6"/>
  <c r="AA52" i="6"/>
  <c r="Z52" i="6"/>
  <c r="Y52" i="6"/>
  <c r="X52" i="6"/>
  <c r="W52" i="6"/>
  <c r="V52" i="6"/>
  <c r="U52" i="6"/>
  <c r="T52" i="6"/>
  <c r="S52" i="6"/>
  <c r="R52" i="6"/>
  <c r="J52" i="6"/>
  <c r="AU49" i="6"/>
  <c r="AR49" i="6"/>
  <c r="AU48" i="6"/>
  <c r="AR48" i="6"/>
  <c r="AU47" i="6"/>
  <c r="AR47" i="6"/>
  <c r="AU46" i="6"/>
  <c r="AR46" i="6"/>
  <c r="AK43" i="6"/>
  <c r="AU45" i="6"/>
  <c r="AR45" i="6"/>
  <c r="AU44" i="6"/>
  <c r="AR44" i="6"/>
  <c r="AJ43" i="6"/>
  <c r="H44" i="6"/>
  <c r="G44" i="6"/>
  <c r="F44" i="6"/>
  <c r="E44" i="6"/>
  <c r="AZ43" i="6"/>
  <c r="AY43" i="6"/>
  <c r="AX43" i="6"/>
  <c r="AW43" i="6"/>
  <c r="AV43" i="6"/>
  <c r="AT43" i="6"/>
  <c r="AS43" i="6"/>
  <c r="AQ43" i="6"/>
  <c r="AP43" i="6"/>
  <c r="AO43" i="6"/>
  <c r="AN43" i="6"/>
  <c r="AM43" i="6"/>
  <c r="AL43" i="6"/>
  <c r="AG43" i="6"/>
  <c r="AF43" i="6"/>
  <c r="AE43" i="6"/>
  <c r="AD43" i="6"/>
  <c r="AC43" i="6"/>
  <c r="AB43" i="6"/>
  <c r="AA43" i="6"/>
  <c r="Z43" i="6"/>
  <c r="Y43" i="6"/>
  <c r="X43" i="6"/>
  <c r="W43" i="6"/>
  <c r="V43" i="6"/>
  <c r="U43" i="6"/>
  <c r="T43" i="6"/>
  <c r="S43" i="6"/>
  <c r="R43" i="6"/>
  <c r="J43"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40" i="6"/>
  <c r="AR40" i="6"/>
  <c r="AU38" i="6"/>
  <c r="AR38" i="6"/>
  <c r="AU37" i="6"/>
  <c r="AR37" i="6"/>
  <c r="AU36" i="6"/>
  <c r="AR36" i="6"/>
  <c r="AU35" i="6"/>
  <c r="AR35" i="6"/>
  <c r="AU31" i="6"/>
  <c r="AR31" i="6"/>
  <c r="AJ30" i="6"/>
  <c r="H31" i="6"/>
  <c r="G31" i="6"/>
  <c r="F31" i="6"/>
  <c r="E31" i="6"/>
  <c r="AZ30" i="6"/>
  <c r="AY30" i="6"/>
  <c r="AX30" i="6"/>
  <c r="AW30" i="6"/>
  <c r="AV30" i="6"/>
  <c r="AT30" i="6"/>
  <c r="AS30" i="6"/>
  <c r="AQ30" i="6"/>
  <c r="AP30" i="6"/>
  <c r="AO30" i="6"/>
  <c r="AN30" i="6"/>
  <c r="AM30" i="6"/>
  <c r="AL30" i="6"/>
  <c r="AG30" i="6"/>
  <c r="AF30" i="6"/>
  <c r="AE30" i="6"/>
  <c r="AD30" i="6"/>
  <c r="AC30" i="6"/>
  <c r="AA30" i="6"/>
  <c r="Z30" i="6"/>
  <c r="Y30" i="6"/>
  <c r="X30" i="6"/>
  <c r="W30" i="6"/>
  <c r="V30" i="6"/>
  <c r="U30" i="6"/>
  <c r="T30" i="6"/>
  <c r="S30" i="6"/>
  <c r="R30" i="6"/>
  <c r="J30" i="6"/>
  <c r="AU70" i="6" l="1"/>
  <c r="AK187" i="6"/>
  <c r="AU178" i="6"/>
  <c r="AU133" i="6"/>
  <c r="AK151" i="6"/>
  <c r="AK178" i="6"/>
  <c r="AU79" i="6"/>
  <c r="AR115" i="6"/>
  <c r="AR169" i="6"/>
  <c r="AK160" i="6"/>
  <c r="AU43" i="6"/>
  <c r="AR52" i="6"/>
  <c r="AK97" i="6"/>
  <c r="AR178" i="6"/>
  <c r="AK196" i="6"/>
  <c r="AU187" i="6"/>
  <c r="AK88" i="6"/>
  <c r="AK124" i="6"/>
  <c r="AU151" i="6"/>
  <c r="AK30" i="6"/>
  <c r="AK79" i="6"/>
  <c r="AK70" i="6"/>
  <c r="AU106" i="6"/>
  <c r="AK142" i="6"/>
  <c r="AU160" i="6"/>
  <c r="AU61" i="6"/>
  <c r="AR21" i="6"/>
  <c r="AR43" i="6"/>
  <c r="AK133" i="6"/>
  <c r="AR133" i="6"/>
  <c r="AU142" i="6"/>
  <c r="AR151" i="6"/>
  <c r="AR61" i="6"/>
  <c r="AR70" i="6"/>
  <c r="AR79" i="6"/>
  <c r="AR88" i="6"/>
  <c r="AR97" i="6"/>
  <c r="AK106" i="6"/>
  <c r="AR106" i="6"/>
  <c r="AU124" i="6"/>
  <c r="AR196" i="6"/>
  <c r="AR124" i="6"/>
  <c r="AR142" i="6"/>
  <c r="AR160" i="6"/>
  <c r="AR187" i="6"/>
  <c r="AU30" i="6"/>
  <c r="AR30" i="6"/>
  <c r="AU21" i="6"/>
  <c r="AU52" i="6"/>
  <c r="AU115" i="6"/>
  <c r="AU169" i="6"/>
  <c r="AK169" i="6"/>
  <c r="AK115" i="6"/>
  <c r="AK52"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98" i="6" l="1"/>
  <c r="I89" i="6"/>
  <c r="I80" i="6"/>
  <c r="I71" i="6"/>
  <c r="I62" i="6"/>
  <c r="I31" i="6"/>
  <c r="I44" i="6"/>
  <c r="I22" i="6"/>
  <c r="I53"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7" i="6" l="1"/>
  <c r="C188" i="6"/>
  <c r="C179" i="6"/>
  <c r="C170" i="6"/>
  <c r="C161" i="6"/>
  <c r="C152" i="6"/>
  <c r="C143" i="6"/>
  <c r="C134" i="6"/>
  <c r="C125" i="6"/>
  <c r="C116" i="6"/>
  <c r="C107" i="6"/>
  <c r="C98" i="6"/>
  <c r="C89" i="6"/>
  <c r="C80" i="6"/>
  <c r="C71" i="6"/>
  <c r="C62" i="6"/>
  <c r="C53" i="6"/>
  <c r="C44" i="6"/>
  <c r="C22" i="6"/>
  <c r="C31" i="6"/>
  <c r="B197" i="6"/>
  <c r="B188" i="6"/>
  <c r="B179" i="6"/>
  <c r="B170" i="6"/>
  <c r="B161" i="6"/>
  <c r="B152" i="6"/>
  <c r="B143" i="6"/>
  <c r="B134" i="6"/>
  <c r="B125" i="6"/>
  <c r="B116" i="6"/>
  <c r="B107" i="6"/>
  <c r="B98" i="6"/>
  <c r="B89" i="6"/>
  <c r="B80" i="6"/>
  <c r="B44" i="6"/>
  <c r="B22" i="6"/>
  <c r="B71" i="6"/>
  <c r="B62" i="6"/>
  <c r="B53"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Q161" i="5"/>
  <c r="F161" i="5"/>
  <c r="K161" i="5" s="1"/>
  <c r="K160" i="5"/>
  <c r="Q160" i="5" s="1"/>
  <c r="F160" i="5"/>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P111" i="5"/>
  <c r="AW111" i="5" s="1"/>
  <c r="AM111" i="5"/>
  <c r="AT111" i="5" s="1"/>
  <c r="BA111" i="5" s="1"/>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T106" i="5"/>
  <c r="BA106" i="5" s="1"/>
  <c r="AM106" i="5"/>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O139" i="5"/>
  <c r="AU139" i="5" s="1"/>
  <c r="AH186" i="5"/>
  <c r="AO186" i="5" s="1"/>
  <c r="AU186" i="5" s="1"/>
  <c r="AG69" i="5"/>
  <c r="AN69" i="5" s="1"/>
  <c r="AI69" i="5"/>
  <c r="AP69" i="5" s="1"/>
  <c r="AW69" i="5" s="1"/>
  <c r="AG99" i="5"/>
  <c r="AN99" i="5" s="1"/>
  <c r="AG125" i="5"/>
  <c r="AG133" i="5"/>
  <c r="AH133" i="5"/>
  <c r="AN182" i="5"/>
  <c r="AN206" i="5"/>
  <c r="AN211" i="5"/>
  <c r="AP211" i="5"/>
  <c r="AW211" i="5" s="1"/>
  <c r="BB211" i="5" s="1"/>
  <c r="AG230" i="5"/>
  <c r="C6" i="6"/>
  <c r="L5" i="6"/>
  <c r="K6" i="6"/>
  <c r="Y5" i="6"/>
  <c r="C5" i="6"/>
  <c r="AU12" i="6"/>
  <c r="AU9" i="6" s="1"/>
  <c r="AV9" i="5"/>
  <c r="BB9" i="5" s="1"/>
  <c r="AU9" i="5"/>
  <c r="AO36" i="5"/>
  <c r="AN36" i="5"/>
  <c r="AU53" i="5"/>
  <c r="AV53" i="5"/>
  <c r="BB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U211" i="5"/>
  <c r="BC211" i="5" s="1"/>
  <c r="AP218" i="5"/>
  <c r="AN221" i="5"/>
  <c r="AH229" i="5"/>
  <c r="AG256" i="5"/>
  <c r="AH275" i="5"/>
  <c r="AH281" i="5"/>
  <c r="AG186" i="5"/>
  <c r="BC53" i="5" l="1"/>
  <c r="BB69" i="5"/>
  <c r="AU69" i="5"/>
  <c r="BC109" i="5"/>
  <c r="BC201" i="5"/>
  <c r="AN186"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30" i="6" l="1"/>
  <c r="AB9" i="6" s="1"/>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43" authorId="2">
      <text>
        <r>
          <rPr>
            <b/>
            <sz val="8"/>
            <color indexed="81"/>
            <rFont val="Tahoma"/>
            <family val="2"/>
          </rPr>
          <t>PRIMERA INFANCIA (0 a 5 años)</t>
        </r>
        <r>
          <rPr>
            <sz val="8"/>
            <color indexed="81"/>
            <rFont val="Tahoma"/>
            <family val="2"/>
          </rPr>
          <t xml:space="preserve">
</t>
        </r>
      </text>
    </comment>
    <comment ref="AM43" authorId="2">
      <text>
        <r>
          <rPr>
            <b/>
            <sz val="8"/>
            <color indexed="81"/>
            <rFont val="Tahoma"/>
            <family val="2"/>
          </rPr>
          <t>INFANCIA (6 a 11 años)</t>
        </r>
        <r>
          <rPr>
            <sz val="8"/>
            <color indexed="81"/>
            <rFont val="Tahoma"/>
            <family val="2"/>
          </rPr>
          <t xml:space="preserve">
</t>
        </r>
      </text>
    </comment>
    <comment ref="AN43" authorId="2">
      <text>
        <r>
          <rPr>
            <b/>
            <sz val="8"/>
            <color indexed="81"/>
            <rFont val="Tahoma"/>
            <family val="2"/>
          </rPr>
          <t>ADOLESCENCIA (12 A 17 años)</t>
        </r>
      </text>
    </comment>
    <comment ref="AO43" authorId="2">
      <text>
        <r>
          <rPr>
            <b/>
            <sz val="8"/>
            <color indexed="81"/>
            <rFont val="Tahoma"/>
            <family val="2"/>
          </rPr>
          <t>JUVENTUD (18 a 28 años)</t>
        </r>
        <r>
          <rPr>
            <sz val="8"/>
            <color indexed="81"/>
            <rFont val="Tahoma"/>
            <family val="2"/>
          </rPr>
          <t xml:space="preserve">
</t>
        </r>
      </text>
    </comment>
    <comment ref="AP43" authorId="2">
      <text>
        <r>
          <rPr>
            <b/>
            <sz val="8"/>
            <color indexed="81"/>
            <rFont val="Tahoma"/>
            <family val="2"/>
          </rPr>
          <t xml:space="preserve"> ADULTO (29 a 60 años)</t>
        </r>
        <r>
          <rPr>
            <sz val="8"/>
            <color indexed="81"/>
            <rFont val="Tahoma"/>
            <family val="2"/>
          </rPr>
          <t xml:space="preserve">
</t>
        </r>
      </text>
    </comment>
    <comment ref="AQ43" authorId="2">
      <text>
        <r>
          <rPr>
            <b/>
            <sz val="8"/>
            <color indexed="81"/>
            <rFont val="Tahoma"/>
            <family val="2"/>
          </rPr>
          <t>ADULTO MAYOR  (61 años en adelante)</t>
        </r>
        <r>
          <rPr>
            <sz val="8"/>
            <color indexed="81"/>
            <rFont val="Tahoma"/>
            <family val="2"/>
          </rPr>
          <t xml:space="preserve">
</t>
        </r>
      </text>
    </comment>
    <comment ref="AS43" authorId="2">
      <text>
        <r>
          <rPr>
            <b/>
            <sz val="8"/>
            <color indexed="81"/>
            <rFont val="Tahoma"/>
            <family val="2"/>
          </rPr>
          <t>MUJERES</t>
        </r>
        <r>
          <rPr>
            <sz val="8"/>
            <color indexed="81"/>
            <rFont val="Tahoma"/>
            <family val="2"/>
          </rPr>
          <t xml:space="preserve">
</t>
        </r>
      </text>
    </comment>
    <comment ref="AT43" authorId="2">
      <text>
        <r>
          <rPr>
            <b/>
            <sz val="8"/>
            <color indexed="81"/>
            <rFont val="Tahoma"/>
            <family val="2"/>
          </rPr>
          <t>HOMBRES</t>
        </r>
      </text>
    </comment>
    <comment ref="AV43" authorId="2">
      <text>
        <r>
          <rPr>
            <b/>
            <sz val="8"/>
            <color indexed="81"/>
            <rFont val="Tahoma"/>
            <family val="2"/>
          </rPr>
          <t>VÍCTIMAS CONFLICTO ARMADO</t>
        </r>
        <r>
          <rPr>
            <sz val="8"/>
            <color indexed="81"/>
            <rFont val="Tahoma"/>
            <family val="2"/>
          </rPr>
          <t xml:space="preserve">
</t>
        </r>
      </text>
    </comment>
    <comment ref="AX43" authorId="2">
      <text>
        <r>
          <rPr>
            <b/>
            <sz val="8"/>
            <color indexed="81"/>
            <rFont val="Tahoma"/>
            <family val="2"/>
          </rPr>
          <t>DISCAPACITADOS</t>
        </r>
        <r>
          <rPr>
            <sz val="8"/>
            <color indexed="81"/>
            <rFont val="Tahoma"/>
            <family val="2"/>
          </rPr>
          <t xml:space="preserve">
</t>
        </r>
      </text>
    </comment>
    <comment ref="AY43" authorId="2">
      <text>
        <r>
          <rPr>
            <b/>
            <sz val="8"/>
            <color indexed="81"/>
            <rFont val="Tahoma"/>
            <family val="2"/>
          </rPr>
          <t>AFROCOLOMBIANO O RAIZAL</t>
        </r>
      </text>
    </comment>
    <comment ref="AZ43" authorId="2">
      <text>
        <r>
          <rPr>
            <b/>
            <sz val="8"/>
            <color indexed="81"/>
            <rFont val="Tahoma"/>
            <family val="2"/>
          </rPr>
          <t>INDÍGENAS</t>
        </r>
        <r>
          <rPr>
            <sz val="8"/>
            <color indexed="81"/>
            <rFont val="Tahoma"/>
            <family val="2"/>
          </rPr>
          <t xml:space="preserve">
</t>
        </r>
      </text>
    </comment>
    <comment ref="BA43" authorId="1">
      <text>
        <r>
          <rPr>
            <b/>
            <sz val="9"/>
            <color indexed="81"/>
            <rFont val="Tahoma"/>
            <family val="2"/>
          </rPr>
          <t>MEDIO DE EVIDENCIA. INFORME, RESGISTRO FOTOGRAFICO, PLANILLA, ETC</t>
        </r>
      </text>
    </comment>
    <comment ref="AL52" authorId="2">
      <text>
        <r>
          <rPr>
            <b/>
            <sz val="8"/>
            <color indexed="81"/>
            <rFont val="Tahoma"/>
            <family val="2"/>
          </rPr>
          <t>PRIMERA INFANCIA (0 a 5 años)</t>
        </r>
        <r>
          <rPr>
            <sz val="8"/>
            <color indexed="81"/>
            <rFont val="Tahoma"/>
            <family val="2"/>
          </rPr>
          <t xml:space="preserve">
</t>
        </r>
      </text>
    </comment>
    <comment ref="AM52" authorId="2">
      <text>
        <r>
          <rPr>
            <b/>
            <sz val="8"/>
            <color indexed="81"/>
            <rFont val="Tahoma"/>
            <family val="2"/>
          </rPr>
          <t>INFANCIA (6 a 11 años)</t>
        </r>
        <r>
          <rPr>
            <sz val="8"/>
            <color indexed="81"/>
            <rFont val="Tahoma"/>
            <family val="2"/>
          </rPr>
          <t xml:space="preserve">
</t>
        </r>
      </text>
    </comment>
    <comment ref="AN52" authorId="2">
      <text>
        <r>
          <rPr>
            <b/>
            <sz val="8"/>
            <color indexed="81"/>
            <rFont val="Tahoma"/>
            <family val="2"/>
          </rPr>
          <t>ADOLESCENCIA (12 A 17 años)</t>
        </r>
      </text>
    </comment>
    <comment ref="AO52" authorId="2">
      <text>
        <r>
          <rPr>
            <b/>
            <sz val="8"/>
            <color indexed="81"/>
            <rFont val="Tahoma"/>
            <family val="2"/>
          </rPr>
          <t>JUVENTUD (18 a 28 años)</t>
        </r>
        <r>
          <rPr>
            <sz val="8"/>
            <color indexed="81"/>
            <rFont val="Tahoma"/>
            <family val="2"/>
          </rPr>
          <t xml:space="preserve">
</t>
        </r>
      </text>
    </comment>
    <comment ref="AP52" authorId="2">
      <text>
        <r>
          <rPr>
            <b/>
            <sz val="8"/>
            <color indexed="81"/>
            <rFont val="Tahoma"/>
            <family val="2"/>
          </rPr>
          <t xml:space="preserve"> ADULTO (29 a 60 años)</t>
        </r>
        <r>
          <rPr>
            <sz val="8"/>
            <color indexed="81"/>
            <rFont val="Tahoma"/>
            <family val="2"/>
          </rPr>
          <t xml:space="preserve">
</t>
        </r>
      </text>
    </comment>
    <comment ref="AQ52" authorId="2">
      <text>
        <r>
          <rPr>
            <b/>
            <sz val="8"/>
            <color indexed="81"/>
            <rFont val="Tahoma"/>
            <family val="2"/>
          </rPr>
          <t>ADULTO MAYOR  (61 años en adelante)</t>
        </r>
        <r>
          <rPr>
            <sz val="8"/>
            <color indexed="81"/>
            <rFont val="Tahoma"/>
            <family val="2"/>
          </rPr>
          <t xml:space="preserve">
</t>
        </r>
      </text>
    </comment>
    <comment ref="AS52" authorId="2">
      <text>
        <r>
          <rPr>
            <b/>
            <sz val="8"/>
            <color indexed="81"/>
            <rFont val="Tahoma"/>
            <family val="2"/>
          </rPr>
          <t>MUJERES</t>
        </r>
        <r>
          <rPr>
            <sz val="8"/>
            <color indexed="81"/>
            <rFont val="Tahoma"/>
            <family val="2"/>
          </rPr>
          <t xml:space="preserve">
</t>
        </r>
      </text>
    </comment>
    <comment ref="AT52" authorId="2">
      <text>
        <r>
          <rPr>
            <b/>
            <sz val="8"/>
            <color indexed="81"/>
            <rFont val="Tahoma"/>
            <family val="2"/>
          </rPr>
          <t>HOMBRES</t>
        </r>
      </text>
    </comment>
    <comment ref="AV52" authorId="2">
      <text>
        <r>
          <rPr>
            <b/>
            <sz val="8"/>
            <color indexed="81"/>
            <rFont val="Tahoma"/>
            <family val="2"/>
          </rPr>
          <t>VÍCTIMAS CONFLICTO ARMADO</t>
        </r>
        <r>
          <rPr>
            <sz val="8"/>
            <color indexed="81"/>
            <rFont val="Tahoma"/>
            <family val="2"/>
          </rPr>
          <t xml:space="preserve">
</t>
        </r>
      </text>
    </comment>
    <comment ref="AX52" authorId="2">
      <text>
        <r>
          <rPr>
            <b/>
            <sz val="8"/>
            <color indexed="81"/>
            <rFont val="Tahoma"/>
            <family val="2"/>
          </rPr>
          <t>DISCAPACITADOS</t>
        </r>
        <r>
          <rPr>
            <sz val="8"/>
            <color indexed="81"/>
            <rFont val="Tahoma"/>
            <family val="2"/>
          </rPr>
          <t xml:space="preserve">
</t>
        </r>
      </text>
    </comment>
    <comment ref="AY52" authorId="2">
      <text>
        <r>
          <rPr>
            <b/>
            <sz val="8"/>
            <color indexed="81"/>
            <rFont val="Tahoma"/>
            <family val="2"/>
          </rPr>
          <t>AFROCOLOMBIANO O RAIZAL</t>
        </r>
      </text>
    </comment>
    <comment ref="AZ52" authorId="2">
      <text>
        <r>
          <rPr>
            <b/>
            <sz val="8"/>
            <color indexed="81"/>
            <rFont val="Tahoma"/>
            <family val="2"/>
          </rPr>
          <t>INDÍGENAS</t>
        </r>
        <r>
          <rPr>
            <sz val="8"/>
            <color indexed="81"/>
            <rFont val="Tahoma"/>
            <family val="2"/>
          </rPr>
          <t xml:space="preserve">
</t>
        </r>
      </text>
    </comment>
    <comment ref="BA52" authorId="1">
      <text>
        <r>
          <rPr>
            <b/>
            <sz val="9"/>
            <color indexed="81"/>
            <rFont val="Tahoma"/>
            <family val="2"/>
          </rPr>
          <t>MEDIO DE EVIDENCIA. INFORME, RESGISTRO FOTOGRAFICO, PLANILLA, ETC</t>
        </r>
      </text>
    </comment>
    <comment ref="AL61" authorId="2">
      <text>
        <r>
          <rPr>
            <b/>
            <sz val="8"/>
            <color indexed="81"/>
            <rFont val="Tahoma"/>
            <family val="2"/>
          </rPr>
          <t>PRIMERA INFANCIA (0 a 5 años)</t>
        </r>
        <r>
          <rPr>
            <sz val="8"/>
            <color indexed="81"/>
            <rFont val="Tahoma"/>
            <family val="2"/>
          </rPr>
          <t xml:space="preserve">
</t>
        </r>
      </text>
    </comment>
    <comment ref="AM61" authorId="2">
      <text>
        <r>
          <rPr>
            <b/>
            <sz val="8"/>
            <color indexed="81"/>
            <rFont val="Tahoma"/>
            <family val="2"/>
          </rPr>
          <t>INFANCIA (6 a 11 años)</t>
        </r>
        <r>
          <rPr>
            <sz val="8"/>
            <color indexed="81"/>
            <rFont val="Tahoma"/>
            <family val="2"/>
          </rPr>
          <t xml:space="preserve">
</t>
        </r>
      </text>
    </comment>
    <comment ref="AN61" authorId="2">
      <text>
        <r>
          <rPr>
            <b/>
            <sz val="8"/>
            <color indexed="81"/>
            <rFont val="Tahoma"/>
            <family val="2"/>
          </rPr>
          <t>ADOLESCENCIA (12 A 17 años)</t>
        </r>
      </text>
    </comment>
    <comment ref="AO61" authorId="2">
      <text>
        <r>
          <rPr>
            <b/>
            <sz val="8"/>
            <color indexed="81"/>
            <rFont val="Tahoma"/>
            <family val="2"/>
          </rPr>
          <t>JUVENTUD (18 a 28 años)</t>
        </r>
        <r>
          <rPr>
            <sz val="8"/>
            <color indexed="81"/>
            <rFont val="Tahoma"/>
            <family val="2"/>
          </rPr>
          <t xml:space="preserve">
</t>
        </r>
      </text>
    </comment>
    <comment ref="AP61" authorId="2">
      <text>
        <r>
          <rPr>
            <b/>
            <sz val="8"/>
            <color indexed="81"/>
            <rFont val="Tahoma"/>
            <family val="2"/>
          </rPr>
          <t xml:space="preserve"> ADULTO (29 a 60 años)</t>
        </r>
        <r>
          <rPr>
            <sz val="8"/>
            <color indexed="81"/>
            <rFont val="Tahoma"/>
            <family val="2"/>
          </rPr>
          <t xml:space="preserve">
</t>
        </r>
      </text>
    </comment>
    <comment ref="AQ61" authorId="2">
      <text>
        <r>
          <rPr>
            <b/>
            <sz val="8"/>
            <color indexed="81"/>
            <rFont val="Tahoma"/>
            <family val="2"/>
          </rPr>
          <t>ADULTO MAYOR  (61 años en adelante)</t>
        </r>
        <r>
          <rPr>
            <sz val="8"/>
            <color indexed="81"/>
            <rFont val="Tahoma"/>
            <family val="2"/>
          </rPr>
          <t xml:space="preserve">
</t>
        </r>
      </text>
    </comment>
    <comment ref="AS61" authorId="2">
      <text>
        <r>
          <rPr>
            <b/>
            <sz val="8"/>
            <color indexed="81"/>
            <rFont val="Tahoma"/>
            <family val="2"/>
          </rPr>
          <t>MUJERES</t>
        </r>
        <r>
          <rPr>
            <sz val="8"/>
            <color indexed="81"/>
            <rFont val="Tahoma"/>
            <family val="2"/>
          </rPr>
          <t xml:space="preserve">
</t>
        </r>
      </text>
    </comment>
    <comment ref="AT61" authorId="2">
      <text>
        <r>
          <rPr>
            <b/>
            <sz val="8"/>
            <color indexed="81"/>
            <rFont val="Tahoma"/>
            <family val="2"/>
          </rPr>
          <t>HOMBRES</t>
        </r>
      </text>
    </comment>
    <comment ref="AV61" authorId="2">
      <text>
        <r>
          <rPr>
            <b/>
            <sz val="8"/>
            <color indexed="81"/>
            <rFont val="Tahoma"/>
            <family val="2"/>
          </rPr>
          <t>VÍCTIMAS CONFLICTO ARMADO</t>
        </r>
        <r>
          <rPr>
            <sz val="8"/>
            <color indexed="81"/>
            <rFont val="Tahoma"/>
            <family val="2"/>
          </rPr>
          <t xml:space="preserve">
</t>
        </r>
      </text>
    </comment>
    <comment ref="AX61" authorId="2">
      <text>
        <r>
          <rPr>
            <b/>
            <sz val="8"/>
            <color indexed="81"/>
            <rFont val="Tahoma"/>
            <family val="2"/>
          </rPr>
          <t>DISCAPACITADOS</t>
        </r>
        <r>
          <rPr>
            <sz val="8"/>
            <color indexed="81"/>
            <rFont val="Tahoma"/>
            <family val="2"/>
          </rPr>
          <t xml:space="preserve">
</t>
        </r>
      </text>
    </comment>
    <comment ref="AY61" authorId="2">
      <text>
        <r>
          <rPr>
            <b/>
            <sz val="8"/>
            <color indexed="81"/>
            <rFont val="Tahoma"/>
            <family val="2"/>
          </rPr>
          <t>AFROCOLOMBIANO O RAIZAL</t>
        </r>
      </text>
    </comment>
    <comment ref="AZ61" authorId="2">
      <text>
        <r>
          <rPr>
            <b/>
            <sz val="8"/>
            <color indexed="81"/>
            <rFont val="Tahoma"/>
            <family val="2"/>
          </rPr>
          <t>INDÍGENAS</t>
        </r>
        <r>
          <rPr>
            <sz val="8"/>
            <color indexed="81"/>
            <rFont val="Tahoma"/>
            <family val="2"/>
          </rPr>
          <t xml:space="preserve">
</t>
        </r>
      </text>
    </comment>
    <comment ref="BA61" authorId="1">
      <text>
        <r>
          <rPr>
            <b/>
            <sz val="9"/>
            <color indexed="81"/>
            <rFont val="Tahoma"/>
            <family val="2"/>
          </rPr>
          <t>MEDIO DE EVIDENCIA. INFORME, RESGISTRO FOTOGRAFICO, PLANILLA, ETC</t>
        </r>
      </text>
    </comment>
    <comment ref="AL70" authorId="2">
      <text>
        <r>
          <rPr>
            <b/>
            <sz val="8"/>
            <color indexed="81"/>
            <rFont val="Tahoma"/>
            <family val="2"/>
          </rPr>
          <t>PRIMERA INFANCIA (0 a 5 años)</t>
        </r>
        <r>
          <rPr>
            <sz val="8"/>
            <color indexed="81"/>
            <rFont val="Tahoma"/>
            <family val="2"/>
          </rPr>
          <t xml:space="preserve">
</t>
        </r>
      </text>
    </comment>
    <comment ref="AM70" authorId="2">
      <text>
        <r>
          <rPr>
            <b/>
            <sz val="8"/>
            <color indexed="81"/>
            <rFont val="Tahoma"/>
            <family val="2"/>
          </rPr>
          <t>INFANCIA (6 a 11 años)</t>
        </r>
        <r>
          <rPr>
            <sz val="8"/>
            <color indexed="81"/>
            <rFont val="Tahoma"/>
            <family val="2"/>
          </rPr>
          <t xml:space="preserve">
</t>
        </r>
      </text>
    </comment>
    <comment ref="AN70" authorId="2">
      <text>
        <r>
          <rPr>
            <b/>
            <sz val="8"/>
            <color indexed="81"/>
            <rFont val="Tahoma"/>
            <family val="2"/>
          </rPr>
          <t>ADOLESCENCIA (12 A 17 años)</t>
        </r>
      </text>
    </comment>
    <comment ref="AO70" authorId="2">
      <text>
        <r>
          <rPr>
            <b/>
            <sz val="8"/>
            <color indexed="81"/>
            <rFont val="Tahoma"/>
            <family val="2"/>
          </rPr>
          <t>JUVENTUD (18 a 28 años)</t>
        </r>
        <r>
          <rPr>
            <sz val="8"/>
            <color indexed="81"/>
            <rFont val="Tahoma"/>
            <family val="2"/>
          </rPr>
          <t xml:space="preserve">
</t>
        </r>
      </text>
    </comment>
    <comment ref="AP70" authorId="2">
      <text>
        <r>
          <rPr>
            <b/>
            <sz val="8"/>
            <color indexed="81"/>
            <rFont val="Tahoma"/>
            <family val="2"/>
          </rPr>
          <t xml:space="preserve"> ADULTO (29 a 60 años)</t>
        </r>
        <r>
          <rPr>
            <sz val="8"/>
            <color indexed="81"/>
            <rFont val="Tahoma"/>
            <family val="2"/>
          </rPr>
          <t xml:space="preserve">
</t>
        </r>
      </text>
    </comment>
    <comment ref="AQ70" authorId="2">
      <text>
        <r>
          <rPr>
            <b/>
            <sz val="8"/>
            <color indexed="81"/>
            <rFont val="Tahoma"/>
            <family val="2"/>
          </rPr>
          <t>ADULTO MAYOR  (61 años en adelante)</t>
        </r>
        <r>
          <rPr>
            <sz val="8"/>
            <color indexed="81"/>
            <rFont val="Tahoma"/>
            <family val="2"/>
          </rPr>
          <t xml:space="preserve">
</t>
        </r>
      </text>
    </comment>
    <comment ref="AS70" authorId="2">
      <text>
        <r>
          <rPr>
            <b/>
            <sz val="8"/>
            <color indexed="81"/>
            <rFont val="Tahoma"/>
            <family val="2"/>
          </rPr>
          <t>MUJERES</t>
        </r>
        <r>
          <rPr>
            <sz val="8"/>
            <color indexed="81"/>
            <rFont val="Tahoma"/>
            <family val="2"/>
          </rPr>
          <t xml:space="preserve">
</t>
        </r>
      </text>
    </comment>
    <comment ref="AT70" authorId="2">
      <text>
        <r>
          <rPr>
            <b/>
            <sz val="8"/>
            <color indexed="81"/>
            <rFont val="Tahoma"/>
            <family val="2"/>
          </rPr>
          <t>HOMBRES</t>
        </r>
      </text>
    </comment>
    <comment ref="AV70" authorId="2">
      <text>
        <r>
          <rPr>
            <b/>
            <sz val="8"/>
            <color indexed="81"/>
            <rFont val="Tahoma"/>
            <family val="2"/>
          </rPr>
          <t>VÍCTIMAS CONFLICTO ARMADO</t>
        </r>
        <r>
          <rPr>
            <sz val="8"/>
            <color indexed="81"/>
            <rFont val="Tahoma"/>
            <family val="2"/>
          </rPr>
          <t xml:space="preserve">
</t>
        </r>
      </text>
    </comment>
    <comment ref="AX70" authorId="2">
      <text>
        <r>
          <rPr>
            <b/>
            <sz val="8"/>
            <color indexed="81"/>
            <rFont val="Tahoma"/>
            <family val="2"/>
          </rPr>
          <t>DISCAPACITADOS</t>
        </r>
        <r>
          <rPr>
            <sz val="8"/>
            <color indexed="81"/>
            <rFont val="Tahoma"/>
            <family val="2"/>
          </rPr>
          <t xml:space="preserve">
</t>
        </r>
      </text>
    </comment>
    <comment ref="AY70" authorId="2">
      <text>
        <r>
          <rPr>
            <b/>
            <sz val="8"/>
            <color indexed="81"/>
            <rFont val="Tahoma"/>
            <family val="2"/>
          </rPr>
          <t>AFROCOLOMBIANO O RAIZAL</t>
        </r>
      </text>
    </comment>
    <comment ref="AZ70" authorId="2">
      <text>
        <r>
          <rPr>
            <b/>
            <sz val="8"/>
            <color indexed="81"/>
            <rFont val="Tahoma"/>
            <family val="2"/>
          </rPr>
          <t>INDÍGENAS</t>
        </r>
        <r>
          <rPr>
            <sz val="8"/>
            <color indexed="81"/>
            <rFont val="Tahoma"/>
            <family val="2"/>
          </rPr>
          <t xml:space="preserve">
</t>
        </r>
      </text>
    </comment>
    <comment ref="BA70" authorId="1">
      <text>
        <r>
          <rPr>
            <b/>
            <sz val="9"/>
            <color indexed="81"/>
            <rFont val="Tahoma"/>
            <family val="2"/>
          </rPr>
          <t>MEDIO DE EVIDENCIA. INFORME, RESGISTRO FOTOGRAFICO, PLANILLA, ETC</t>
        </r>
      </text>
    </comment>
    <comment ref="AL79" authorId="2">
      <text>
        <r>
          <rPr>
            <b/>
            <sz val="8"/>
            <color indexed="81"/>
            <rFont val="Tahoma"/>
            <family val="2"/>
          </rPr>
          <t>PRIMERA INFANCIA (0 a 5 años)</t>
        </r>
        <r>
          <rPr>
            <sz val="8"/>
            <color indexed="81"/>
            <rFont val="Tahoma"/>
            <family val="2"/>
          </rPr>
          <t xml:space="preserve">
</t>
        </r>
      </text>
    </comment>
    <comment ref="AM79" authorId="2">
      <text>
        <r>
          <rPr>
            <b/>
            <sz val="8"/>
            <color indexed="81"/>
            <rFont val="Tahoma"/>
            <family val="2"/>
          </rPr>
          <t>INFANCIA (6 a 11 años)</t>
        </r>
        <r>
          <rPr>
            <sz val="8"/>
            <color indexed="81"/>
            <rFont val="Tahoma"/>
            <family val="2"/>
          </rPr>
          <t xml:space="preserve">
</t>
        </r>
      </text>
    </comment>
    <comment ref="AN79" authorId="2">
      <text>
        <r>
          <rPr>
            <b/>
            <sz val="8"/>
            <color indexed="81"/>
            <rFont val="Tahoma"/>
            <family val="2"/>
          </rPr>
          <t>ADOLESCENCIA (12 A 17 años)</t>
        </r>
      </text>
    </comment>
    <comment ref="AO79" authorId="2">
      <text>
        <r>
          <rPr>
            <b/>
            <sz val="8"/>
            <color indexed="81"/>
            <rFont val="Tahoma"/>
            <family val="2"/>
          </rPr>
          <t>JUVENTUD (18 a 28 años)</t>
        </r>
        <r>
          <rPr>
            <sz val="8"/>
            <color indexed="81"/>
            <rFont val="Tahoma"/>
            <family val="2"/>
          </rPr>
          <t xml:space="preserve">
</t>
        </r>
      </text>
    </comment>
    <comment ref="AP79" authorId="2">
      <text>
        <r>
          <rPr>
            <b/>
            <sz val="8"/>
            <color indexed="81"/>
            <rFont val="Tahoma"/>
            <family val="2"/>
          </rPr>
          <t xml:space="preserve"> ADULTO (29 a 60 años)</t>
        </r>
        <r>
          <rPr>
            <sz val="8"/>
            <color indexed="81"/>
            <rFont val="Tahoma"/>
            <family val="2"/>
          </rPr>
          <t xml:space="preserve">
</t>
        </r>
      </text>
    </comment>
    <comment ref="AQ79" authorId="2">
      <text>
        <r>
          <rPr>
            <b/>
            <sz val="8"/>
            <color indexed="81"/>
            <rFont val="Tahoma"/>
            <family val="2"/>
          </rPr>
          <t>ADULTO MAYOR  (61 años en adelante)</t>
        </r>
        <r>
          <rPr>
            <sz val="8"/>
            <color indexed="81"/>
            <rFont val="Tahoma"/>
            <family val="2"/>
          </rPr>
          <t xml:space="preserve">
</t>
        </r>
      </text>
    </comment>
    <comment ref="AS79" authorId="2">
      <text>
        <r>
          <rPr>
            <b/>
            <sz val="8"/>
            <color indexed="81"/>
            <rFont val="Tahoma"/>
            <family val="2"/>
          </rPr>
          <t>MUJERES</t>
        </r>
        <r>
          <rPr>
            <sz val="8"/>
            <color indexed="81"/>
            <rFont val="Tahoma"/>
            <family val="2"/>
          </rPr>
          <t xml:space="preserve">
</t>
        </r>
      </text>
    </comment>
    <comment ref="AT79" authorId="2">
      <text>
        <r>
          <rPr>
            <b/>
            <sz val="8"/>
            <color indexed="81"/>
            <rFont val="Tahoma"/>
            <family val="2"/>
          </rPr>
          <t>HOMBRES</t>
        </r>
      </text>
    </comment>
    <comment ref="AV79" authorId="2">
      <text>
        <r>
          <rPr>
            <b/>
            <sz val="8"/>
            <color indexed="81"/>
            <rFont val="Tahoma"/>
            <family val="2"/>
          </rPr>
          <t>VÍCTIMAS CONFLICTO ARMADO</t>
        </r>
        <r>
          <rPr>
            <sz val="8"/>
            <color indexed="81"/>
            <rFont val="Tahoma"/>
            <family val="2"/>
          </rPr>
          <t xml:space="preserve">
</t>
        </r>
      </text>
    </comment>
    <comment ref="AX79" authorId="2">
      <text>
        <r>
          <rPr>
            <b/>
            <sz val="8"/>
            <color indexed="81"/>
            <rFont val="Tahoma"/>
            <family val="2"/>
          </rPr>
          <t>DISCAPACITADOS</t>
        </r>
        <r>
          <rPr>
            <sz val="8"/>
            <color indexed="81"/>
            <rFont val="Tahoma"/>
            <family val="2"/>
          </rPr>
          <t xml:space="preserve">
</t>
        </r>
      </text>
    </comment>
    <comment ref="AY79" authorId="2">
      <text>
        <r>
          <rPr>
            <b/>
            <sz val="8"/>
            <color indexed="81"/>
            <rFont val="Tahoma"/>
            <family val="2"/>
          </rPr>
          <t>AFROCOLOMBIANO O RAIZAL</t>
        </r>
      </text>
    </comment>
    <comment ref="AZ79" authorId="2">
      <text>
        <r>
          <rPr>
            <b/>
            <sz val="8"/>
            <color indexed="81"/>
            <rFont val="Tahoma"/>
            <family val="2"/>
          </rPr>
          <t>INDÍGENAS</t>
        </r>
        <r>
          <rPr>
            <sz val="8"/>
            <color indexed="81"/>
            <rFont val="Tahoma"/>
            <family val="2"/>
          </rPr>
          <t xml:space="preserve">
</t>
        </r>
      </text>
    </comment>
    <comment ref="BA79" authorId="1">
      <text>
        <r>
          <rPr>
            <b/>
            <sz val="9"/>
            <color indexed="81"/>
            <rFont val="Tahoma"/>
            <family val="2"/>
          </rPr>
          <t>MEDIO DE EVIDENCIA. INFORME, RESGISTRO FOTOGRAFICO, PLANILLA, ETC</t>
        </r>
      </text>
    </comment>
    <comment ref="AL88" authorId="2">
      <text>
        <r>
          <rPr>
            <b/>
            <sz val="8"/>
            <color indexed="81"/>
            <rFont val="Tahoma"/>
            <family val="2"/>
          </rPr>
          <t>PRIMERA INFANCIA (0 a 5 años)</t>
        </r>
        <r>
          <rPr>
            <sz val="8"/>
            <color indexed="81"/>
            <rFont val="Tahoma"/>
            <family val="2"/>
          </rPr>
          <t xml:space="preserve">
</t>
        </r>
      </text>
    </comment>
    <comment ref="AM88" authorId="2">
      <text>
        <r>
          <rPr>
            <b/>
            <sz val="8"/>
            <color indexed="81"/>
            <rFont val="Tahoma"/>
            <family val="2"/>
          </rPr>
          <t>INFANCIA (6 a 11 años)</t>
        </r>
        <r>
          <rPr>
            <sz val="8"/>
            <color indexed="81"/>
            <rFont val="Tahoma"/>
            <family val="2"/>
          </rPr>
          <t xml:space="preserve">
</t>
        </r>
      </text>
    </comment>
    <comment ref="AN88" authorId="2">
      <text>
        <r>
          <rPr>
            <b/>
            <sz val="8"/>
            <color indexed="81"/>
            <rFont val="Tahoma"/>
            <family val="2"/>
          </rPr>
          <t>ADOLESCENCIA (12 A 17 años)</t>
        </r>
      </text>
    </comment>
    <comment ref="AO88" authorId="2">
      <text>
        <r>
          <rPr>
            <b/>
            <sz val="8"/>
            <color indexed="81"/>
            <rFont val="Tahoma"/>
            <family val="2"/>
          </rPr>
          <t>JUVENTUD (18 a 28 años)</t>
        </r>
        <r>
          <rPr>
            <sz val="8"/>
            <color indexed="81"/>
            <rFont val="Tahoma"/>
            <family val="2"/>
          </rPr>
          <t xml:space="preserve">
</t>
        </r>
      </text>
    </comment>
    <comment ref="AP88" authorId="2">
      <text>
        <r>
          <rPr>
            <b/>
            <sz val="8"/>
            <color indexed="81"/>
            <rFont val="Tahoma"/>
            <family val="2"/>
          </rPr>
          <t xml:space="preserve"> ADULTO (29 a 60 años)</t>
        </r>
        <r>
          <rPr>
            <sz val="8"/>
            <color indexed="81"/>
            <rFont val="Tahoma"/>
            <family val="2"/>
          </rPr>
          <t xml:space="preserve">
</t>
        </r>
      </text>
    </comment>
    <comment ref="AQ88" authorId="2">
      <text>
        <r>
          <rPr>
            <b/>
            <sz val="8"/>
            <color indexed="81"/>
            <rFont val="Tahoma"/>
            <family val="2"/>
          </rPr>
          <t>ADULTO MAYOR  (61 años en adelante)</t>
        </r>
        <r>
          <rPr>
            <sz val="8"/>
            <color indexed="81"/>
            <rFont val="Tahoma"/>
            <family val="2"/>
          </rPr>
          <t xml:space="preserve">
</t>
        </r>
      </text>
    </comment>
    <comment ref="AS88" authorId="2">
      <text>
        <r>
          <rPr>
            <b/>
            <sz val="8"/>
            <color indexed="81"/>
            <rFont val="Tahoma"/>
            <family val="2"/>
          </rPr>
          <t>MUJERES</t>
        </r>
        <r>
          <rPr>
            <sz val="8"/>
            <color indexed="81"/>
            <rFont val="Tahoma"/>
            <family val="2"/>
          </rPr>
          <t xml:space="preserve">
</t>
        </r>
      </text>
    </comment>
    <comment ref="AT88" authorId="2">
      <text>
        <r>
          <rPr>
            <b/>
            <sz val="8"/>
            <color indexed="81"/>
            <rFont val="Tahoma"/>
            <family val="2"/>
          </rPr>
          <t>HOMBRES</t>
        </r>
      </text>
    </comment>
    <comment ref="AV88" authorId="2">
      <text>
        <r>
          <rPr>
            <b/>
            <sz val="8"/>
            <color indexed="81"/>
            <rFont val="Tahoma"/>
            <family val="2"/>
          </rPr>
          <t>VÍCTIMAS CONFLICTO ARMADO</t>
        </r>
        <r>
          <rPr>
            <sz val="8"/>
            <color indexed="81"/>
            <rFont val="Tahoma"/>
            <family val="2"/>
          </rPr>
          <t xml:space="preserve">
</t>
        </r>
      </text>
    </comment>
    <comment ref="AX88" authorId="2">
      <text>
        <r>
          <rPr>
            <b/>
            <sz val="8"/>
            <color indexed="81"/>
            <rFont val="Tahoma"/>
            <family val="2"/>
          </rPr>
          <t>DISCAPACITADOS</t>
        </r>
        <r>
          <rPr>
            <sz val="8"/>
            <color indexed="81"/>
            <rFont val="Tahoma"/>
            <family val="2"/>
          </rPr>
          <t xml:space="preserve">
</t>
        </r>
      </text>
    </comment>
    <comment ref="AY88" authorId="2">
      <text>
        <r>
          <rPr>
            <b/>
            <sz val="8"/>
            <color indexed="81"/>
            <rFont val="Tahoma"/>
            <family val="2"/>
          </rPr>
          <t>AFROCOLOMBIANO O RAIZAL</t>
        </r>
      </text>
    </comment>
    <comment ref="AZ88" authorId="2">
      <text>
        <r>
          <rPr>
            <b/>
            <sz val="8"/>
            <color indexed="81"/>
            <rFont val="Tahoma"/>
            <family val="2"/>
          </rPr>
          <t>INDÍGENAS</t>
        </r>
        <r>
          <rPr>
            <sz val="8"/>
            <color indexed="81"/>
            <rFont val="Tahoma"/>
            <family val="2"/>
          </rPr>
          <t xml:space="preserve">
</t>
        </r>
      </text>
    </comment>
    <comment ref="BA88" authorId="1">
      <text>
        <r>
          <rPr>
            <b/>
            <sz val="9"/>
            <color indexed="81"/>
            <rFont val="Tahoma"/>
            <family val="2"/>
          </rPr>
          <t>MEDIO DE EVIDENCIA. INFORME, RESGISTRO FOTOGRAFICO, PLANILLA, ETC</t>
        </r>
      </text>
    </comment>
    <comment ref="AL97" authorId="2">
      <text>
        <r>
          <rPr>
            <b/>
            <sz val="8"/>
            <color indexed="81"/>
            <rFont val="Tahoma"/>
            <family val="2"/>
          </rPr>
          <t>PRIMERA INFANCIA (0 a 5 años)</t>
        </r>
        <r>
          <rPr>
            <sz val="8"/>
            <color indexed="81"/>
            <rFont val="Tahoma"/>
            <family val="2"/>
          </rPr>
          <t xml:space="preserve">
</t>
        </r>
      </text>
    </comment>
    <comment ref="AM97" authorId="2">
      <text>
        <r>
          <rPr>
            <b/>
            <sz val="8"/>
            <color indexed="81"/>
            <rFont val="Tahoma"/>
            <family val="2"/>
          </rPr>
          <t>INFANCIA (6 a 11 años)</t>
        </r>
        <r>
          <rPr>
            <sz val="8"/>
            <color indexed="81"/>
            <rFont val="Tahoma"/>
            <family val="2"/>
          </rPr>
          <t xml:space="preserve">
</t>
        </r>
      </text>
    </comment>
    <comment ref="AN97" authorId="2">
      <text>
        <r>
          <rPr>
            <b/>
            <sz val="8"/>
            <color indexed="81"/>
            <rFont val="Tahoma"/>
            <family val="2"/>
          </rPr>
          <t>ADOLESCENCIA (12 A 17 años)</t>
        </r>
      </text>
    </comment>
    <comment ref="AO97" authorId="2">
      <text>
        <r>
          <rPr>
            <b/>
            <sz val="8"/>
            <color indexed="81"/>
            <rFont val="Tahoma"/>
            <family val="2"/>
          </rPr>
          <t>JUVENTUD (18 a 28 años)</t>
        </r>
        <r>
          <rPr>
            <sz val="8"/>
            <color indexed="81"/>
            <rFont val="Tahoma"/>
            <family val="2"/>
          </rPr>
          <t xml:space="preserve">
</t>
        </r>
      </text>
    </comment>
    <comment ref="AP97" authorId="2">
      <text>
        <r>
          <rPr>
            <b/>
            <sz val="8"/>
            <color indexed="81"/>
            <rFont val="Tahoma"/>
            <family val="2"/>
          </rPr>
          <t xml:space="preserve"> ADULTO (29 a 60 años)</t>
        </r>
        <r>
          <rPr>
            <sz val="8"/>
            <color indexed="81"/>
            <rFont val="Tahoma"/>
            <family val="2"/>
          </rPr>
          <t xml:space="preserve">
</t>
        </r>
      </text>
    </comment>
    <comment ref="AQ97" authorId="2">
      <text>
        <r>
          <rPr>
            <b/>
            <sz val="8"/>
            <color indexed="81"/>
            <rFont val="Tahoma"/>
            <family val="2"/>
          </rPr>
          <t>ADULTO MAYOR  (61 años en adelante)</t>
        </r>
        <r>
          <rPr>
            <sz val="8"/>
            <color indexed="81"/>
            <rFont val="Tahoma"/>
            <family val="2"/>
          </rPr>
          <t xml:space="preserve">
</t>
        </r>
      </text>
    </comment>
    <comment ref="AS97" authorId="2">
      <text>
        <r>
          <rPr>
            <b/>
            <sz val="8"/>
            <color indexed="81"/>
            <rFont val="Tahoma"/>
            <family val="2"/>
          </rPr>
          <t>MUJERES</t>
        </r>
        <r>
          <rPr>
            <sz val="8"/>
            <color indexed="81"/>
            <rFont val="Tahoma"/>
            <family val="2"/>
          </rPr>
          <t xml:space="preserve">
</t>
        </r>
      </text>
    </comment>
    <comment ref="AT97" authorId="2">
      <text>
        <r>
          <rPr>
            <b/>
            <sz val="8"/>
            <color indexed="81"/>
            <rFont val="Tahoma"/>
            <family val="2"/>
          </rPr>
          <t>HOMBRES</t>
        </r>
      </text>
    </comment>
    <comment ref="AV97" authorId="2">
      <text>
        <r>
          <rPr>
            <b/>
            <sz val="8"/>
            <color indexed="81"/>
            <rFont val="Tahoma"/>
            <family val="2"/>
          </rPr>
          <t>VÍCTIMAS CONFLICTO ARMADO</t>
        </r>
        <r>
          <rPr>
            <sz val="8"/>
            <color indexed="81"/>
            <rFont val="Tahoma"/>
            <family val="2"/>
          </rPr>
          <t xml:space="preserve">
</t>
        </r>
      </text>
    </comment>
    <comment ref="AX97" authorId="2">
      <text>
        <r>
          <rPr>
            <b/>
            <sz val="8"/>
            <color indexed="81"/>
            <rFont val="Tahoma"/>
            <family val="2"/>
          </rPr>
          <t>DISCAPACITADOS</t>
        </r>
        <r>
          <rPr>
            <sz val="8"/>
            <color indexed="81"/>
            <rFont val="Tahoma"/>
            <family val="2"/>
          </rPr>
          <t xml:space="preserve">
</t>
        </r>
      </text>
    </comment>
    <comment ref="AY97" authorId="2">
      <text>
        <r>
          <rPr>
            <b/>
            <sz val="8"/>
            <color indexed="81"/>
            <rFont val="Tahoma"/>
            <family val="2"/>
          </rPr>
          <t>AFROCOLOMBIANO O RAIZAL</t>
        </r>
      </text>
    </comment>
    <comment ref="AZ97" authorId="2">
      <text>
        <r>
          <rPr>
            <b/>
            <sz val="8"/>
            <color indexed="81"/>
            <rFont val="Tahoma"/>
            <family val="2"/>
          </rPr>
          <t>INDÍGENAS</t>
        </r>
        <r>
          <rPr>
            <sz val="8"/>
            <color indexed="81"/>
            <rFont val="Tahoma"/>
            <family val="2"/>
          </rPr>
          <t xml:space="preserve">
</t>
        </r>
      </text>
    </comment>
    <comment ref="BA97" authorId="1">
      <text>
        <r>
          <rPr>
            <b/>
            <sz val="9"/>
            <color indexed="81"/>
            <rFont val="Tahoma"/>
            <family val="2"/>
          </rPr>
          <t>MEDIO DE EVIDENCIA. INFORME, RESGISTRO FOTOGRAFICO, PLANILLA, ETC</t>
        </r>
      </text>
    </comment>
    <comment ref="AL106" authorId="2">
      <text>
        <r>
          <rPr>
            <b/>
            <sz val="8"/>
            <color indexed="81"/>
            <rFont val="Tahoma"/>
            <family val="2"/>
          </rPr>
          <t>PRIMERA INFANCIA (0 a 5 años)</t>
        </r>
        <r>
          <rPr>
            <sz val="8"/>
            <color indexed="81"/>
            <rFont val="Tahoma"/>
            <family val="2"/>
          </rPr>
          <t xml:space="preserve">
</t>
        </r>
      </text>
    </comment>
    <comment ref="AM106" authorId="2">
      <text>
        <r>
          <rPr>
            <b/>
            <sz val="8"/>
            <color indexed="81"/>
            <rFont val="Tahoma"/>
            <family val="2"/>
          </rPr>
          <t>INFANCIA (6 a 11 años)</t>
        </r>
        <r>
          <rPr>
            <sz val="8"/>
            <color indexed="81"/>
            <rFont val="Tahoma"/>
            <family val="2"/>
          </rPr>
          <t xml:space="preserve">
</t>
        </r>
      </text>
    </comment>
    <comment ref="AN106" authorId="2">
      <text>
        <r>
          <rPr>
            <b/>
            <sz val="8"/>
            <color indexed="81"/>
            <rFont val="Tahoma"/>
            <family val="2"/>
          </rPr>
          <t>ADOLESCENCIA (12 A 17 años)</t>
        </r>
      </text>
    </comment>
    <comment ref="AO106" authorId="2">
      <text>
        <r>
          <rPr>
            <b/>
            <sz val="8"/>
            <color indexed="81"/>
            <rFont val="Tahoma"/>
            <family val="2"/>
          </rPr>
          <t>JUVENTUD (18 a 28 años)</t>
        </r>
        <r>
          <rPr>
            <sz val="8"/>
            <color indexed="81"/>
            <rFont val="Tahoma"/>
            <family val="2"/>
          </rPr>
          <t xml:space="preserve">
</t>
        </r>
      </text>
    </comment>
    <comment ref="AP106" authorId="2">
      <text>
        <r>
          <rPr>
            <b/>
            <sz val="8"/>
            <color indexed="81"/>
            <rFont val="Tahoma"/>
            <family val="2"/>
          </rPr>
          <t xml:space="preserve"> ADULTO (29 a 60 años)</t>
        </r>
        <r>
          <rPr>
            <sz val="8"/>
            <color indexed="81"/>
            <rFont val="Tahoma"/>
            <family val="2"/>
          </rPr>
          <t xml:space="preserve">
</t>
        </r>
      </text>
    </comment>
    <comment ref="AQ106" authorId="2">
      <text>
        <r>
          <rPr>
            <b/>
            <sz val="8"/>
            <color indexed="81"/>
            <rFont val="Tahoma"/>
            <family val="2"/>
          </rPr>
          <t>ADULTO MAYOR  (61 años en adelante)</t>
        </r>
        <r>
          <rPr>
            <sz val="8"/>
            <color indexed="81"/>
            <rFont val="Tahoma"/>
            <family val="2"/>
          </rPr>
          <t xml:space="preserve">
</t>
        </r>
      </text>
    </comment>
    <comment ref="AS106" authorId="2">
      <text>
        <r>
          <rPr>
            <b/>
            <sz val="8"/>
            <color indexed="81"/>
            <rFont val="Tahoma"/>
            <family val="2"/>
          </rPr>
          <t>MUJERES</t>
        </r>
        <r>
          <rPr>
            <sz val="8"/>
            <color indexed="81"/>
            <rFont val="Tahoma"/>
            <family val="2"/>
          </rPr>
          <t xml:space="preserve">
</t>
        </r>
      </text>
    </comment>
    <comment ref="AT106" authorId="2">
      <text>
        <r>
          <rPr>
            <b/>
            <sz val="8"/>
            <color indexed="81"/>
            <rFont val="Tahoma"/>
            <family val="2"/>
          </rPr>
          <t>HOMBRES</t>
        </r>
      </text>
    </comment>
    <comment ref="AV106" authorId="2">
      <text>
        <r>
          <rPr>
            <b/>
            <sz val="8"/>
            <color indexed="81"/>
            <rFont val="Tahoma"/>
            <family val="2"/>
          </rPr>
          <t>VÍCTIMAS CONFLICTO ARMADO</t>
        </r>
        <r>
          <rPr>
            <sz val="8"/>
            <color indexed="81"/>
            <rFont val="Tahoma"/>
            <family val="2"/>
          </rPr>
          <t xml:space="preserve">
</t>
        </r>
      </text>
    </comment>
    <comment ref="AX106" authorId="2">
      <text>
        <r>
          <rPr>
            <b/>
            <sz val="8"/>
            <color indexed="81"/>
            <rFont val="Tahoma"/>
            <family val="2"/>
          </rPr>
          <t>DISCAPACITADOS</t>
        </r>
        <r>
          <rPr>
            <sz val="8"/>
            <color indexed="81"/>
            <rFont val="Tahoma"/>
            <family val="2"/>
          </rPr>
          <t xml:space="preserve">
</t>
        </r>
      </text>
    </comment>
    <comment ref="AY106" authorId="2">
      <text>
        <r>
          <rPr>
            <b/>
            <sz val="8"/>
            <color indexed="81"/>
            <rFont val="Tahoma"/>
            <family val="2"/>
          </rPr>
          <t>AFROCOLOMBIANO O RAIZAL</t>
        </r>
      </text>
    </comment>
    <comment ref="AZ106" authorId="2">
      <text>
        <r>
          <rPr>
            <b/>
            <sz val="8"/>
            <color indexed="81"/>
            <rFont val="Tahoma"/>
            <family val="2"/>
          </rPr>
          <t>INDÍGENAS</t>
        </r>
        <r>
          <rPr>
            <sz val="8"/>
            <color indexed="81"/>
            <rFont val="Tahoma"/>
            <family val="2"/>
          </rPr>
          <t xml:space="preserve">
</t>
        </r>
      </text>
    </comment>
    <comment ref="BA106" authorId="1">
      <text>
        <r>
          <rPr>
            <b/>
            <sz val="9"/>
            <color indexed="81"/>
            <rFont val="Tahoma"/>
            <family val="2"/>
          </rPr>
          <t>MEDIO DE EVIDENCIA. INFORME, RESGISTRO FOTOGRAFICO, PLANILLA, ETC</t>
        </r>
      </text>
    </comment>
    <comment ref="AL115" authorId="2">
      <text>
        <r>
          <rPr>
            <b/>
            <sz val="8"/>
            <color indexed="81"/>
            <rFont val="Tahoma"/>
            <family val="2"/>
          </rPr>
          <t>PRIMERA INFANCIA (0 a 5 años)</t>
        </r>
        <r>
          <rPr>
            <sz val="8"/>
            <color indexed="81"/>
            <rFont val="Tahoma"/>
            <family val="2"/>
          </rPr>
          <t xml:space="preserve">
</t>
        </r>
      </text>
    </comment>
    <comment ref="AM115" authorId="2">
      <text>
        <r>
          <rPr>
            <b/>
            <sz val="8"/>
            <color indexed="81"/>
            <rFont val="Tahoma"/>
            <family val="2"/>
          </rPr>
          <t>INFANCIA (6 a 11 años)</t>
        </r>
        <r>
          <rPr>
            <sz val="8"/>
            <color indexed="81"/>
            <rFont val="Tahoma"/>
            <family val="2"/>
          </rPr>
          <t xml:space="preserve">
</t>
        </r>
      </text>
    </comment>
    <comment ref="AN115" authorId="2">
      <text>
        <r>
          <rPr>
            <b/>
            <sz val="8"/>
            <color indexed="81"/>
            <rFont val="Tahoma"/>
            <family val="2"/>
          </rPr>
          <t>ADOLESCENCIA (12 A 17 años)</t>
        </r>
      </text>
    </comment>
    <comment ref="AO115" authorId="2">
      <text>
        <r>
          <rPr>
            <b/>
            <sz val="8"/>
            <color indexed="81"/>
            <rFont val="Tahoma"/>
            <family val="2"/>
          </rPr>
          <t>JUVENTUD (18 a 28 años)</t>
        </r>
        <r>
          <rPr>
            <sz val="8"/>
            <color indexed="81"/>
            <rFont val="Tahoma"/>
            <family val="2"/>
          </rPr>
          <t xml:space="preserve">
</t>
        </r>
      </text>
    </comment>
    <comment ref="AP115" authorId="2">
      <text>
        <r>
          <rPr>
            <b/>
            <sz val="8"/>
            <color indexed="81"/>
            <rFont val="Tahoma"/>
            <family val="2"/>
          </rPr>
          <t xml:space="preserve"> ADULTO (29 a 60 años)</t>
        </r>
        <r>
          <rPr>
            <sz val="8"/>
            <color indexed="81"/>
            <rFont val="Tahoma"/>
            <family val="2"/>
          </rPr>
          <t xml:space="preserve">
</t>
        </r>
      </text>
    </comment>
    <comment ref="AQ115" authorId="2">
      <text>
        <r>
          <rPr>
            <b/>
            <sz val="8"/>
            <color indexed="81"/>
            <rFont val="Tahoma"/>
            <family val="2"/>
          </rPr>
          <t>ADULTO MAYOR  (61 años en adelante)</t>
        </r>
        <r>
          <rPr>
            <sz val="8"/>
            <color indexed="81"/>
            <rFont val="Tahoma"/>
            <family val="2"/>
          </rPr>
          <t xml:space="preserve">
</t>
        </r>
      </text>
    </comment>
    <comment ref="AS115" authorId="2">
      <text>
        <r>
          <rPr>
            <b/>
            <sz val="8"/>
            <color indexed="81"/>
            <rFont val="Tahoma"/>
            <family val="2"/>
          </rPr>
          <t>MUJERES</t>
        </r>
        <r>
          <rPr>
            <sz val="8"/>
            <color indexed="81"/>
            <rFont val="Tahoma"/>
            <family val="2"/>
          </rPr>
          <t xml:space="preserve">
</t>
        </r>
      </text>
    </comment>
    <comment ref="AT115" authorId="2">
      <text>
        <r>
          <rPr>
            <b/>
            <sz val="8"/>
            <color indexed="81"/>
            <rFont val="Tahoma"/>
            <family val="2"/>
          </rPr>
          <t>HOMBRES</t>
        </r>
      </text>
    </comment>
    <comment ref="AV115" authorId="2">
      <text>
        <r>
          <rPr>
            <b/>
            <sz val="8"/>
            <color indexed="81"/>
            <rFont val="Tahoma"/>
            <family val="2"/>
          </rPr>
          <t>VÍCTIMAS CONFLICTO ARMADO</t>
        </r>
        <r>
          <rPr>
            <sz val="8"/>
            <color indexed="81"/>
            <rFont val="Tahoma"/>
            <family val="2"/>
          </rPr>
          <t xml:space="preserve">
</t>
        </r>
      </text>
    </comment>
    <comment ref="AX115" authorId="2">
      <text>
        <r>
          <rPr>
            <b/>
            <sz val="8"/>
            <color indexed="81"/>
            <rFont val="Tahoma"/>
            <family val="2"/>
          </rPr>
          <t>DISCAPACITADOS</t>
        </r>
        <r>
          <rPr>
            <sz val="8"/>
            <color indexed="81"/>
            <rFont val="Tahoma"/>
            <family val="2"/>
          </rPr>
          <t xml:space="preserve">
</t>
        </r>
      </text>
    </comment>
    <comment ref="AY115" authorId="2">
      <text>
        <r>
          <rPr>
            <b/>
            <sz val="8"/>
            <color indexed="81"/>
            <rFont val="Tahoma"/>
            <family val="2"/>
          </rPr>
          <t>AFROCOLOMBIANO O RAIZAL</t>
        </r>
      </text>
    </comment>
    <comment ref="AZ115" authorId="2">
      <text>
        <r>
          <rPr>
            <b/>
            <sz val="8"/>
            <color indexed="81"/>
            <rFont val="Tahoma"/>
            <family val="2"/>
          </rPr>
          <t>INDÍGENAS</t>
        </r>
        <r>
          <rPr>
            <sz val="8"/>
            <color indexed="81"/>
            <rFont val="Tahoma"/>
            <family val="2"/>
          </rPr>
          <t xml:space="preserve">
</t>
        </r>
      </text>
    </comment>
    <comment ref="BA115" authorId="1">
      <text>
        <r>
          <rPr>
            <b/>
            <sz val="9"/>
            <color indexed="81"/>
            <rFont val="Tahoma"/>
            <family val="2"/>
          </rPr>
          <t>MEDIO DE EVIDENCIA. INFORME, RESGISTRO FOTOGRAFICO, PLANILLA, ETC</t>
        </r>
      </text>
    </comment>
    <comment ref="AL124" authorId="2">
      <text>
        <r>
          <rPr>
            <b/>
            <sz val="8"/>
            <color indexed="81"/>
            <rFont val="Tahoma"/>
            <family val="2"/>
          </rPr>
          <t>PRIMERA INFANCIA (0 a 5 años)</t>
        </r>
        <r>
          <rPr>
            <sz val="8"/>
            <color indexed="81"/>
            <rFont val="Tahoma"/>
            <family val="2"/>
          </rPr>
          <t xml:space="preserve">
</t>
        </r>
      </text>
    </comment>
    <comment ref="AM124" authorId="2">
      <text>
        <r>
          <rPr>
            <b/>
            <sz val="8"/>
            <color indexed="81"/>
            <rFont val="Tahoma"/>
            <family val="2"/>
          </rPr>
          <t>INFANCIA (6 a 11 años)</t>
        </r>
        <r>
          <rPr>
            <sz val="8"/>
            <color indexed="81"/>
            <rFont val="Tahoma"/>
            <family val="2"/>
          </rPr>
          <t xml:space="preserve">
</t>
        </r>
      </text>
    </comment>
    <comment ref="AN124" authorId="2">
      <text>
        <r>
          <rPr>
            <b/>
            <sz val="8"/>
            <color indexed="81"/>
            <rFont val="Tahoma"/>
            <family val="2"/>
          </rPr>
          <t>ADOLESCENCIA (12 A 17 años)</t>
        </r>
      </text>
    </comment>
    <comment ref="AO124" authorId="2">
      <text>
        <r>
          <rPr>
            <b/>
            <sz val="8"/>
            <color indexed="81"/>
            <rFont val="Tahoma"/>
            <family val="2"/>
          </rPr>
          <t>JUVENTUD (18 a 28 años)</t>
        </r>
        <r>
          <rPr>
            <sz val="8"/>
            <color indexed="81"/>
            <rFont val="Tahoma"/>
            <family val="2"/>
          </rPr>
          <t xml:space="preserve">
</t>
        </r>
      </text>
    </comment>
    <comment ref="AP124" authorId="2">
      <text>
        <r>
          <rPr>
            <b/>
            <sz val="8"/>
            <color indexed="81"/>
            <rFont val="Tahoma"/>
            <family val="2"/>
          </rPr>
          <t xml:space="preserve"> ADULTO (29 a 60 años)</t>
        </r>
        <r>
          <rPr>
            <sz val="8"/>
            <color indexed="81"/>
            <rFont val="Tahoma"/>
            <family val="2"/>
          </rPr>
          <t xml:space="preserve">
</t>
        </r>
      </text>
    </comment>
    <comment ref="AQ124" authorId="2">
      <text>
        <r>
          <rPr>
            <b/>
            <sz val="8"/>
            <color indexed="81"/>
            <rFont val="Tahoma"/>
            <family val="2"/>
          </rPr>
          <t>ADULTO MAYOR  (61 años en adelante)</t>
        </r>
        <r>
          <rPr>
            <sz val="8"/>
            <color indexed="81"/>
            <rFont val="Tahoma"/>
            <family val="2"/>
          </rPr>
          <t xml:space="preserve">
</t>
        </r>
      </text>
    </comment>
    <comment ref="AS124" authorId="2">
      <text>
        <r>
          <rPr>
            <b/>
            <sz val="8"/>
            <color indexed="81"/>
            <rFont val="Tahoma"/>
            <family val="2"/>
          </rPr>
          <t>MUJERES</t>
        </r>
        <r>
          <rPr>
            <sz val="8"/>
            <color indexed="81"/>
            <rFont val="Tahoma"/>
            <family val="2"/>
          </rPr>
          <t xml:space="preserve">
</t>
        </r>
      </text>
    </comment>
    <comment ref="AT124" authorId="2">
      <text>
        <r>
          <rPr>
            <b/>
            <sz val="8"/>
            <color indexed="81"/>
            <rFont val="Tahoma"/>
            <family val="2"/>
          </rPr>
          <t>HOMBRES</t>
        </r>
      </text>
    </comment>
    <comment ref="AV124" authorId="2">
      <text>
        <r>
          <rPr>
            <b/>
            <sz val="8"/>
            <color indexed="81"/>
            <rFont val="Tahoma"/>
            <family val="2"/>
          </rPr>
          <t>VÍCTIMAS CONFLICTO ARMADO</t>
        </r>
        <r>
          <rPr>
            <sz val="8"/>
            <color indexed="81"/>
            <rFont val="Tahoma"/>
            <family val="2"/>
          </rPr>
          <t xml:space="preserve">
</t>
        </r>
      </text>
    </comment>
    <comment ref="AX124" authorId="2">
      <text>
        <r>
          <rPr>
            <b/>
            <sz val="8"/>
            <color indexed="81"/>
            <rFont val="Tahoma"/>
            <family val="2"/>
          </rPr>
          <t>DISCAPACITADOS</t>
        </r>
        <r>
          <rPr>
            <sz val="8"/>
            <color indexed="81"/>
            <rFont val="Tahoma"/>
            <family val="2"/>
          </rPr>
          <t xml:space="preserve">
</t>
        </r>
      </text>
    </comment>
    <comment ref="AY124" authorId="2">
      <text>
        <r>
          <rPr>
            <b/>
            <sz val="8"/>
            <color indexed="81"/>
            <rFont val="Tahoma"/>
            <family val="2"/>
          </rPr>
          <t>AFROCOLOMBIANO O RAIZAL</t>
        </r>
      </text>
    </comment>
    <comment ref="AZ124" authorId="2">
      <text>
        <r>
          <rPr>
            <b/>
            <sz val="8"/>
            <color indexed="81"/>
            <rFont val="Tahoma"/>
            <family val="2"/>
          </rPr>
          <t>INDÍGENAS</t>
        </r>
        <r>
          <rPr>
            <sz val="8"/>
            <color indexed="81"/>
            <rFont val="Tahoma"/>
            <family val="2"/>
          </rPr>
          <t xml:space="preserve">
</t>
        </r>
      </text>
    </comment>
    <comment ref="BA124" authorId="1">
      <text>
        <r>
          <rPr>
            <b/>
            <sz val="9"/>
            <color indexed="81"/>
            <rFont val="Tahoma"/>
            <family val="2"/>
          </rPr>
          <t>MEDIO DE EVIDENCIA. INFORME, RESGISTRO FOTOGRAFICO, PLANILLA, ETC</t>
        </r>
      </text>
    </comment>
    <comment ref="AL133" authorId="2">
      <text>
        <r>
          <rPr>
            <b/>
            <sz val="8"/>
            <color indexed="81"/>
            <rFont val="Tahoma"/>
            <family val="2"/>
          </rPr>
          <t>PRIMERA INFANCIA (0 a 5 años)</t>
        </r>
        <r>
          <rPr>
            <sz val="8"/>
            <color indexed="81"/>
            <rFont val="Tahoma"/>
            <family val="2"/>
          </rPr>
          <t xml:space="preserve">
</t>
        </r>
      </text>
    </comment>
    <comment ref="AM133" authorId="2">
      <text>
        <r>
          <rPr>
            <b/>
            <sz val="8"/>
            <color indexed="81"/>
            <rFont val="Tahoma"/>
            <family val="2"/>
          </rPr>
          <t>INFANCIA (6 a 11 años)</t>
        </r>
        <r>
          <rPr>
            <sz val="8"/>
            <color indexed="81"/>
            <rFont val="Tahoma"/>
            <family val="2"/>
          </rPr>
          <t xml:space="preserve">
</t>
        </r>
      </text>
    </comment>
    <comment ref="AN133" authorId="2">
      <text>
        <r>
          <rPr>
            <b/>
            <sz val="8"/>
            <color indexed="81"/>
            <rFont val="Tahoma"/>
            <family val="2"/>
          </rPr>
          <t>ADOLESCENCIA (12 A 17 años)</t>
        </r>
      </text>
    </comment>
    <comment ref="AO133" authorId="2">
      <text>
        <r>
          <rPr>
            <b/>
            <sz val="8"/>
            <color indexed="81"/>
            <rFont val="Tahoma"/>
            <family val="2"/>
          </rPr>
          <t>JUVENTUD (18 a 28 años)</t>
        </r>
        <r>
          <rPr>
            <sz val="8"/>
            <color indexed="81"/>
            <rFont val="Tahoma"/>
            <family val="2"/>
          </rPr>
          <t xml:space="preserve">
</t>
        </r>
      </text>
    </comment>
    <comment ref="AP133" authorId="2">
      <text>
        <r>
          <rPr>
            <b/>
            <sz val="8"/>
            <color indexed="81"/>
            <rFont val="Tahoma"/>
            <family val="2"/>
          </rPr>
          <t xml:space="preserve"> ADULTO (29 a 60 años)</t>
        </r>
        <r>
          <rPr>
            <sz val="8"/>
            <color indexed="81"/>
            <rFont val="Tahoma"/>
            <family val="2"/>
          </rPr>
          <t xml:space="preserve">
</t>
        </r>
      </text>
    </comment>
    <comment ref="AQ133" authorId="2">
      <text>
        <r>
          <rPr>
            <b/>
            <sz val="8"/>
            <color indexed="81"/>
            <rFont val="Tahoma"/>
            <family val="2"/>
          </rPr>
          <t>ADULTO MAYOR  (61 años en adelante)</t>
        </r>
        <r>
          <rPr>
            <sz val="8"/>
            <color indexed="81"/>
            <rFont val="Tahoma"/>
            <family val="2"/>
          </rPr>
          <t xml:space="preserve">
</t>
        </r>
      </text>
    </comment>
    <comment ref="AS133" authorId="2">
      <text>
        <r>
          <rPr>
            <b/>
            <sz val="8"/>
            <color indexed="81"/>
            <rFont val="Tahoma"/>
            <family val="2"/>
          </rPr>
          <t>MUJERES</t>
        </r>
        <r>
          <rPr>
            <sz val="8"/>
            <color indexed="81"/>
            <rFont val="Tahoma"/>
            <family val="2"/>
          </rPr>
          <t xml:space="preserve">
</t>
        </r>
      </text>
    </comment>
    <comment ref="AT133" authorId="2">
      <text>
        <r>
          <rPr>
            <b/>
            <sz val="8"/>
            <color indexed="81"/>
            <rFont val="Tahoma"/>
            <family val="2"/>
          </rPr>
          <t>HOMBRES</t>
        </r>
      </text>
    </comment>
    <comment ref="AV133" authorId="2">
      <text>
        <r>
          <rPr>
            <b/>
            <sz val="8"/>
            <color indexed="81"/>
            <rFont val="Tahoma"/>
            <family val="2"/>
          </rPr>
          <t>VÍCTIMAS CONFLICTO ARMADO</t>
        </r>
        <r>
          <rPr>
            <sz val="8"/>
            <color indexed="81"/>
            <rFont val="Tahoma"/>
            <family val="2"/>
          </rPr>
          <t xml:space="preserve">
</t>
        </r>
      </text>
    </comment>
    <comment ref="AX133" authorId="2">
      <text>
        <r>
          <rPr>
            <b/>
            <sz val="8"/>
            <color indexed="81"/>
            <rFont val="Tahoma"/>
            <family val="2"/>
          </rPr>
          <t>DISCAPACITADOS</t>
        </r>
        <r>
          <rPr>
            <sz val="8"/>
            <color indexed="81"/>
            <rFont val="Tahoma"/>
            <family val="2"/>
          </rPr>
          <t xml:space="preserve">
</t>
        </r>
      </text>
    </comment>
    <comment ref="AY133" authorId="2">
      <text>
        <r>
          <rPr>
            <b/>
            <sz val="8"/>
            <color indexed="81"/>
            <rFont val="Tahoma"/>
            <family val="2"/>
          </rPr>
          <t>AFROCOLOMBIANO O RAIZAL</t>
        </r>
      </text>
    </comment>
    <comment ref="AZ133" authorId="2">
      <text>
        <r>
          <rPr>
            <b/>
            <sz val="8"/>
            <color indexed="81"/>
            <rFont val="Tahoma"/>
            <family val="2"/>
          </rPr>
          <t>INDÍGENAS</t>
        </r>
        <r>
          <rPr>
            <sz val="8"/>
            <color indexed="81"/>
            <rFont val="Tahoma"/>
            <family val="2"/>
          </rPr>
          <t xml:space="preserve">
</t>
        </r>
      </text>
    </comment>
    <comment ref="BA133" authorId="1">
      <text>
        <r>
          <rPr>
            <b/>
            <sz val="9"/>
            <color indexed="81"/>
            <rFont val="Tahoma"/>
            <family val="2"/>
          </rPr>
          <t>MEDIO DE EVIDENCIA. INFORME, RESGISTRO FOTOGRAFICO, PLANILLA, ETC</t>
        </r>
      </text>
    </comment>
    <comment ref="AL142" authorId="2">
      <text>
        <r>
          <rPr>
            <b/>
            <sz val="8"/>
            <color indexed="81"/>
            <rFont val="Tahoma"/>
            <family val="2"/>
          </rPr>
          <t>PRIMERA INFANCIA (0 a 5 años)</t>
        </r>
        <r>
          <rPr>
            <sz val="8"/>
            <color indexed="81"/>
            <rFont val="Tahoma"/>
            <family val="2"/>
          </rPr>
          <t xml:space="preserve">
</t>
        </r>
      </text>
    </comment>
    <comment ref="AM142" authorId="2">
      <text>
        <r>
          <rPr>
            <b/>
            <sz val="8"/>
            <color indexed="81"/>
            <rFont val="Tahoma"/>
            <family val="2"/>
          </rPr>
          <t>INFANCIA (6 a 11 años)</t>
        </r>
        <r>
          <rPr>
            <sz val="8"/>
            <color indexed="81"/>
            <rFont val="Tahoma"/>
            <family val="2"/>
          </rPr>
          <t xml:space="preserve">
</t>
        </r>
      </text>
    </comment>
    <comment ref="AN142" authorId="2">
      <text>
        <r>
          <rPr>
            <b/>
            <sz val="8"/>
            <color indexed="81"/>
            <rFont val="Tahoma"/>
            <family val="2"/>
          </rPr>
          <t>ADOLESCENCIA (12 A 17 años)</t>
        </r>
      </text>
    </comment>
    <comment ref="AO142" authorId="2">
      <text>
        <r>
          <rPr>
            <b/>
            <sz val="8"/>
            <color indexed="81"/>
            <rFont val="Tahoma"/>
            <family val="2"/>
          </rPr>
          <t>JUVENTUD (18 a 28 años)</t>
        </r>
        <r>
          <rPr>
            <sz val="8"/>
            <color indexed="81"/>
            <rFont val="Tahoma"/>
            <family val="2"/>
          </rPr>
          <t xml:space="preserve">
</t>
        </r>
      </text>
    </comment>
    <comment ref="AP142" authorId="2">
      <text>
        <r>
          <rPr>
            <b/>
            <sz val="8"/>
            <color indexed="81"/>
            <rFont val="Tahoma"/>
            <family val="2"/>
          </rPr>
          <t xml:space="preserve"> ADULTO (29 a 60 años)</t>
        </r>
        <r>
          <rPr>
            <sz val="8"/>
            <color indexed="81"/>
            <rFont val="Tahoma"/>
            <family val="2"/>
          </rPr>
          <t xml:space="preserve">
</t>
        </r>
      </text>
    </comment>
    <comment ref="AQ142" authorId="2">
      <text>
        <r>
          <rPr>
            <b/>
            <sz val="8"/>
            <color indexed="81"/>
            <rFont val="Tahoma"/>
            <family val="2"/>
          </rPr>
          <t>ADULTO MAYOR  (61 años en adelante)</t>
        </r>
        <r>
          <rPr>
            <sz val="8"/>
            <color indexed="81"/>
            <rFont val="Tahoma"/>
            <family val="2"/>
          </rPr>
          <t xml:space="preserve">
</t>
        </r>
      </text>
    </comment>
    <comment ref="AS142" authorId="2">
      <text>
        <r>
          <rPr>
            <b/>
            <sz val="8"/>
            <color indexed="81"/>
            <rFont val="Tahoma"/>
            <family val="2"/>
          </rPr>
          <t>MUJERES</t>
        </r>
        <r>
          <rPr>
            <sz val="8"/>
            <color indexed="81"/>
            <rFont val="Tahoma"/>
            <family val="2"/>
          </rPr>
          <t xml:space="preserve">
</t>
        </r>
      </text>
    </comment>
    <comment ref="AT142" authorId="2">
      <text>
        <r>
          <rPr>
            <b/>
            <sz val="8"/>
            <color indexed="81"/>
            <rFont val="Tahoma"/>
            <family val="2"/>
          </rPr>
          <t>HOMBRES</t>
        </r>
      </text>
    </comment>
    <comment ref="AV142" authorId="2">
      <text>
        <r>
          <rPr>
            <b/>
            <sz val="8"/>
            <color indexed="81"/>
            <rFont val="Tahoma"/>
            <family val="2"/>
          </rPr>
          <t>VÍCTIMAS CONFLICTO ARMADO</t>
        </r>
        <r>
          <rPr>
            <sz val="8"/>
            <color indexed="81"/>
            <rFont val="Tahoma"/>
            <family val="2"/>
          </rPr>
          <t xml:space="preserve">
</t>
        </r>
      </text>
    </comment>
    <comment ref="AX142" authorId="2">
      <text>
        <r>
          <rPr>
            <b/>
            <sz val="8"/>
            <color indexed="81"/>
            <rFont val="Tahoma"/>
            <family val="2"/>
          </rPr>
          <t>DISCAPACITADOS</t>
        </r>
        <r>
          <rPr>
            <sz val="8"/>
            <color indexed="81"/>
            <rFont val="Tahoma"/>
            <family val="2"/>
          </rPr>
          <t xml:space="preserve">
</t>
        </r>
      </text>
    </comment>
    <comment ref="AY142" authorId="2">
      <text>
        <r>
          <rPr>
            <b/>
            <sz val="8"/>
            <color indexed="81"/>
            <rFont val="Tahoma"/>
            <family val="2"/>
          </rPr>
          <t>AFROCOLOMBIANO O RAIZAL</t>
        </r>
      </text>
    </comment>
    <comment ref="AZ142" authorId="2">
      <text>
        <r>
          <rPr>
            <b/>
            <sz val="8"/>
            <color indexed="81"/>
            <rFont val="Tahoma"/>
            <family val="2"/>
          </rPr>
          <t>INDÍGENAS</t>
        </r>
        <r>
          <rPr>
            <sz val="8"/>
            <color indexed="81"/>
            <rFont val="Tahoma"/>
            <family val="2"/>
          </rPr>
          <t xml:space="preserve">
</t>
        </r>
      </text>
    </comment>
    <comment ref="BA142" authorId="1">
      <text>
        <r>
          <rPr>
            <b/>
            <sz val="9"/>
            <color indexed="81"/>
            <rFont val="Tahoma"/>
            <family val="2"/>
          </rPr>
          <t>MEDIO DE EVIDENCIA. INFORME, RESGISTRO FOTOGRAFICO, PLANILLA, ETC</t>
        </r>
      </text>
    </comment>
    <comment ref="AL151" authorId="2">
      <text>
        <r>
          <rPr>
            <b/>
            <sz val="8"/>
            <color indexed="81"/>
            <rFont val="Tahoma"/>
            <family val="2"/>
          </rPr>
          <t>PRIMERA INFANCIA (0 a 5 años)</t>
        </r>
        <r>
          <rPr>
            <sz val="8"/>
            <color indexed="81"/>
            <rFont val="Tahoma"/>
            <family val="2"/>
          </rPr>
          <t xml:space="preserve">
</t>
        </r>
      </text>
    </comment>
    <comment ref="AM151" authorId="2">
      <text>
        <r>
          <rPr>
            <b/>
            <sz val="8"/>
            <color indexed="81"/>
            <rFont val="Tahoma"/>
            <family val="2"/>
          </rPr>
          <t>INFANCIA (6 a 11 años)</t>
        </r>
        <r>
          <rPr>
            <sz val="8"/>
            <color indexed="81"/>
            <rFont val="Tahoma"/>
            <family val="2"/>
          </rPr>
          <t xml:space="preserve">
</t>
        </r>
      </text>
    </comment>
    <comment ref="AN151" authorId="2">
      <text>
        <r>
          <rPr>
            <b/>
            <sz val="8"/>
            <color indexed="81"/>
            <rFont val="Tahoma"/>
            <family val="2"/>
          </rPr>
          <t>ADOLESCENCIA (12 A 17 años)</t>
        </r>
      </text>
    </comment>
    <comment ref="AO151" authorId="2">
      <text>
        <r>
          <rPr>
            <b/>
            <sz val="8"/>
            <color indexed="81"/>
            <rFont val="Tahoma"/>
            <family val="2"/>
          </rPr>
          <t>JUVENTUD (18 a 28 años)</t>
        </r>
        <r>
          <rPr>
            <sz val="8"/>
            <color indexed="81"/>
            <rFont val="Tahoma"/>
            <family val="2"/>
          </rPr>
          <t xml:space="preserve">
</t>
        </r>
      </text>
    </comment>
    <comment ref="AP151" authorId="2">
      <text>
        <r>
          <rPr>
            <b/>
            <sz val="8"/>
            <color indexed="81"/>
            <rFont val="Tahoma"/>
            <family val="2"/>
          </rPr>
          <t xml:space="preserve"> ADULTO (29 a 60 años)</t>
        </r>
        <r>
          <rPr>
            <sz val="8"/>
            <color indexed="81"/>
            <rFont val="Tahoma"/>
            <family val="2"/>
          </rPr>
          <t xml:space="preserve">
</t>
        </r>
      </text>
    </comment>
    <comment ref="AQ151" authorId="2">
      <text>
        <r>
          <rPr>
            <b/>
            <sz val="8"/>
            <color indexed="81"/>
            <rFont val="Tahoma"/>
            <family val="2"/>
          </rPr>
          <t>ADULTO MAYOR  (61 años en adelante)</t>
        </r>
        <r>
          <rPr>
            <sz val="8"/>
            <color indexed="81"/>
            <rFont val="Tahoma"/>
            <family val="2"/>
          </rPr>
          <t xml:space="preserve">
</t>
        </r>
      </text>
    </comment>
    <comment ref="AS151" authorId="2">
      <text>
        <r>
          <rPr>
            <b/>
            <sz val="8"/>
            <color indexed="81"/>
            <rFont val="Tahoma"/>
            <family val="2"/>
          </rPr>
          <t>MUJERES</t>
        </r>
        <r>
          <rPr>
            <sz val="8"/>
            <color indexed="81"/>
            <rFont val="Tahoma"/>
            <family val="2"/>
          </rPr>
          <t xml:space="preserve">
</t>
        </r>
      </text>
    </comment>
    <comment ref="AT151" authorId="2">
      <text>
        <r>
          <rPr>
            <b/>
            <sz val="8"/>
            <color indexed="81"/>
            <rFont val="Tahoma"/>
            <family val="2"/>
          </rPr>
          <t>HOMBRES</t>
        </r>
      </text>
    </comment>
    <comment ref="AV151" authorId="2">
      <text>
        <r>
          <rPr>
            <b/>
            <sz val="8"/>
            <color indexed="81"/>
            <rFont val="Tahoma"/>
            <family val="2"/>
          </rPr>
          <t>VÍCTIMAS CONFLICTO ARMADO</t>
        </r>
        <r>
          <rPr>
            <sz val="8"/>
            <color indexed="81"/>
            <rFont val="Tahoma"/>
            <family val="2"/>
          </rPr>
          <t xml:space="preserve">
</t>
        </r>
      </text>
    </comment>
    <comment ref="AX151" authorId="2">
      <text>
        <r>
          <rPr>
            <b/>
            <sz val="8"/>
            <color indexed="81"/>
            <rFont val="Tahoma"/>
            <family val="2"/>
          </rPr>
          <t>DISCAPACITADOS</t>
        </r>
        <r>
          <rPr>
            <sz val="8"/>
            <color indexed="81"/>
            <rFont val="Tahoma"/>
            <family val="2"/>
          </rPr>
          <t xml:space="preserve">
</t>
        </r>
      </text>
    </comment>
    <comment ref="AY151" authorId="2">
      <text>
        <r>
          <rPr>
            <b/>
            <sz val="8"/>
            <color indexed="81"/>
            <rFont val="Tahoma"/>
            <family val="2"/>
          </rPr>
          <t>AFROCOLOMBIANO O RAIZAL</t>
        </r>
      </text>
    </comment>
    <comment ref="AZ151" authorId="2">
      <text>
        <r>
          <rPr>
            <b/>
            <sz val="8"/>
            <color indexed="81"/>
            <rFont val="Tahoma"/>
            <family val="2"/>
          </rPr>
          <t>INDÍGENAS</t>
        </r>
        <r>
          <rPr>
            <sz val="8"/>
            <color indexed="81"/>
            <rFont val="Tahoma"/>
            <family val="2"/>
          </rPr>
          <t xml:space="preserve">
</t>
        </r>
      </text>
    </comment>
    <comment ref="BA151" authorId="1">
      <text>
        <r>
          <rPr>
            <b/>
            <sz val="9"/>
            <color indexed="81"/>
            <rFont val="Tahoma"/>
            <family val="2"/>
          </rPr>
          <t>MEDIO DE EVIDENCIA. INFORME, RESGISTRO FOTOGRAFICO, PLANILLA, ETC</t>
        </r>
      </text>
    </comment>
    <comment ref="AL160" authorId="2">
      <text>
        <r>
          <rPr>
            <b/>
            <sz val="8"/>
            <color indexed="81"/>
            <rFont val="Tahoma"/>
            <family val="2"/>
          </rPr>
          <t>PRIMERA INFANCIA (0 a 5 años)</t>
        </r>
        <r>
          <rPr>
            <sz val="8"/>
            <color indexed="81"/>
            <rFont val="Tahoma"/>
            <family val="2"/>
          </rPr>
          <t xml:space="preserve">
</t>
        </r>
      </text>
    </comment>
    <comment ref="AM160" authorId="2">
      <text>
        <r>
          <rPr>
            <b/>
            <sz val="8"/>
            <color indexed="81"/>
            <rFont val="Tahoma"/>
            <family val="2"/>
          </rPr>
          <t>INFANCIA (6 a 11 años)</t>
        </r>
        <r>
          <rPr>
            <sz val="8"/>
            <color indexed="81"/>
            <rFont val="Tahoma"/>
            <family val="2"/>
          </rPr>
          <t xml:space="preserve">
</t>
        </r>
      </text>
    </comment>
    <comment ref="AN160" authorId="2">
      <text>
        <r>
          <rPr>
            <b/>
            <sz val="8"/>
            <color indexed="81"/>
            <rFont val="Tahoma"/>
            <family val="2"/>
          </rPr>
          <t>ADOLESCENCIA (12 A 17 años)</t>
        </r>
      </text>
    </comment>
    <comment ref="AO160" authorId="2">
      <text>
        <r>
          <rPr>
            <b/>
            <sz val="8"/>
            <color indexed="81"/>
            <rFont val="Tahoma"/>
            <family val="2"/>
          </rPr>
          <t>JUVENTUD (18 a 28 años)</t>
        </r>
        <r>
          <rPr>
            <sz val="8"/>
            <color indexed="81"/>
            <rFont val="Tahoma"/>
            <family val="2"/>
          </rPr>
          <t xml:space="preserve">
</t>
        </r>
      </text>
    </comment>
    <comment ref="AP160" authorId="2">
      <text>
        <r>
          <rPr>
            <b/>
            <sz val="8"/>
            <color indexed="81"/>
            <rFont val="Tahoma"/>
            <family val="2"/>
          </rPr>
          <t xml:space="preserve"> ADULTO (29 a 60 años)</t>
        </r>
        <r>
          <rPr>
            <sz val="8"/>
            <color indexed="81"/>
            <rFont val="Tahoma"/>
            <family val="2"/>
          </rPr>
          <t xml:space="preserve">
</t>
        </r>
      </text>
    </comment>
    <comment ref="AQ160" authorId="2">
      <text>
        <r>
          <rPr>
            <b/>
            <sz val="8"/>
            <color indexed="81"/>
            <rFont val="Tahoma"/>
            <family val="2"/>
          </rPr>
          <t>ADULTO MAYOR  (61 años en adelante)</t>
        </r>
        <r>
          <rPr>
            <sz val="8"/>
            <color indexed="81"/>
            <rFont val="Tahoma"/>
            <family val="2"/>
          </rPr>
          <t xml:space="preserve">
</t>
        </r>
      </text>
    </comment>
    <comment ref="AS160" authorId="2">
      <text>
        <r>
          <rPr>
            <b/>
            <sz val="8"/>
            <color indexed="81"/>
            <rFont val="Tahoma"/>
            <family val="2"/>
          </rPr>
          <t>MUJERES</t>
        </r>
        <r>
          <rPr>
            <sz val="8"/>
            <color indexed="81"/>
            <rFont val="Tahoma"/>
            <family val="2"/>
          </rPr>
          <t xml:space="preserve">
</t>
        </r>
      </text>
    </comment>
    <comment ref="AT160" authorId="2">
      <text>
        <r>
          <rPr>
            <b/>
            <sz val="8"/>
            <color indexed="81"/>
            <rFont val="Tahoma"/>
            <family val="2"/>
          </rPr>
          <t>HOMBRES</t>
        </r>
      </text>
    </comment>
    <comment ref="AV160" authorId="2">
      <text>
        <r>
          <rPr>
            <b/>
            <sz val="8"/>
            <color indexed="81"/>
            <rFont val="Tahoma"/>
            <family val="2"/>
          </rPr>
          <t>VÍCTIMAS CONFLICTO ARMADO</t>
        </r>
        <r>
          <rPr>
            <sz val="8"/>
            <color indexed="81"/>
            <rFont val="Tahoma"/>
            <family val="2"/>
          </rPr>
          <t xml:space="preserve">
</t>
        </r>
      </text>
    </comment>
    <comment ref="AX160" authorId="2">
      <text>
        <r>
          <rPr>
            <b/>
            <sz val="8"/>
            <color indexed="81"/>
            <rFont val="Tahoma"/>
            <family val="2"/>
          </rPr>
          <t>DISCAPACITADOS</t>
        </r>
        <r>
          <rPr>
            <sz val="8"/>
            <color indexed="81"/>
            <rFont val="Tahoma"/>
            <family val="2"/>
          </rPr>
          <t xml:space="preserve">
</t>
        </r>
      </text>
    </comment>
    <comment ref="AY160" authorId="2">
      <text>
        <r>
          <rPr>
            <b/>
            <sz val="8"/>
            <color indexed="81"/>
            <rFont val="Tahoma"/>
            <family val="2"/>
          </rPr>
          <t>AFROCOLOMBIANO O RAIZAL</t>
        </r>
      </text>
    </comment>
    <comment ref="AZ160" authorId="2">
      <text>
        <r>
          <rPr>
            <b/>
            <sz val="8"/>
            <color indexed="81"/>
            <rFont val="Tahoma"/>
            <family val="2"/>
          </rPr>
          <t>INDÍGENAS</t>
        </r>
        <r>
          <rPr>
            <sz val="8"/>
            <color indexed="81"/>
            <rFont val="Tahoma"/>
            <family val="2"/>
          </rPr>
          <t xml:space="preserve">
</t>
        </r>
      </text>
    </comment>
    <comment ref="BA160" authorId="1">
      <text>
        <r>
          <rPr>
            <b/>
            <sz val="9"/>
            <color indexed="81"/>
            <rFont val="Tahoma"/>
            <family val="2"/>
          </rPr>
          <t>MEDIO DE EVIDENCIA. INFORME, RESGISTRO FOTOGRAFICO, PLANILLA, ETC</t>
        </r>
      </text>
    </comment>
    <comment ref="AL169" authorId="2">
      <text>
        <r>
          <rPr>
            <b/>
            <sz val="8"/>
            <color indexed="81"/>
            <rFont val="Tahoma"/>
            <family val="2"/>
          </rPr>
          <t>PRIMERA INFANCIA (0 a 5 años)</t>
        </r>
        <r>
          <rPr>
            <sz val="8"/>
            <color indexed="81"/>
            <rFont val="Tahoma"/>
            <family val="2"/>
          </rPr>
          <t xml:space="preserve">
</t>
        </r>
      </text>
    </comment>
    <comment ref="AM169" authorId="2">
      <text>
        <r>
          <rPr>
            <b/>
            <sz val="8"/>
            <color indexed="81"/>
            <rFont val="Tahoma"/>
            <family val="2"/>
          </rPr>
          <t>INFANCIA (6 a 11 años)</t>
        </r>
        <r>
          <rPr>
            <sz val="8"/>
            <color indexed="81"/>
            <rFont val="Tahoma"/>
            <family val="2"/>
          </rPr>
          <t xml:space="preserve">
</t>
        </r>
      </text>
    </comment>
    <comment ref="AN169" authorId="2">
      <text>
        <r>
          <rPr>
            <b/>
            <sz val="8"/>
            <color indexed="81"/>
            <rFont val="Tahoma"/>
            <family val="2"/>
          </rPr>
          <t>ADOLESCENCIA (12 A 17 años)</t>
        </r>
      </text>
    </comment>
    <comment ref="AO169" authorId="2">
      <text>
        <r>
          <rPr>
            <b/>
            <sz val="8"/>
            <color indexed="81"/>
            <rFont val="Tahoma"/>
            <family val="2"/>
          </rPr>
          <t>JUVENTUD (18 a 28 años)</t>
        </r>
        <r>
          <rPr>
            <sz val="8"/>
            <color indexed="81"/>
            <rFont val="Tahoma"/>
            <family val="2"/>
          </rPr>
          <t xml:space="preserve">
</t>
        </r>
      </text>
    </comment>
    <comment ref="AP169" authorId="2">
      <text>
        <r>
          <rPr>
            <b/>
            <sz val="8"/>
            <color indexed="81"/>
            <rFont val="Tahoma"/>
            <family val="2"/>
          </rPr>
          <t xml:space="preserve"> ADULTO (29 a 60 años)</t>
        </r>
        <r>
          <rPr>
            <sz val="8"/>
            <color indexed="81"/>
            <rFont val="Tahoma"/>
            <family val="2"/>
          </rPr>
          <t xml:space="preserve">
</t>
        </r>
      </text>
    </comment>
    <comment ref="AQ169" authorId="2">
      <text>
        <r>
          <rPr>
            <b/>
            <sz val="8"/>
            <color indexed="81"/>
            <rFont val="Tahoma"/>
            <family val="2"/>
          </rPr>
          <t>ADULTO MAYOR  (61 años en adelante)</t>
        </r>
        <r>
          <rPr>
            <sz val="8"/>
            <color indexed="81"/>
            <rFont val="Tahoma"/>
            <family val="2"/>
          </rPr>
          <t xml:space="preserve">
</t>
        </r>
      </text>
    </comment>
    <comment ref="AS169" authorId="2">
      <text>
        <r>
          <rPr>
            <b/>
            <sz val="8"/>
            <color indexed="81"/>
            <rFont val="Tahoma"/>
            <family val="2"/>
          </rPr>
          <t>MUJERES</t>
        </r>
        <r>
          <rPr>
            <sz val="8"/>
            <color indexed="81"/>
            <rFont val="Tahoma"/>
            <family val="2"/>
          </rPr>
          <t xml:space="preserve">
</t>
        </r>
      </text>
    </comment>
    <comment ref="AT169" authorId="2">
      <text>
        <r>
          <rPr>
            <b/>
            <sz val="8"/>
            <color indexed="81"/>
            <rFont val="Tahoma"/>
            <family val="2"/>
          </rPr>
          <t>HOMBRES</t>
        </r>
      </text>
    </comment>
    <comment ref="AV169" authorId="2">
      <text>
        <r>
          <rPr>
            <b/>
            <sz val="8"/>
            <color indexed="81"/>
            <rFont val="Tahoma"/>
            <family val="2"/>
          </rPr>
          <t>VÍCTIMAS CONFLICTO ARMADO</t>
        </r>
        <r>
          <rPr>
            <sz val="8"/>
            <color indexed="81"/>
            <rFont val="Tahoma"/>
            <family val="2"/>
          </rPr>
          <t xml:space="preserve">
</t>
        </r>
      </text>
    </comment>
    <comment ref="AX169" authorId="2">
      <text>
        <r>
          <rPr>
            <b/>
            <sz val="8"/>
            <color indexed="81"/>
            <rFont val="Tahoma"/>
            <family val="2"/>
          </rPr>
          <t>DISCAPACITADOS</t>
        </r>
        <r>
          <rPr>
            <sz val="8"/>
            <color indexed="81"/>
            <rFont val="Tahoma"/>
            <family val="2"/>
          </rPr>
          <t xml:space="preserve">
</t>
        </r>
      </text>
    </comment>
    <comment ref="AY169" authorId="2">
      <text>
        <r>
          <rPr>
            <b/>
            <sz val="8"/>
            <color indexed="81"/>
            <rFont val="Tahoma"/>
            <family val="2"/>
          </rPr>
          <t>AFROCOLOMBIANO O RAIZAL</t>
        </r>
      </text>
    </comment>
    <comment ref="AZ169" authorId="2">
      <text>
        <r>
          <rPr>
            <b/>
            <sz val="8"/>
            <color indexed="81"/>
            <rFont val="Tahoma"/>
            <family val="2"/>
          </rPr>
          <t>INDÍGENAS</t>
        </r>
        <r>
          <rPr>
            <sz val="8"/>
            <color indexed="81"/>
            <rFont val="Tahoma"/>
            <family val="2"/>
          </rPr>
          <t xml:space="preserve">
</t>
        </r>
      </text>
    </comment>
    <comment ref="BA169" authorId="1">
      <text>
        <r>
          <rPr>
            <b/>
            <sz val="9"/>
            <color indexed="81"/>
            <rFont val="Tahoma"/>
            <family val="2"/>
          </rPr>
          <t>MEDIO DE EVIDENCIA. INFORME, RESGISTRO FOTOGRAFICO, PLANILLA, ETC</t>
        </r>
      </text>
    </comment>
    <comment ref="AL178" authorId="2">
      <text>
        <r>
          <rPr>
            <b/>
            <sz val="8"/>
            <color indexed="81"/>
            <rFont val="Tahoma"/>
            <family val="2"/>
          </rPr>
          <t>PRIMERA INFANCIA (0 a 5 años)</t>
        </r>
        <r>
          <rPr>
            <sz val="8"/>
            <color indexed="81"/>
            <rFont val="Tahoma"/>
            <family val="2"/>
          </rPr>
          <t xml:space="preserve">
</t>
        </r>
      </text>
    </comment>
    <comment ref="AM178" authorId="2">
      <text>
        <r>
          <rPr>
            <b/>
            <sz val="8"/>
            <color indexed="81"/>
            <rFont val="Tahoma"/>
            <family val="2"/>
          </rPr>
          <t>INFANCIA (6 a 11 años)</t>
        </r>
        <r>
          <rPr>
            <sz val="8"/>
            <color indexed="81"/>
            <rFont val="Tahoma"/>
            <family val="2"/>
          </rPr>
          <t xml:space="preserve">
</t>
        </r>
      </text>
    </comment>
    <comment ref="AN178" authorId="2">
      <text>
        <r>
          <rPr>
            <b/>
            <sz val="8"/>
            <color indexed="81"/>
            <rFont val="Tahoma"/>
            <family val="2"/>
          </rPr>
          <t>ADOLESCENCIA (12 A 17 años)</t>
        </r>
      </text>
    </comment>
    <comment ref="AO178" authorId="2">
      <text>
        <r>
          <rPr>
            <b/>
            <sz val="8"/>
            <color indexed="81"/>
            <rFont val="Tahoma"/>
            <family val="2"/>
          </rPr>
          <t>JUVENTUD (18 a 28 años)</t>
        </r>
        <r>
          <rPr>
            <sz val="8"/>
            <color indexed="81"/>
            <rFont val="Tahoma"/>
            <family val="2"/>
          </rPr>
          <t xml:space="preserve">
</t>
        </r>
      </text>
    </comment>
    <comment ref="AP178" authorId="2">
      <text>
        <r>
          <rPr>
            <b/>
            <sz val="8"/>
            <color indexed="81"/>
            <rFont val="Tahoma"/>
            <family val="2"/>
          </rPr>
          <t xml:space="preserve"> ADULTO (29 a 60 años)</t>
        </r>
        <r>
          <rPr>
            <sz val="8"/>
            <color indexed="81"/>
            <rFont val="Tahoma"/>
            <family val="2"/>
          </rPr>
          <t xml:space="preserve">
</t>
        </r>
      </text>
    </comment>
    <comment ref="AQ178" authorId="2">
      <text>
        <r>
          <rPr>
            <b/>
            <sz val="8"/>
            <color indexed="81"/>
            <rFont val="Tahoma"/>
            <family val="2"/>
          </rPr>
          <t>ADULTO MAYOR  (61 años en adelante)</t>
        </r>
        <r>
          <rPr>
            <sz val="8"/>
            <color indexed="81"/>
            <rFont val="Tahoma"/>
            <family val="2"/>
          </rPr>
          <t xml:space="preserve">
</t>
        </r>
      </text>
    </comment>
    <comment ref="AS178" authorId="2">
      <text>
        <r>
          <rPr>
            <b/>
            <sz val="8"/>
            <color indexed="81"/>
            <rFont val="Tahoma"/>
            <family val="2"/>
          </rPr>
          <t>MUJERES</t>
        </r>
        <r>
          <rPr>
            <sz val="8"/>
            <color indexed="81"/>
            <rFont val="Tahoma"/>
            <family val="2"/>
          </rPr>
          <t xml:space="preserve">
</t>
        </r>
      </text>
    </comment>
    <comment ref="AT178" authorId="2">
      <text>
        <r>
          <rPr>
            <b/>
            <sz val="8"/>
            <color indexed="81"/>
            <rFont val="Tahoma"/>
            <family val="2"/>
          </rPr>
          <t>HOMBRES</t>
        </r>
      </text>
    </comment>
    <comment ref="AV178" authorId="2">
      <text>
        <r>
          <rPr>
            <b/>
            <sz val="8"/>
            <color indexed="81"/>
            <rFont val="Tahoma"/>
            <family val="2"/>
          </rPr>
          <t>VÍCTIMAS CONFLICTO ARMADO</t>
        </r>
        <r>
          <rPr>
            <sz val="8"/>
            <color indexed="81"/>
            <rFont val="Tahoma"/>
            <family val="2"/>
          </rPr>
          <t xml:space="preserve">
</t>
        </r>
      </text>
    </comment>
    <comment ref="AX178" authorId="2">
      <text>
        <r>
          <rPr>
            <b/>
            <sz val="8"/>
            <color indexed="81"/>
            <rFont val="Tahoma"/>
            <family val="2"/>
          </rPr>
          <t>DISCAPACITADOS</t>
        </r>
        <r>
          <rPr>
            <sz val="8"/>
            <color indexed="81"/>
            <rFont val="Tahoma"/>
            <family val="2"/>
          </rPr>
          <t xml:space="preserve">
</t>
        </r>
      </text>
    </comment>
    <comment ref="AY178" authorId="2">
      <text>
        <r>
          <rPr>
            <b/>
            <sz val="8"/>
            <color indexed="81"/>
            <rFont val="Tahoma"/>
            <family val="2"/>
          </rPr>
          <t>AFROCOLOMBIANO O RAIZAL</t>
        </r>
      </text>
    </comment>
    <comment ref="AZ178" authorId="2">
      <text>
        <r>
          <rPr>
            <b/>
            <sz val="8"/>
            <color indexed="81"/>
            <rFont val="Tahoma"/>
            <family val="2"/>
          </rPr>
          <t>INDÍGENAS</t>
        </r>
        <r>
          <rPr>
            <sz val="8"/>
            <color indexed="81"/>
            <rFont val="Tahoma"/>
            <family val="2"/>
          </rPr>
          <t xml:space="preserve">
</t>
        </r>
      </text>
    </comment>
    <comment ref="BA178" authorId="1">
      <text>
        <r>
          <rPr>
            <b/>
            <sz val="9"/>
            <color indexed="81"/>
            <rFont val="Tahoma"/>
            <family val="2"/>
          </rPr>
          <t>MEDIO DE EVIDENCIA. INFORME, RESGISTRO FOTOGRAFICO, PLANILLA, ETC</t>
        </r>
      </text>
    </comment>
    <comment ref="AL187" authorId="2">
      <text>
        <r>
          <rPr>
            <b/>
            <sz val="8"/>
            <color indexed="81"/>
            <rFont val="Tahoma"/>
            <family val="2"/>
          </rPr>
          <t>PRIMERA INFANCIA (0 a 5 años)</t>
        </r>
        <r>
          <rPr>
            <sz val="8"/>
            <color indexed="81"/>
            <rFont val="Tahoma"/>
            <family val="2"/>
          </rPr>
          <t xml:space="preserve">
</t>
        </r>
      </text>
    </comment>
    <comment ref="AM187" authorId="2">
      <text>
        <r>
          <rPr>
            <b/>
            <sz val="8"/>
            <color indexed="81"/>
            <rFont val="Tahoma"/>
            <family val="2"/>
          </rPr>
          <t>INFANCIA (6 a 11 años)</t>
        </r>
        <r>
          <rPr>
            <sz val="8"/>
            <color indexed="81"/>
            <rFont val="Tahoma"/>
            <family val="2"/>
          </rPr>
          <t xml:space="preserve">
</t>
        </r>
      </text>
    </comment>
    <comment ref="AN187" authorId="2">
      <text>
        <r>
          <rPr>
            <b/>
            <sz val="8"/>
            <color indexed="81"/>
            <rFont val="Tahoma"/>
            <family val="2"/>
          </rPr>
          <t>ADOLESCENCIA (12 A 17 años)</t>
        </r>
      </text>
    </comment>
    <comment ref="AO187" authorId="2">
      <text>
        <r>
          <rPr>
            <b/>
            <sz val="8"/>
            <color indexed="81"/>
            <rFont val="Tahoma"/>
            <family val="2"/>
          </rPr>
          <t>JUVENTUD (18 a 28 años)</t>
        </r>
        <r>
          <rPr>
            <sz val="8"/>
            <color indexed="81"/>
            <rFont val="Tahoma"/>
            <family val="2"/>
          </rPr>
          <t xml:space="preserve">
</t>
        </r>
      </text>
    </comment>
    <comment ref="AP187" authorId="2">
      <text>
        <r>
          <rPr>
            <b/>
            <sz val="8"/>
            <color indexed="81"/>
            <rFont val="Tahoma"/>
            <family val="2"/>
          </rPr>
          <t xml:space="preserve"> ADULTO (29 a 60 años)</t>
        </r>
        <r>
          <rPr>
            <sz val="8"/>
            <color indexed="81"/>
            <rFont val="Tahoma"/>
            <family val="2"/>
          </rPr>
          <t xml:space="preserve">
</t>
        </r>
      </text>
    </comment>
    <comment ref="AQ187" authorId="2">
      <text>
        <r>
          <rPr>
            <b/>
            <sz val="8"/>
            <color indexed="81"/>
            <rFont val="Tahoma"/>
            <family val="2"/>
          </rPr>
          <t>ADULTO MAYOR  (61 años en adelante)</t>
        </r>
        <r>
          <rPr>
            <sz val="8"/>
            <color indexed="81"/>
            <rFont val="Tahoma"/>
            <family val="2"/>
          </rPr>
          <t xml:space="preserve">
</t>
        </r>
      </text>
    </comment>
    <comment ref="AS187" authorId="2">
      <text>
        <r>
          <rPr>
            <b/>
            <sz val="8"/>
            <color indexed="81"/>
            <rFont val="Tahoma"/>
            <family val="2"/>
          </rPr>
          <t>MUJERES</t>
        </r>
        <r>
          <rPr>
            <sz val="8"/>
            <color indexed="81"/>
            <rFont val="Tahoma"/>
            <family val="2"/>
          </rPr>
          <t xml:space="preserve">
</t>
        </r>
      </text>
    </comment>
    <comment ref="AT187" authorId="2">
      <text>
        <r>
          <rPr>
            <b/>
            <sz val="8"/>
            <color indexed="81"/>
            <rFont val="Tahoma"/>
            <family val="2"/>
          </rPr>
          <t>HOMBRES</t>
        </r>
      </text>
    </comment>
    <comment ref="AV187" authorId="2">
      <text>
        <r>
          <rPr>
            <b/>
            <sz val="8"/>
            <color indexed="81"/>
            <rFont val="Tahoma"/>
            <family val="2"/>
          </rPr>
          <t>VÍCTIMAS CONFLICTO ARMADO</t>
        </r>
        <r>
          <rPr>
            <sz val="8"/>
            <color indexed="81"/>
            <rFont val="Tahoma"/>
            <family val="2"/>
          </rPr>
          <t xml:space="preserve">
</t>
        </r>
      </text>
    </comment>
    <comment ref="AX187" authorId="2">
      <text>
        <r>
          <rPr>
            <b/>
            <sz val="8"/>
            <color indexed="81"/>
            <rFont val="Tahoma"/>
            <family val="2"/>
          </rPr>
          <t>DISCAPACITADOS</t>
        </r>
        <r>
          <rPr>
            <sz val="8"/>
            <color indexed="81"/>
            <rFont val="Tahoma"/>
            <family val="2"/>
          </rPr>
          <t xml:space="preserve">
</t>
        </r>
      </text>
    </comment>
    <comment ref="AY187" authorId="2">
      <text>
        <r>
          <rPr>
            <b/>
            <sz val="8"/>
            <color indexed="81"/>
            <rFont val="Tahoma"/>
            <family val="2"/>
          </rPr>
          <t>AFROCOLOMBIANO O RAIZAL</t>
        </r>
      </text>
    </comment>
    <comment ref="AZ187" authorId="2">
      <text>
        <r>
          <rPr>
            <b/>
            <sz val="8"/>
            <color indexed="81"/>
            <rFont val="Tahoma"/>
            <family val="2"/>
          </rPr>
          <t>INDÍGENAS</t>
        </r>
        <r>
          <rPr>
            <sz val="8"/>
            <color indexed="81"/>
            <rFont val="Tahoma"/>
            <family val="2"/>
          </rPr>
          <t xml:space="preserve">
</t>
        </r>
      </text>
    </comment>
    <comment ref="BA187" authorId="1">
      <text>
        <r>
          <rPr>
            <b/>
            <sz val="9"/>
            <color indexed="81"/>
            <rFont val="Tahoma"/>
            <family val="2"/>
          </rPr>
          <t>MEDIO DE EVIDENCIA. INFORME, RESGISTRO FOTOGRAFICO, PLANILLA, ETC</t>
        </r>
      </text>
    </comment>
    <comment ref="AL196" authorId="2">
      <text>
        <r>
          <rPr>
            <b/>
            <sz val="8"/>
            <color indexed="81"/>
            <rFont val="Tahoma"/>
            <family val="2"/>
          </rPr>
          <t>PRIMERA INFANCIA (0 a 5 años)</t>
        </r>
        <r>
          <rPr>
            <sz val="8"/>
            <color indexed="81"/>
            <rFont val="Tahoma"/>
            <family val="2"/>
          </rPr>
          <t xml:space="preserve">
</t>
        </r>
      </text>
    </comment>
    <comment ref="AM196" authorId="2">
      <text>
        <r>
          <rPr>
            <b/>
            <sz val="8"/>
            <color indexed="81"/>
            <rFont val="Tahoma"/>
            <family val="2"/>
          </rPr>
          <t>INFANCIA (6 a 11 años)</t>
        </r>
        <r>
          <rPr>
            <sz val="8"/>
            <color indexed="81"/>
            <rFont val="Tahoma"/>
            <family val="2"/>
          </rPr>
          <t xml:space="preserve">
</t>
        </r>
      </text>
    </comment>
    <comment ref="AN196" authorId="2">
      <text>
        <r>
          <rPr>
            <b/>
            <sz val="8"/>
            <color indexed="81"/>
            <rFont val="Tahoma"/>
            <family val="2"/>
          </rPr>
          <t>ADOLESCENCIA (12 A 17 años)</t>
        </r>
      </text>
    </comment>
    <comment ref="AO196" authorId="2">
      <text>
        <r>
          <rPr>
            <b/>
            <sz val="8"/>
            <color indexed="81"/>
            <rFont val="Tahoma"/>
            <family val="2"/>
          </rPr>
          <t>JUVENTUD (18 a 28 años)</t>
        </r>
        <r>
          <rPr>
            <sz val="8"/>
            <color indexed="81"/>
            <rFont val="Tahoma"/>
            <family val="2"/>
          </rPr>
          <t xml:space="preserve">
</t>
        </r>
      </text>
    </comment>
    <comment ref="AP196" authorId="2">
      <text>
        <r>
          <rPr>
            <b/>
            <sz val="8"/>
            <color indexed="81"/>
            <rFont val="Tahoma"/>
            <family val="2"/>
          </rPr>
          <t xml:space="preserve"> ADULTO (29 a 60 años)</t>
        </r>
        <r>
          <rPr>
            <sz val="8"/>
            <color indexed="81"/>
            <rFont val="Tahoma"/>
            <family val="2"/>
          </rPr>
          <t xml:space="preserve">
</t>
        </r>
      </text>
    </comment>
    <comment ref="AQ196" authorId="2">
      <text>
        <r>
          <rPr>
            <b/>
            <sz val="8"/>
            <color indexed="81"/>
            <rFont val="Tahoma"/>
            <family val="2"/>
          </rPr>
          <t>ADULTO MAYOR  (61 años en adelante)</t>
        </r>
        <r>
          <rPr>
            <sz val="8"/>
            <color indexed="81"/>
            <rFont val="Tahoma"/>
            <family val="2"/>
          </rPr>
          <t xml:space="preserve">
</t>
        </r>
      </text>
    </comment>
    <comment ref="AS196" authorId="2">
      <text>
        <r>
          <rPr>
            <b/>
            <sz val="8"/>
            <color indexed="81"/>
            <rFont val="Tahoma"/>
            <family val="2"/>
          </rPr>
          <t>MUJERES</t>
        </r>
        <r>
          <rPr>
            <sz val="8"/>
            <color indexed="81"/>
            <rFont val="Tahoma"/>
            <family val="2"/>
          </rPr>
          <t xml:space="preserve">
</t>
        </r>
      </text>
    </comment>
    <comment ref="AT196" authorId="2">
      <text>
        <r>
          <rPr>
            <b/>
            <sz val="8"/>
            <color indexed="81"/>
            <rFont val="Tahoma"/>
            <family val="2"/>
          </rPr>
          <t>HOMBRES</t>
        </r>
      </text>
    </comment>
    <comment ref="AV196" authorId="2">
      <text>
        <r>
          <rPr>
            <b/>
            <sz val="8"/>
            <color indexed="81"/>
            <rFont val="Tahoma"/>
            <family val="2"/>
          </rPr>
          <t>VÍCTIMAS CONFLICTO ARMADO</t>
        </r>
        <r>
          <rPr>
            <sz val="8"/>
            <color indexed="81"/>
            <rFont val="Tahoma"/>
            <family val="2"/>
          </rPr>
          <t xml:space="preserve">
</t>
        </r>
      </text>
    </comment>
    <comment ref="AX196" authorId="2">
      <text>
        <r>
          <rPr>
            <b/>
            <sz val="8"/>
            <color indexed="81"/>
            <rFont val="Tahoma"/>
            <family val="2"/>
          </rPr>
          <t>DISCAPACITADOS</t>
        </r>
        <r>
          <rPr>
            <sz val="8"/>
            <color indexed="81"/>
            <rFont val="Tahoma"/>
            <family val="2"/>
          </rPr>
          <t xml:space="preserve">
</t>
        </r>
      </text>
    </comment>
    <comment ref="AY196" authorId="2">
      <text>
        <r>
          <rPr>
            <b/>
            <sz val="8"/>
            <color indexed="81"/>
            <rFont val="Tahoma"/>
            <family val="2"/>
          </rPr>
          <t>AFROCOLOMBIANO O RAIZAL</t>
        </r>
      </text>
    </comment>
    <comment ref="AZ196" authorId="2">
      <text>
        <r>
          <rPr>
            <b/>
            <sz val="8"/>
            <color indexed="81"/>
            <rFont val="Tahoma"/>
            <family val="2"/>
          </rPr>
          <t>INDÍGENAS</t>
        </r>
        <r>
          <rPr>
            <sz val="8"/>
            <color indexed="81"/>
            <rFont val="Tahoma"/>
            <family val="2"/>
          </rPr>
          <t xml:space="preserve">
</t>
        </r>
      </text>
    </comment>
    <comment ref="BA196"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<sst xmlns="http://schemas.openxmlformats.org/spreadsheetml/2006/main" count="10573" uniqueCount="1979">
  <si>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</si>
  <si>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</si>
  <si>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</si>
  <si>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</si>
  <si>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</si>
  <si>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</si>
  <si>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</si>
  <si>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</si>
  <si>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</si>
  <si>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</si>
  <si>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</si>
  <si>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</si>
  <si>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</si>
  <si>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</si>
  <si>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</si>
  <si>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</si>
  <si>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</si>
  <si>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</si>
  <si>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</si>
  <si>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</si>
  <si>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</si>
  <si>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</si>
  <si>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</si>
  <si>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</si>
  <si>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</si>
  <si>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</si>
  <si>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</si>
  <si>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</si>
  <si>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</si>
  <si>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</si>
  <si>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</si>
  <si>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</si>
  <si>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</si>
  <si>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</si>
  <si>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</si>
  <si>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</si>
  <si>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</si>
  <si>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</si>
  <si>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</si>
  <si>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</si>
  <si>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</si>
  <si>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</si>
  <si>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</si>
  <si>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</si>
  <si>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</si>
  <si>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</si>
  <si>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</si>
  <si>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</si>
  <si>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</si>
  <si>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</si>
  <si>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</si>
  <si>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</si>
  <si>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</si>
  <si>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</si>
  <si>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</si>
  <si>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</si>
  <si>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</si>
  <si>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</si>
  <si>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</si>
  <si>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</si>
  <si>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</si>
  <si>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</si>
  <si>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</si>
  <si>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</si>
  <si>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</si>
  <si>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</si>
  <si>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</si>
  <si>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</si>
  <si>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</si>
  <si>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</si>
  <si>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</si>
  <si>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</si>
  <si>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</si>
  <si>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</si>
  <si>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</si>
  <si>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</si>
  <si>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</si>
  <si>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</si>
  <si>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</si>
  <si>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</si>
  <si>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</si>
  <si>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</si>
  <si>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</si>
  <si>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</si>
  <si>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</si>
  <si>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</si>
  <si>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</si>
  <si>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</si>
  <si>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</si>
  <si>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</si>
  <si>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</si>
  <si>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</si>
  <si>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</si>
  <si>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</si>
  <si>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</si>
  <si>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</si>
  <si>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</si>
  <si>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</si>
  <si>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</si>
  <si>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</si>
  <si>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</si>
  <si>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</si>
  <si>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</si>
  <si>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</si>
  <si>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</si>
  <si>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</si>
  <si>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</si>
  <si>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</si>
  <si>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</si>
  <si>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</si>
  <si>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</si>
  <si>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</si>
  <si>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</si>
  <si>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</si>
  <si>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</si>
  <si>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</si>
  <si>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</si>
  <si>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</si>
  <si>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</si>
  <si>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</si>
  <si>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</si>
  <si>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</si>
  <si>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</si>
  <si>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</si>
  <si>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</si>
  <si>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</si>
  <si>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</si>
  <si>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</si>
  <si>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</si>
  <si>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</si>
  <si>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</si>
  <si>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</si>
  <si>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</si>
  <si>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</si>
  <si>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</si>
  <si>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</si>
  <si>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</si>
  <si>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</si>
  <si>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</si>
  <si>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</si>
  <si>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</si>
  <si>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</si>
  <si>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</si>
  <si>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</si>
  <si>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</si>
  <si>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</si>
  <si>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</si>
  <si>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</si>
  <si>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</si>
  <si>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</si>
  <si>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</si>
  <si>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</si>
  <si>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</si>
  <si>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</si>
  <si>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</si>
  <si>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</si>
  <si>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</si>
  <si>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</si>
  <si>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</si>
  <si>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</si>
  <si>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</si>
  <si>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</si>
  <si>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</si>
  <si>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</si>
  <si>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</si>
  <si>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</si>
  <si>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</si>
  <si>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</si>
  <si>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</si>
  <si>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</si>
  <si>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</si>
  <si>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</si>
  <si>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</si>
  <si>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</si>
  <si>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</si>
  <si>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</si>
  <si>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</si>
  <si>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</si>
  <si>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</si>
  <si>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</si>
  <si>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</si>
  <si>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</si>
  <si>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</si>
  <si>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</si>
  <si>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</si>
  <si>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</si>
  <si>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</si>
  <si>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</si>
  <si>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</si>
  <si>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</si>
  <si>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</si>
  <si>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</si>
  <si>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</si>
  <si>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</si>
  <si>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</si>
  <si>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</si>
  <si>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</si>
  <si>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</si>
  <si>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</si>
  <si>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</si>
  <si>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</si>
  <si>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</si>
  <si>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</si>
  <si>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</si>
  <si>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</si>
  <si>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</si>
  <si>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</si>
  <si>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</si>
  <si>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</si>
  <si>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</si>
  <si>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</si>
  <si>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</si>
  <si>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</si>
  <si>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</si>
  <si>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</si>
  <si>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</si>
  <si>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</si>
  <si>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</si>
  <si>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</si>
  <si>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</si>
  <si>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</si>
  <si>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</si>
  <si>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</si>
  <si>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</si>
  <si>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</si>
  <si>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</si>
  <si>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</si>
  <si>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</si>
  <si>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</si>
  <si>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</si>
  <si>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</si>
  <si>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</si>
  <si>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</si>
  <si>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</si>
  <si>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</si>
  <si>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</si>
  <si>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</si>
  <si>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</si>
  <si>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</si>
  <si>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</si>
  <si>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</si>
  <si>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</si>
  <si>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</si>
  <si>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</si>
  <si>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</si>
  <si>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</si>
  <si>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</si>
  <si>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</si>
  <si>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</si>
  <si>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</si>
  <si>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</si>
  <si>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</si>
  <si>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</si>
  <si>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</si>
  <si>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</si>
  <si>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</si>
  <si>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</si>
  <si>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</si>
  <si>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</si>
  <si>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</si>
  <si>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</si>
  <si>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</si>
  <si>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</si>
  <si>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</si>
  <si>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</si>
  <si>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</si>
  <si>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</si>
  <si>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</si>
  <si>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</si>
  <si>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</si>
  <si>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</si>
  <si>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</si>
  <si>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</si>
  <si>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</si>
  <si>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</si>
  <si>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</si>
  <si>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</si>
  <si>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</si>
  <si>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</si>
  <si>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</si>
  <si>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</si>
  <si>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</si>
  <si>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</si>
  <si>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</si>
  <si>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</si>
  <si>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</si>
  <si>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</si>
  <si>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</si>
  <si>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</si>
  <si>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</si>
  <si>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</si>
  <si>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</si>
  <si>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</si>
  <si>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</si>
  <si>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</si>
  <si>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</si>
  <si>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</si>
  <si>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</si>
  <si>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</si>
  <si>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</si>
  <si>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</si>
  <si>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</si>
  <si>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</si>
  <si>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</si>
  <si>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</si>
  <si>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</si>
  <si>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</si>
  <si>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</si>
  <si>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</si>
  <si>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</si>
  <si>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</si>
  <si>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</si>
  <si>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</si>
  <si>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</si>
  <si>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</si>
  <si>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</si>
  <si>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</si>
  <si>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</si>
  <si>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</si>
  <si>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</si>
  <si>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</si>
  <si>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</si>
  <si>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</si>
  <si>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</si>
  <si>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</si>
  <si>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</si>
  <si>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</si>
  <si>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</si>
  <si>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</si>
  <si>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</si>
  <si>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</si>
  <si>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</si>
  <si>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</si>
  <si>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</si>
  <si>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</si>
  <si>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</si>
  <si>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</si>
  <si>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</si>
  <si>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</si>
  <si>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</si>
  <si>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</si>
  <si>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</si>
  <si>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</si>
  <si>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</si>
  <si>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</si>
  <si>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</si>
  <si>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</si>
  <si>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</si>
  <si>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</si>
  <si>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</si>
  <si>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</si>
  <si>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</si>
  <si>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</si>
  <si>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</si>
  <si>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</si>
  <si>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</si>
  <si>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</si>
  <si>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</si>
  <si>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</si>
  <si>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</si>
  <si>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</si>
  <si>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</si>
  <si>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</si>
  <si>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</si>
  <si>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</si>
  <si>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</si>
  <si>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</si>
  <si>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</si>
  <si>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</si>
  <si>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</si>
  <si>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</si>
  <si>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</si>
  <si>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</si>
  <si>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</si>
  <si>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</si>
  <si>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</si>
  <si>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</si>
  <si>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</si>
  <si>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</si>
  <si>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</si>
  <si>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</si>
  <si>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</si>
  <si>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</si>
  <si>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</si>
  <si>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</si>
  <si>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</si>
  <si>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</si>
  <si>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</si>
  <si>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</si>
  <si>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</si>
  <si>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</si>
  <si>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</si>
  <si>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</si>
  <si>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</si>
  <si>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</si>
  <si>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</si>
  <si>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</si>
  <si>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</si>
  <si>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</si>
  <si>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</si>
  <si>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</si>
  <si>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</si>
  <si>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</si>
  <si>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</si>
  <si>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</si>
  <si>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</si>
  <si>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</si>
  <si>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</si>
  <si>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</si>
  <si>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</si>
  <si>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</si>
  <si>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</si>
  <si>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</si>
  <si>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</si>
  <si>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</si>
  <si>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</si>
  <si>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</si>
  <si>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</si>
  <si>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</si>
  <si>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</si>
  <si>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</si>
  <si>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</si>
  <si>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</si>
  <si>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</si>
  <si>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</si>
  <si>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</si>
  <si>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</si>
  <si>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</si>
  <si>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</si>
  <si>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</si>
  <si>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</si>
  <si>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</si>
  <si>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</si>
  <si>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</si>
  <si>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</si>
  <si>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</si>
  <si>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</si>
  <si>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</si>
  <si>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</si>
  <si>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</si>
  <si>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</si>
  <si>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</si>
  <si>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</si>
  <si>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</si>
  <si>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</si>
  <si>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</si>
  <si>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</si>
  <si>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</si>
  <si>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</si>
  <si>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</si>
  <si>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</si>
  <si>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</si>
  <si>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</si>
  <si>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</si>
  <si>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</si>
  <si>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</si>
  <si>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</si>
  <si>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</si>
  <si>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</si>
  <si>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</si>
  <si>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</si>
  <si>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</si>
  <si>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</si>
  <si>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</si>
  <si>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</si>
  <si>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</si>
  <si>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</si>
  <si>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</si>
  <si>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</si>
  <si>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</si>
  <si>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</si>
  <si>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</si>
  <si>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</si>
  <si>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</si>
  <si>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</si>
  <si>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</si>
  <si>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</si>
  <si>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</si>
  <si>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</si>
  <si>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</si>
  <si>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</si>
  <si>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</si>
  <si>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</si>
  <si>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</si>
  <si>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</si>
  <si>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</si>
  <si>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</si>
  <si>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</si>
  <si>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</si>
  <si>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</si>
  <si>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</si>
  <si>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</si>
  <si>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</si>
  <si>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</si>
  <si>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</si>
  <si>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</si>
  <si>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</si>
  <si>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</si>
  <si>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</si>
  <si>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</si>
  <si>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</si>
  <si>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</si>
  <si>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</si>
  <si>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</si>
  <si>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</si>
  <si>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</si>
  <si>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</si>
  <si>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</si>
  <si>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</si>
  <si>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</si>
  <si>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</si>
  <si>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</si>
  <si>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</si>
  <si>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</si>
  <si>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</si>
  <si>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</si>
  <si>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</si>
  <si>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</si>
  <si>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</si>
  <si>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</si>
  <si>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</si>
  <si>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</si>
  <si>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</si>
  <si>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</si>
  <si>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</si>
  <si>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</si>
  <si>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</si>
  <si>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</si>
  <si>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</si>
  <si>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</si>
  <si>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</si>
  <si>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</si>
  <si>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</si>
  <si>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</si>
  <si>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</si>
  <si>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</si>
  <si>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</si>
  <si>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</si>
  <si>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</si>
  <si>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</si>
  <si>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</si>
  <si>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</si>
  <si>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</si>
  <si>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</si>
  <si>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</si>
  <si>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</si>
  <si>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</si>
  <si>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</si>
  <si>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</si>
  <si>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</si>
  <si>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</si>
  <si>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</si>
  <si>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</si>
  <si>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</si>
  <si>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</si>
  <si>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</si>
  <si>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</si>
  <si>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</si>
  <si>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</si>
  <si>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</si>
  <si>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</si>
  <si>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</si>
  <si>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</si>
  <si>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</si>
  <si>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</si>
  <si>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</si>
  <si>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</si>
  <si>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</si>
  <si>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</si>
  <si>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</si>
  <si>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</si>
  <si>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</si>
  <si>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</si>
  <si>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</si>
  <si>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</si>
  <si>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</si>
  <si>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</si>
  <si>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</si>
  <si>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</si>
  <si>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</si>
  <si>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</si>
  <si>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</si>
  <si>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</si>
  <si>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</si>
  <si>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</si>
  <si>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</si>
  <si>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</si>
  <si>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</si>
  <si>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</si>
  <si>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</si>
  <si>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</si>
  <si>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</si>
  <si>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</si>
  <si>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</si>
  <si>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</si>
  <si>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</si>
  <si>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</si>
  <si>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</si>
  <si>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</si>
  <si>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</si>
  <si>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</si>
  <si>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</si>
  <si>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</si>
  <si>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</si>
  <si>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</si>
  <si>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</si>
  <si>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</si>
  <si>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</si>
  <si>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</si>
  <si>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</si>
  <si>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</si>
  <si>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</si>
  <si>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</si>
  <si>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</si>
  <si>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</si>
  <si>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</si>
  <si>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</si>
  <si>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</si>
  <si>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</si>
  <si>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</si>
  <si>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</si>
  <si>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</si>
  <si>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</si>
  <si>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</si>
  <si>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</si>
  <si>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</si>
  <si>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</si>
  <si>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</si>
  <si>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</si>
  <si>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</si>
  <si>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</si>
  <si>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</si>
  <si>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</si>
  <si>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</si>
  <si>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</si>
  <si>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</si>
  <si>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</si>
  <si>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</si>
  <si>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</si>
  <si>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</si>
  <si>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</si>
  <si>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</si>
  <si>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</si>
  <si>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</si>
  <si>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</si>
  <si>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</si>
  <si>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</si>
  <si>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</si>
  <si>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</si>
  <si>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</si>
  <si>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</si>
  <si>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</si>
  <si>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</si>
  <si>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</si>
  <si>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</si>
  <si>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</si>
  <si>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</si>
  <si>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</si>
  <si>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</si>
  <si>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</si>
  <si>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</si>
  <si>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</si>
  <si>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</si>
  <si>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</si>
  <si>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</si>
  <si>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</si>
  <si>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</si>
  <si>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</si>
  <si>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</si>
  <si>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</si>
  <si>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</si>
  <si>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</si>
  <si>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</si>
  <si>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</si>
  <si>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</si>
  <si>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</si>
  <si>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</si>
  <si>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</si>
  <si>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</si>
  <si>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</si>
  <si>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</si>
  <si>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</si>
  <si>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</si>
  <si>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</si>
  <si>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</si>
  <si>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</si>
  <si>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</si>
  <si>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</si>
  <si>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</si>
  <si>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</si>
  <si>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</si>
  <si>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</si>
  <si>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</si>
  <si>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</si>
  <si>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</si>
  <si>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</si>
  <si>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</si>
  <si>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</si>
  <si>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</si>
  <si>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</si>
  <si>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</si>
  <si>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</si>
  <si>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</si>
  <si>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</si>
  <si>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</si>
  <si>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</si>
  <si>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</si>
  <si>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</si>
  <si>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</si>
  <si>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</si>
  <si>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</si>
  <si>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</si>
  <si>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</si>
  <si>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</si>
  <si>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</si>
  <si>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</si>
  <si>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</si>
  <si>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</si>
  <si>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</si>
  <si>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</si>
  <si>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</si>
  <si>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</si>
  <si>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</si>
  <si>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</si>
  <si>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</si>
  <si>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</si>
  <si>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</si>
  <si>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</si>
  <si>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</si>
  <si>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</si>
  <si>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</si>
  <si>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</si>
  <si>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</si>
  <si>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</si>
  <si>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</si>
  <si>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</si>
  <si>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</si>
  <si>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</si>
  <si>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</si>
  <si>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</si>
  <si>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</si>
  <si>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</si>
  <si>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</si>
  <si>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</si>
  <si>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</si>
  <si>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</si>
  <si>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</si>
  <si>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</si>
  <si>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</si>
  <si>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</si>
  <si>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</si>
  <si>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</si>
  <si>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</si>
  <si>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</si>
  <si>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</si>
  <si>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</si>
  <si>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</si>
  <si>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</si>
  <si>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</si>
  <si>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</si>
  <si>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</si>
  <si>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</si>
  <si>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</si>
  <si>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</si>
  <si>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</si>
  <si>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</si>
  <si>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</si>
  <si>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</si>
  <si>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</si>
  <si>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</si>
  <si>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</si>
  <si>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</si>
  <si>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</si>
  <si>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</si>
  <si>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</si>
  <si>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</si>
  <si>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</si>
  <si>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</si>
  <si>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</si>
  <si>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</si>
  <si>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</si>
  <si>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</si>
  <si>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</si>
  <si>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</si>
  <si>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</si>
  <si>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</si>
  <si>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</si>
  <si>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</si>
  <si>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</si>
  <si>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</si>
  <si>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</si>
  <si>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</si>
  <si>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</si>
  <si>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</si>
  <si>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</si>
  <si>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</si>
  <si>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</si>
  <si>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</si>
  <si>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</si>
  <si>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</si>
  <si>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</si>
  <si>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</si>
  <si>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</si>
  <si>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</si>
  <si>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</si>
  <si>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</si>
  <si>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</si>
  <si>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</si>
  <si>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</si>
  <si>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</si>
  <si>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</si>
  <si>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</si>
  <si>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</si>
  <si>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</si>
  <si>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</si>
  <si>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</si>
  <si>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</si>
  <si>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</si>
  <si>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</si>
  <si>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</si>
  <si>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</si>
  <si>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</si>
  <si>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</si>
  <si>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</si>
  <si>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</si>
  <si>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</si>
  <si>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</si>
  <si>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</si>
  <si>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</si>
  <si>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</si>
  <si>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</si>
  <si>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</si>
  <si>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</si>
  <si>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</si>
  <si>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</si>
  <si>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</si>
  <si>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</si>
  <si>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</si>
  <si>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</si>
  <si>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</si>
  <si>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</si>
  <si>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</si>
  <si>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</si>
  <si>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</si>
  <si>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</si>
  <si>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</si>
  <si>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</si>
  <si>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</si>
  <si>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</si>
  <si>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</si>
  <si>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</si>
  <si>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</si>
  <si>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</si>
  <si>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</si>
  <si>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</si>
  <si>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</si>
  <si>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</si>
  <si>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</si>
  <si>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</si>
  <si>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</si>
  <si>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</si>
  <si>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</si>
  <si>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</si>
  <si>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</si>
  <si>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</si>
  <si>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</si>
  <si>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</si>
  <si>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</si>
  <si>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</si>
  <si>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</si>
  <si>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</si>
  <si>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</si>
  <si>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</si>
  <si>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</si>
  <si>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</si>
  <si>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</si>
  <si>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</si>
  <si>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</si>
  <si>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</si>
  <si>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</si>
  <si>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</si>
  <si>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</si>
  <si>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</si>
  <si>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</si>
  <si>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</si>
  <si>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</si>
  <si>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</si>
  <si>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</si>
  <si>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</si>
  <si>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</si>
  <si>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</si>
  <si>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</si>
  <si>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</si>
  <si>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</si>
  <si>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</si>
  <si>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</si>
  <si>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</si>
  <si>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</si>
  <si>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</si>
  <si>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</si>
  <si>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</si>
  <si>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</si>
  <si>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</si>
  <si>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</si>
  <si>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</si>
  <si>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</si>
  <si>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</si>
  <si>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</si>
  <si>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</si>
  <si>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</si>
  <si>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</si>
  <si>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</si>
  <si>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</si>
  <si>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</si>
  <si>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</si>
  <si>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</si>
  <si>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</si>
  <si>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</si>
  <si>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</si>
  <si>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</si>
  <si>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</si>
  <si>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</si>
  <si>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</si>
  <si>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</si>
  <si>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</si>
  <si>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</si>
  <si>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</si>
  <si>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</si>
  <si>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</si>
  <si>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</si>
  <si>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</si>
  <si>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</si>
  <si>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</si>
  <si>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</si>
  <si>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</si>
  <si>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</si>
  <si>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</si>
  <si>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</si>
  <si>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</si>
  <si>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</si>
  <si>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</si>
  <si>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</si>
  <si>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</si>
  <si>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</si>
  <si>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</si>
  <si>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</si>
  <si>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</si>
  <si>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</si>
  <si>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</si>
  <si>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</si>
  <si>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</si>
  <si>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</si>
  <si>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</si>
  <si>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</si>
  <si>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</si>
  <si>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</si>
  <si>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</si>
  <si>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</si>
  <si>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</si>
  <si>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</si>
  <si>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</si>
  <si>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</si>
  <si>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</si>
  <si>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</si>
  <si>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</si>
  <si>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</si>
  <si>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</si>
  <si>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</si>
  <si>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</si>
  <si>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</si>
  <si>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</si>
  <si>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</si>
  <si>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</si>
  <si>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</si>
  <si>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</si>
  <si>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</si>
  <si>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</si>
  <si>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</si>
  <si>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</si>
  <si>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</si>
  <si>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</si>
  <si>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</si>
  <si>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</si>
  <si>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</si>
  <si>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</si>
  <si>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</si>
  <si>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</si>
  <si>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</si>
  <si>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</si>
  <si>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</si>
  <si>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</si>
  <si>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</si>
  <si>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</si>
  <si>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</si>
  <si>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</si>
  <si>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</si>
  <si>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</si>
  <si>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</si>
  <si>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</si>
  <si>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</si>
  <si>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</si>
  <si>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</si>
  <si>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</si>
  <si>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</si>
  <si>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</si>
  <si>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</si>
  <si>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</si>
  <si>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</si>
  <si>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</si>
  <si>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</si>
  <si>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</si>
  <si>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</si>
  <si>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</si>
  <si>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</si>
  <si>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</si>
  <si>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</si>
  <si>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</si>
  <si>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</si>
  <si>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</si>
  <si>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</si>
  <si>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</si>
  <si>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</si>
  <si>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</si>
  <si>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</si>
  <si>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</si>
  <si>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</si>
  <si>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</si>
  <si>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</si>
  <si>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</si>
  <si>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</si>
  <si>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</si>
  <si>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</si>
  <si>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</si>
  <si>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</si>
  <si>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</si>
  <si>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</si>
  <si>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</si>
  <si>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</si>
  <si>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</si>
  <si>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</si>
  <si>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</si>
  <si>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</si>
  <si>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</si>
  <si>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</si>
  <si>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</si>
  <si>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</si>
  <si>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</si>
  <si>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</si>
  <si>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</si>
  <si>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</si>
  <si>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</si>
  <si>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</si>
  <si>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</si>
  <si>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</si>
  <si>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</si>
  <si>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</si>
  <si>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</si>
  <si>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</si>
  <si>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</si>
  <si>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</si>
  <si>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</si>
  <si>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</si>
  <si>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</si>
  <si>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</si>
  <si>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</si>
  <si>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</si>
  <si>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</si>
  <si>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</si>
  <si>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</si>
  <si>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</si>
  <si>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</si>
  <si>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</si>
  <si>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</si>
  <si>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</si>
  <si>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</si>
  <si>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</si>
  <si>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</si>
  <si>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</si>
  <si>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</si>
  <si>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</si>
  <si>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</si>
  <si>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</si>
  <si>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</si>
  <si>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</si>
  <si>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</si>
  <si>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</si>
  <si>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</si>
  <si>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</si>
  <si>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</si>
  <si>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</si>
  <si>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</si>
  <si>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</si>
  <si>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</si>
  <si>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</si>
  <si>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</si>
  <si>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</si>
  <si>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</si>
  <si>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</si>
  <si>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</si>
  <si>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</si>
  <si>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</si>
  <si>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</si>
  <si>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</si>
  <si>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</si>
  <si>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</si>
  <si>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</si>
  <si>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</si>
  <si>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</si>
  <si>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</si>
  <si>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</si>
  <si>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</si>
  <si>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</si>
  <si>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</si>
  <si>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</si>
  <si>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</si>
  <si>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</si>
  <si>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</si>
  <si>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</si>
  <si>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</si>
  <si>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</si>
  <si>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</si>
  <si>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</si>
  <si>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</si>
  <si>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</si>
  <si>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</si>
  <si>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</si>
  <si>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</si>
  <si>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</si>
  <si>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</si>
  <si>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</si>
  <si>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</si>
  <si>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</si>
  <si>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</si>
  <si>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</si>
  <si>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</si>
  <si>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</si>
  <si>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</si>
  <si>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</si>
  <si>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</si>
  <si>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</si>
  <si>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</si>
  <si>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</si>
  <si>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</si>
  <si>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</si>
  <si>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</si>
  <si>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</si>
  <si>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</si>
  <si>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</si>
  <si>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</si>
  <si>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</si>
  <si>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</si>
  <si>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</si>
  <si>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</si>
  <si>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</si>
  <si>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</si>
  <si>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</si>
  <si>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</si>
  <si>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</si>
  <si>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</si>
  <si>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</si>
  <si>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</si>
  <si>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</si>
  <si>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</si>
  <si>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</si>
  <si>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</si>
  <si>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</si>
  <si>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</si>
  <si>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</si>
  <si>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</si>
  <si>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</si>
  <si>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</si>
  <si>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</si>
  <si>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</si>
  <si>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</si>
  <si>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</si>
  <si>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</si>
  <si>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</si>
  <si>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</si>
  <si>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</si>
  <si>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</si>
  <si>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</si>
  <si>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</si>
  <si>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</si>
  <si>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</si>
  <si>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</si>
  <si>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</si>
  <si>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</si>
  <si>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</si>
  <si>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</si>
  <si>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</si>
  <si>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</si>
  <si>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</si>
  <si>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</si>
  <si>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</si>
  <si>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</si>
  <si>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</si>
  <si>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</si>
  <si>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</si>
  <si>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</si>
  <si>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</si>
  <si>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</si>
  <si>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</si>
  <si>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</si>
  <si>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</si>
  <si>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</si>
  <si>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</si>
  <si>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</si>
  <si>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</si>
  <si>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</si>
  <si>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</si>
  <si>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</si>
  <si>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</si>
  <si>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</si>
  <si>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</si>
  <si>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</si>
  <si>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</si>
  <si>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</si>
  <si>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</si>
  <si>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</si>
  <si>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</si>
  <si>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</si>
  <si>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</si>
  <si>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</si>
  <si>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</si>
  <si>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</si>
  <si>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</si>
  <si>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</si>
  <si>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</si>
  <si>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</si>
  <si>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</si>
  <si>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</si>
  <si>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</si>
  <si>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</si>
  <si>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</si>
  <si>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</si>
  <si>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</si>
  <si>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</si>
  <si>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</si>
  <si>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</si>
  <si>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</si>
  <si>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</si>
  <si>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</si>
  <si>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</si>
  <si>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</si>
  <si>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</si>
  <si>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</si>
  <si>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</si>
  <si>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</si>
  <si>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</si>
  <si>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</si>
  <si>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</si>
  <si>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</si>
  <si>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</si>
  <si>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</si>
  <si>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</si>
  <si>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</si>
  <si>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</si>
  <si>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</si>
  <si>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</si>
  <si>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</si>
  <si>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</si>
  <si>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</si>
  <si>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</si>
  <si>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</si>
  <si>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</si>
  <si>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</si>
  <si>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</si>
  <si>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</si>
  <si>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</si>
  <si>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</si>
  <si>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</si>
  <si>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</si>
  <si>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</si>
  <si>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</si>
  <si>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</si>
  <si>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</si>
  <si>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</si>
  <si>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</si>
  <si>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</si>
  <si>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</si>
  <si>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</si>
  <si>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</si>
  <si>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</si>
  <si>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</si>
  <si>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</si>
  <si>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</si>
  <si>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</si>
  <si>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</si>
  <si>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</si>
  <si>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</si>
  <si>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</si>
  <si>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</si>
  <si>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</si>
  <si>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</si>
  <si>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</si>
  <si>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</si>
  <si>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</si>
  <si>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</si>
  <si>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</si>
  <si>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</si>
  <si>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</si>
  <si>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</si>
  <si>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</si>
  <si>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</si>
  <si>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</si>
  <si>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</si>
  <si>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</si>
  <si>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</si>
  <si>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</si>
  <si>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</si>
  <si>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</si>
  <si>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</si>
  <si>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</si>
  <si>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</si>
  <si>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</si>
  <si>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</si>
  <si>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</si>
  <si>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</si>
  <si>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</si>
  <si>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</si>
  <si>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</si>
  <si>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</si>
  <si>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</si>
  <si>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</si>
  <si>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</si>
  <si>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</si>
  <si>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</si>
  <si>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</si>
  <si>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</si>
  <si>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</si>
  <si>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</si>
  <si>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</si>
  <si>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</si>
  <si>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</si>
  <si>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</si>
  <si>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</si>
  <si>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</si>
  <si>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</si>
  <si>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</si>
  <si>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</si>
  <si>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</si>
  <si>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</si>
  <si>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</si>
  <si>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</si>
  <si>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</si>
  <si>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</si>
  <si>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</si>
  <si>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</si>
  <si>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</si>
  <si>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</si>
  <si>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</si>
  <si>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</si>
  <si>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</si>
  <si>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</si>
  <si>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</si>
  <si>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</si>
  <si>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</si>
  <si>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</si>
  <si>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</si>
  <si>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</si>
  <si>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</si>
  <si>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</si>
  <si>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</si>
  <si>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</si>
  <si>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</si>
  <si>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</si>
  <si>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</si>
  <si>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</si>
  <si>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</si>
  <si>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</si>
  <si>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</si>
  <si>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</si>
  <si>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</si>
  <si>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</si>
  <si>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</si>
  <si>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</si>
  <si>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</si>
  <si>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</si>
  <si>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</si>
  <si>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</si>
  <si>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</si>
  <si>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</si>
  <si>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</si>
  <si>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</si>
  <si>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</si>
  <si>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</si>
  <si>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</si>
  <si>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</si>
  <si>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</si>
  <si>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</si>
  <si>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</si>
  <si>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</si>
  <si>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</si>
  <si>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</si>
  <si>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</si>
  <si>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</si>
  <si>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</si>
  <si>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</si>
  <si>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</si>
  <si>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</si>
  <si>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</si>
  <si>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</si>
  <si>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</si>
  <si>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</si>
  <si>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</si>
  <si>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</si>
  <si>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</si>
  <si>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</si>
  <si>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</si>
  <si>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</si>
  <si>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</si>
  <si>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</si>
  <si>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</si>
  <si>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</si>
  <si>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</si>
  <si>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</si>
  <si>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</si>
  <si>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</si>
  <si>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</si>
  <si>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</si>
  <si>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</si>
  <si>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</si>
  <si>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</si>
  <si>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</si>
  <si>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</si>
  <si>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</si>
  <si>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</si>
  <si>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</si>
  <si>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</si>
  <si>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</si>
  <si>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</si>
  <si>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</si>
  <si>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</si>
  <si>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</si>
  <si>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</si>
  <si>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</si>
  <si>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</si>
  <si>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</si>
  <si>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</si>
  <si>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</si>
  <si>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</si>
  <si>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</si>
  <si>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</si>
  <si>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</si>
  <si>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</si>
  <si>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</si>
  <si>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</si>
  <si>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</si>
  <si>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</si>
  <si>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</si>
  <si>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</si>
  <si>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</si>
  <si>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</si>
  <si>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</si>
  <si>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</si>
  <si>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</si>
  <si>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</si>
  <si>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</si>
  <si>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</si>
  <si>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</si>
  <si>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</si>
  <si>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</si>
  <si>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</si>
  <si>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</si>
  <si>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</si>
  <si>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</si>
  <si>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</si>
  <si>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</si>
  <si>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</si>
  <si>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</si>
  <si>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</si>
  <si>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</si>
  <si>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</si>
  <si>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</si>
  <si>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</si>
  <si>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</si>
  <si>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</si>
  <si>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</si>
  <si>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</si>
  <si>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</si>
  <si>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</si>
  <si>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</si>
  <si>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</si>
  <si>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</si>
  <si>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</si>
  <si>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</si>
  <si>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</si>
  <si>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</si>
  <si>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</si>
  <si>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</si>
  <si>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</si>
  <si>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</si>
  <si>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</si>
  <si>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</si>
  <si>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</si>
  <si>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</si>
  <si>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</si>
  <si>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</si>
  <si>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</si>
  <si>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</si>
  <si>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</si>
  <si>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</si>
  <si>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</si>
  <si>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</si>
  <si>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</si>
  <si>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</si>
  <si>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</si>
  <si>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</si>
  <si>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</si>
  <si>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</si>
  <si>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</si>
  <si>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</si>
  <si>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</si>
  <si>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</si>
  <si>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</si>
  <si>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</si>
  <si>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</si>
  <si>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</si>
  <si>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</si>
  <si>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</si>
  <si>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</si>
  <si>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</si>
  <si>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</si>
  <si>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</si>
  <si>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</si>
  <si>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</si>
  <si>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</si>
  <si>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</si>
  <si>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</si>
  <si>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</si>
  <si>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</si>
  <si>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</si>
  <si>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</si>
  <si>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</si>
  <si>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</si>
  <si>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</si>
  <si>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</si>
  <si>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</si>
  <si>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</si>
  <si>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</si>
  <si>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</si>
  <si>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</si>
  <si>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</si>
  <si>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</si>
  <si>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</si>
  <si>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</si>
  <si>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</si>
  <si>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</si>
  <si>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</si>
  <si>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</si>
  <si>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</si>
  <si>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</si>
  <si>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</si>
  <si>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</si>
  <si>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</si>
  <si>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</si>
  <si>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</si>
  <si>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</si>
  <si>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</si>
  <si>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</si>
  <si>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</si>
  <si>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</si>
  <si>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</si>
  <si>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</si>
  <si>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</si>
  <si>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</si>
  <si>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</si>
  <si>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</si>
  <si>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</si>
  <si>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</si>
  <si>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</si>
  <si>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</si>
  <si>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</si>
  <si>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</si>
  <si>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</si>
  <si>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</si>
  <si>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</si>
  <si>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</si>
  <si>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</si>
  <si>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</si>
  <si>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</si>
  <si>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</si>
  <si>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</si>
  <si>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</si>
  <si>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</si>
  <si>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</si>
  <si>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</si>
  <si>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</si>
  <si>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</si>
  <si>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</si>
  <si>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</si>
  <si>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</si>
  <si>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</si>
  <si>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</si>
  <si>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</si>
  <si>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</si>
  <si>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</si>
  <si>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</si>
  <si>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</si>
  <si>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</si>
  <si>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</si>
  <si>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</si>
  <si>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</si>
  <si>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</si>
  <si>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</si>
  <si>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</si>
  <si>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</si>
  <si>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</si>
  <si>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</si>
  <si>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</si>
  <si>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</si>
  <si>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</si>
  <si>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</si>
  <si>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</si>
  <si>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</si>
  <si>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</si>
  <si>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</si>
  <si>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</si>
  <si>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</si>
  <si>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</si>
  <si>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</si>
  <si>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</si>
  <si>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</si>
  <si>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</si>
  <si>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</si>
  <si>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</si>
  <si>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</si>
  <si>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</si>
  <si>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</si>
  <si>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</si>
  <si>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</si>
  <si>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</si>
  <si>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</si>
  <si>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</si>
  <si>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</si>
  <si>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</si>
  <si>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</si>
  <si>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</si>
  <si>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</si>
  <si>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</si>
  <si>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</si>
  <si>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</si>
  <si>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</si>
  <si>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</si>
  <si>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</si>
  <si>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</si>
  <si>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</si>
  <si>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</si>
  <si>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</si>
  <si>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</si>
  <si>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</si>
  <si>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</si>
  <si>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</si>
  <si>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</si>
  <si>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</si>
  <si>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</si>
  <si>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</si>
  <si>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</si>
  <si>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</si>
  <si>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</si>
  <si>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</si>
  <si>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</si>
  <si>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</si>
  <si>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</si>
  <si>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</si>
  <si>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</si>
  <si>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</si>
  <si>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</si>
  <si>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</si>
  <si>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</si>
  <si>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</si>
  <si>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</si>
  <si>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</si>
  <si>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</si>
  <si>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</si>
  <si>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</si>
  <si>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</si>
  <si>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</si>
  <si>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</si>
  <si>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</si>
  <si>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</si>
  <si>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</si>
  <si>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</si>
  <si>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</si>
  <si>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</si>
  <si>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</si>
  <si>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</si>
  <si>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</si>
  <si>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</si>
  <si>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</si>
  <si>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</si>
  <si>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</si>
  <si>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</si>
  <si>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</si>
  <si>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</si>
  <si>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</si>
  <si>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</si>
  <si>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</si>
  <si>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</si>
  <si>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</si>
  <si>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</si>
  <si>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</si>
  <si>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</si>
  <si>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</si>
  <si>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</si>
  <si>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</si>
  <si>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</si>
  <si>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</si>
  <si>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</si>
  <si>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</si>
  <si>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</si>
  <si>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</si>
  <si>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</si>
  <si>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</si>
  <si>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</si>
  <si>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</si>
  <si>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</si>
  <si>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</si>
  <si>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</si>
  <si>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</si>
  <si>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</si>
  <si>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</si>
  <si>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</si>
  <si>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</si>
  <si>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</si>
  <si>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</si>
  <si>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</si>
  <si>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</si>
  <si>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</si>
  <si>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</si>
  <si>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</si>
  <si>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</si>
  <si>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</si>
  <si>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</si>
  <si>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</si>
  <si>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</si>
  <si>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</si>
  <si>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</si>
  <si>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</si>
  <si>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</si>
  <si>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</si>
  <si>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</si>
  <si>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</si>
  <si>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</si>
  <si>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</si>
  <si>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</si>
  <si>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</si>
  <si>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</si>
  <si>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</si>
  <si>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</si>
  <si>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</si>
  <si>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</si>
  <si>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</si>
  <si>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</si>
  <si>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</si>
  <si>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</si>
  <si>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</si>
  <si>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</si>
  <si>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</si>
  <si>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</si>
  <si>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</si>
  <si>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</si>
  <si>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</si>
  <si>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</si>
  <si>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</si>
  <si>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</si>
  <si>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</si>
  <si>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</si>
  <si>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</si>
  <si>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</si>
  <si>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</si>
  <si>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</si>
  <si>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</si>
  <si>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</si>
  <si>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</si>
  <si>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</si>
  <si>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</si>
  <si>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</si>
  <si>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</si>
  <si>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</si>
  <si>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</si>
  <si>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</si>
  <si>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</si>
  <si>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</si>
  <si>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</si>
  <si>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</si>
  <si>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</si>
  <si>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</si>
  <si>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</si>
  <si>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</si>
  <si>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</si>
  <si>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</si>
  <si>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</si>
  <si>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</si>
  <si>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</si>
  <si>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</si>
  <si>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</si>
  <si>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</si>
  <si>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</si>
  <si>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</si>
  <si>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</si>
  <si>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</si>
  <si>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</si>
  <si>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</si>
  <si>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</si>
  <si>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</si>
  <si>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</si>
  <si>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</si>
  <si>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</si>
  <si>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</si>
  <si>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</si>
  <si>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</si>
  <si>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</si>
  <si>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</si>
  <si>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</si>
  <si>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</si>
  <si>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</si>
  <si>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</si>
  <si>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</si>
  <si>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</si>
  <si>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</si>
  <si>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</si>
  <si>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</si>
  <si>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</si>
  <si>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</si>
  <si>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</si>
  <si>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</si>
  <si>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</si>
  <si>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</si>
  <si>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</si>
  <si>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</si>
  <si>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</si>
  <si>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</si>
  <si>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</si>
  <si>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</si>
  <si>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</si>
  <si>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</si>
  <si>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</si>
  <si>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</si>
  <si>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</si>
  <si>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</si>
  <si>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</si>
  <si>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</si>
  <si>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</si>
  <si>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</si>
  <si>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</si>
  <si>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</si>
  <si>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</si>
  <si>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</si>
  <si>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</si>
  <si>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</si>
  <si>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</si>
  <si>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</si>
  <si>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</si>
  <si>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</si>
  <si>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</si>
  <si>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</si>
  <si>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</si>
  <si>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</si>
  <si>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</si>
  <si>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</si>
  <si>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</si>
  <si>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</si>
  <si>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</si>
  <si>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</si>
  <si>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</si>
  <si>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</si>
  <si>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</si>
  <si>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</si>
  <si>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</si>
  <si>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</si>
  <si>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</si>
  <si>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</si>
  <si>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</si>
  <si>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</si>
  <si>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</si>
  <si>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</si>
  <si>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</si>
  <si>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</si>
  <si>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</si>
  <si>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</si>
  <si>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</si>
  <si>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</si>
  <si>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</si>
  <si>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</si>
  <si>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</si>
  <si>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</si>
  <si>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</si>
  <si>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</si>
  <si>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</si>
  <si>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</si>
  <si>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</si>
  <si>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</si>
  <si>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</si>
  <si>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</si>
  <si>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</si>
  <si>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</si>
  <si>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</si>
  <si>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</si>
  <si>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</si>
  <si>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</si>
  <si>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</si>
  <si>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</si>
  <si>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</si>
  <si>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</si>
  <si>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</si>
  <si>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</si>
  <si>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</si>
  <si>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</si>
  <si>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</si>
  <si>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</si>
  <si>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</si>
  <si>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</si>
  <si>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</si>
  <si>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</si>
  <si>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</si>
  <si>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</si>
  <si>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</si>
  <si>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</si>
  <si>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</si>
  <si>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</si>
  <si>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</si>
  <si>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</si>
  <si>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</si>
  <si>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</si>
  <si>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</si>
  <si>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</si>
  <si>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</si>
  <si>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</si>
  <si>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</si>
  <si>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</si>
  <si>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</si>
  <si>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Realización de alianzas anuales con prestadores avalados para la atención.</t>
  </si>
  <si>
    <t>Número</t>
  </si>
  <si>
    <t>Realización de jornadas de capacitación.</t>
  </si>
  <si>
    <t>Proceso de renovación de la Agencia.</t>
  </si>
  <si>
    <t>Reorganización institucional de la Agencia.</t>
  </si>
  <si>
    <t>Unidad</t>
  </si>
  <si>
    <t>Depuración de sistemas de información de empleo.</t>
  </si>
  <si>
    <t>Adquisición de herramientas para mejorar la atención de oferentes y demandantes.</t>
  </si>
  <si>
    <t>Preparación y ejecución de proyectos para fortalecimiento institucional y cierre de brechas.</t>
  </si>
  <si>
    <t>Realización de espacios de orientación o capacitación para el mejoramiento de competencias blandas.</t>
  </si>
  <si>
    <t>Participación en espacios de integración provincial de los prestadores autorizados por el SPE.</t>
  </si>
  <si>
    <t>Prestaciones de servicios como apoyo a la optimización de los procesos de empleo y emprendimiento</t>
  </si>
  <si>
    <t xml:space="preserve">Servicios de transporte terrestre de personal para la inclusión a la vida laboral </t>
  </si>
  <si>
    <t>Realización de alianzas para mejorar la empleabilidad de mujeres.</t>
  </si>
  <si>
    <t>Participación en programas estatales para mejorar la empleabilidad de las mujeres.</t>
  </si>
  <si>
    <t>Realización de jornadas con profesionales.</t>
  </si>
  <si>
    <t>Realización de espacios con empresarios dirigidos a mejorar el empleo de los profesionales.</t>
  </si>
  <si>
    <t>Implementación de la ruta especializada de empleo para víctimas.</t>
  </si>
  <si>
    <t>Operatividad del Subcomité de Reparación Integral a víctimas.</t>
  </si>
  <si>
    <t>Implementación de la ruta especializada de empleo para personsas con discapacidad.</t>
  </si>
  <si>
    <t>Identificación de proyectos de inversión municipal que requerirán mano de obra calificada y no calificada.</t>
  </si>
  <si>
    <t>Realización de procesos específicos para proveer personal a los proyectos de inversión municipal.</t>
  </si>
  <si>
    <t>Articulación con instituciones de formación para el trabajo (SENA, U. Sabana, etc.).</t>
  </si>
  <si>
    <t>Apoyo al funcionamiento de la Mesa Técnica de trabajo.</t>
  </si>
  <si>
    <t>Articulación con el Ministerio de Trabajo y/o Unidad de Asistencia Técnica.</t>
  </si>
  <si>
    <t>Realización de estudios específicos para la caracterización del mercado de trabajo.</t>
  </si>
  <si>
    <t>Procesos de socialización de los resultados de estudios.</t>
  </si>
  <si>
    <t xml:space="preserve">Prestación de servicios como apoyo a la optimización de sistemas de información de la secretaria </t>
  </si>
  <si>
    <t>Prestación de servicios de apoyo a la gestión en la ubicación laboral de la población residente del Municipio</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</si>
  <si>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</si>
  <si>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</si>
  <si>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</si>
  <si>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</si>
  <si>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</si>
  <si>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</si>
  <si>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</si>
  <si>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</si>
  <si>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</si>
  <si>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</si>
  <si>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</si>
  <si>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</si>
  <si>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</si>
  <si>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</si>
  <si>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Prestación de servicios profesionales de apoyo a la gestión</t>
  </si>
  <si>
    <t>Servicios profesionales como apoyo a la gestión</t>
  </si>
  <si>
    <t>Contratación de personal profesional como apoyo a la gestión</t>
  </si>
  <si>
    <t>Contratar personal profesional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</si>
</sst>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5"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8"/>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3" t="s">
        <v>2</v>
      </c>
      <c r="C2" s="904"/>
      <c r="D2" s="904"/>
      <c r="E2" s="904"/>
      <c r="F2" s="904"/>
      <c r="G2" s="904"/>
      <c r="H2" s="904"/>
      <c r="I2" s="904"/>
      <c r="J2" s="904"/>
      <c r="K2" s="904"/>
      <c r="L2" s="904"/>
      <c r="M2" s="904"/>
      <c r="N2" s="904"/>
      <c r="O2" s="904"/>
      <c r="P2" s="904"/>
      <c r="Q2" s="904"/>
      <c r="R2" s="904"/>
      <c r="S2" s="904"/>
      <c r="T2" s="904"/>
      <c r="U2" s="904"/>
      <c r="V2" s="904"/>
      <c r="W2" s="904"/>
      <c r="X2" s="904"/>
      <c r="Y2" s="904"/>
      <c r="Z2" s="904"/>
      <c r="AA2" s="904"/>
      <c r="AB2" s="904"/>
      <c r="AC2" s="904"/>
      <c r="AD2" s="904"/>
      <c r="AE2" s="904"/>
      <c r="AF2" s="904"/>
      <c r="AG2" s="904"/>
      <c r="AH2" s="904"/>
      <c r="AI2" s="904"/>
      <c r="AJ2" s="904"/>
      <c r="AK2" s="904"/>
      <c r="AL2" s="904"/>
      <c r="AM2" s="904"/>
      <c r="AN2" s="904"/>
      <c r="AO2" s="904"/>
      <c r="AP2" s="904"/>
      <c r="AQ2" s="904"/>
      <c r="AR2" s="904"/>
      <c r="AS2" s="904"/>
      <c r="AT2" s="904"/>
      <c r="AU2" s="904"/>
      <c r="AV2" s="904"/>
      <c r="AW2" s="904"/>
      <c r="AX2" s="904"/>
      <c r="AY2" s="904"/>
      <c r="AZ2" s="904"/>
      <c r="BA2" s="904"/>
      <c r="BB2" s="904"/>
      <c r="BC2" s="905"/>
      <c r="BE2" s="906"/>
      <c r="BF2" s="908" t="s">
        <v>1669</v>
      </c>
      <c r="BG2" s="909"/>
      <c r="BH2" s="909"/>
      <c r="BI2" s="909"/>
      <c r="BJ2" s="909"/>
      <c r="BK2" s="909"/>
      <c r="BL2" s="909"/>
    </row>
    <row r="3" spans="1:64" ht="15.75" x14ac:dyDescent="0.2">
      <c r="B3" s="910" t="s">
        <v>1670</v>
      </c>
      <c r="C3" s="911"/>
      <c r="D3" s="911"/>
      <c r="E3" s="911"/>
      <c r="F3" s="911"/>
      <c r="G3" s="911"/>
      <c r="H3" s="911"/>
      <c r="I3" s="911"/>
      <c r="J3" s="911"/>
      <c r="K3" s="911"/>
      <c r="L3" s="911"/>
      <c r="M3" s="911"/>
      <c r="N3" s="912">
        <v>2018</v>
      </c>
      <c r="O3" s="912"/>
      <c r="P3" s="912"/>
      <c r="Q3" s="126" t="e">
        <f>VLOOKUP(N3,#REF!,2,0)</f>
        <v>#REF!</v>
      </c>
      <c r="R3" s="126">
        <f>VLOOKUP(N3,$N$314:$O$318,2,0)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7"/>
      <c r="BF3" s="908"/>
      <c r="BG3" s="909"/>
      <c r="BH3" s="909"/>
      <c r="BI3" s="909"/>
      <c r="BJ3" s="909"/>
      <c r="BK3" s="909"/>
      <c r="BL3" s="909"/>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3" t="str">
        <f>VLOOKUP($D$9,'CONSOLIDADO PLAN DESARROLLO'!$DT$9:$DZ$62,3,0)</f>
        <v xml:space="preserve">E2. - ECONÓMICO:  Desarrollo Económico con alta competitividad y proyección </v>
      </c>
      <c r="D5" s="913"/>
      <c r="E5" s="913"/>
      <c r="F5" s="913"/>
      <c r="G5" s="913"/>
      <c r="H5" s="913"/>
      <c r="I5" s="914"/>
      <c r="J5" s="915" t="s">
        <v>1672</v>
      </c>
      <c r="K5" s="916"/>
      <c r="L5" s="917" t="str">
        <f>VLOOKUP($D$9,'CONSOLIDADO PLAN DESARROLLO'!$DT$9:$DZ$62,5,0)</f>
        <v>Promoción del desarrollo</v>
      </c>
      <c r="M5" s="917"/>
      <c r="N5" s="917"/>
      <c r="O5" s="917"/>
      <c r="P5" s="917"/>
      <c r="Q5" s="917"/>
      <c r="R5" s="917"/>
      <c r="S5" s="917"/>
      <c r="T5" s="917"/>
      <c r="U5" s="918"/>
      <c r="V5" s="919" t="s">
        <v>1785</v>
      </c>
      <c r="W5" s="920"/>
      <c r="X5" s="920"/>
      <c r="Y5" s="888"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88"/>
      <c r="AA5" s="888"/>
      <c r="AB5" s="888"/>
      <c r="AC5" s="888"/>
      <c r="AD5" s="888"/>
      <c r="AE5" s="888"/>
      <c r="AF5" s="888"/>
      <c r="AG5" s="888"/>
      <c r="AH5" s="888"/>
      <c r="AI5" s="888"/>
      <c r="AJ5" s="888"/>
      <c r="AK5" s="888"/>
      <c r="AL5" s="888"/>
      <c r="AM5" s="888"/>
      <c r="AN5" s="888"/>
      <c r="AO5" s="888"/>
      <c r="AP5" s="888"/>
      <c r="AQ5" s="888"/>
      <c r="AR5" s="888"/>
      <c r="AS5" s="888"/>
      <c r="AT5" s="888"/>
      <c r="AU5" s="888"/>
      <c r="AV5" s="888"/>
      <c r="AW5" s="888"/>
      <c r="AX5" s="888"/>
      <c r="AY5" s="888"/>
      <c r="AZ5" s="888"/>
      <c r="BA5" s="888"/>
      <c r="BB5" s="888"/>
      <c r="BC5" s="921"/>
    </row>
    <row r="6" spans="1:64" ht="15" customHeight="1" thickBot="1" x14ac:dyDescent="0.25">
      <c r="B6" s="133" t="s">
        <v>1673</v>
      </c>
      <c r="C6" s="888" t="str">
        <f>VLOOKUP($D$9,'CONSOLIDADO PLAN DESARROLLO'!$DT$9:$DZ$62,6,0)</f>
        <v>E2.P_A - EMPLEO DIGNO</v>
      </c>
      <c r="D6" s="888"/>
      <c r="E6" s="888"/>
      <c r="F6" s="889"/>
      <c r="G6" s="990" t="s">
        <v>1787</v>
      </c>
      <c r="H6" s="991"/>
      <c r="I6" s="991"/>
      <c r="J6" s="991"/>
      <c r="K6" s="992" t="str">
        <f>VLOOKUP($D$9,'CONSOLIDADO PLAN DESARROLLO'!$DT$9:$DZ$62,7,0)</f>
        <v>Consolidar el servicio público de Empleo con enfoque de calidad para la disminución del desempleo del municipio</v>
      </c>
      <c r="L6" s="992"/>
      <c r="M6" s="992"/>
      <c r="N6" s="992"/>
      <c r="O6" s="992"/>
      <c r="P6" s="992"/>
      <c r="Q6" s="993"/>
      <c r="R6" s="890" t="s">
        <v>1974</v>
      </c>
      <c r="S6" s="891"/>
      <c r="T6" s="891"/>
      <c r="U6" s="891"/>
      <c r="V6" s="892"/>
      <c r="W6" s="892"/>
      <c r="X6" s="892"/>
      <c r="Y6" s="892"/>
      <c r="Z6" s="892"/>
      <c r="AA6" s="892"/>
      <c r="AB6" s="892"/>
      <c r="AC6" s="892"/>
      <c r="AD6" s="892"/>
      <c r="AE6" s="892"/>
      <c r="AF6" s="892"/>
      <c r="AG6" s="892"/>
      <c r="AH6" s="892"/>
      <c r="AI6" s="892"/>
      <c r="AJ6" s="892"/>
      <c r="AK6" s="893"/>
      <c r="AL6" s="894" t="s">
        <v>1674</v>
      </c>
      <c r="AM6" s="895"/>
      <c r="AN6" s="895"/>
      <c r="AO6" s="895"/>
      <c r="AP6" s="895"/>
      <c r="AQ6" s="895"/>
      <c r="AR6" s="895"/>
      <c r="AS6" s="895"/>
      <c r="AT6" s="895"/>
      <c r="AU6" s="895"/>
      <c r="AV6" s="895"/>
      <c r="AW6" s="895"/>
      <c r="AX6" s="895"/>
      <c r="AY6" s="895"/>
      <c r="AZ6" s="895"/>
      <c r="BA6" s="895"/>
      <c r="BB6" s="895"/>
      <c r="BC6" s="896"/>
    </row>
    <row r="7" spans="1:64" ht="36" customHeight="1" x14ac:dyDescent="0.2">
      <c r="B7" s="994" t="s">
        <v>1675</v>
      </c>
      <c r="C7" s="995"/>
      <c r="D7" s="897" t="s">
        <v>1676</v>
      </c>
      <c r="E7" s="998" t="s">
        <v>1677</v>
      </c>
      <c r="F7" s="899" t="s">
        <v>1678</v>
      </c>
      <c r="G7" s="901" t="s">
        <v>1679</v>
      </c>
      <c r="H7" s="939" t="s">
        <v>1788</v>
      </c>
      <c r="I7" s="941" t="s">
        <v>1910</v>
      </c>
      <c r="J7" s="943">
        <f>+$N$3</f>
        <v>2018</v>
      </c>
      <c r="K7" s="945" t="s">
        <v>1681</v>
      </c>
      <c r="L7" s="947" t="s">
        <v>1966</v>
      </c>
      <c r="M7" s="134"/>
      <c r="N7" s="134"/>
      <c r="O7" s="134"/>
      <c r="P7" s="134"/>
      <c r="Q7" s="134"/>
      <c r="R7" s="949" t="s">
        <v>1912</v>
      </c>
      <c r="S7" s="950"/>
      <c r="T7" s="933" t="s">
        <v>1929</v>
      </c>
      <c r="U7" s="933"/>
      <c r="V7" s="933" t="s">
        <v>1913</v>
      </c>
      <c r="W7" s="933"/>
      <c r="X7" s="933" t="s">
        <v>1914</v>
      </c>
      <c r="Y7" s="933"/>
      <c r="Z7" s="938" t="s">
        <v>1911</v>
      </c>
      <c r="AA7" s="938"/>
      <c r="AB7" s="933" t="s">
        <v>36</v>
      </c>
      <c r="AC7" s="933"/>
      <c r="AD7" s="933" t="s">
        <v>1930</v>
      </c>
      <c r="AE7" s="933"/>
      <c r="AF7" s="933" t="s">
        <v>1915</v>
      </c>
      <c r="AG7" s="933"/>
      <c r="AH7" s="933" t="s">
        <v>1968</v>
      </c>
      <c r="AI7" s="933"/>
      <c r="AJ7" s="934" t="s">
        <v>1925</v>
      </c>
      <c r="AK7" s="935"/>
      <c r="AL7" s="936" t="s">
        <v>1682</v>
      </c>
      <c r="AM7" s="937"/>
      <c r="AN7" s="937"/>
      <c r="AO7" s="937"/>
      <c r="AP7" s="937"/>
      <c r="AQ7" s="937"/>
      <c r="AR7" s="937"/>
      <c r="AS7" s="937" t="s">
        <v>1683</v>
      </c>
      <c r="AT7" s="937"/>
      <c r="AU7" s="937"/>
      <c r="AV7" s="937" t="s">
        <v>1684</v>
      </c>
      <c r="AW7" s="937"/>
      <c r="AX7" s="937"/>
      <c r="AY7" s="937"/>
      <c r="AZ7" s="937"/>
      <c r="BA7" s="924" t="s">
        <v>1685</v>
      </c>
      <c r="BB7" s="922" t="s">
        <v>1969</v>
      </c>
      <c r="BC7" s="923" t="s">
        <v>1687</v>
      </c>
    </row>
    <row r="8" spans="1:64" ht="57" customHeight="1" x14ac:dyDescent="0.2">
      <c r="B8" s="996"/>
      <c r="C8" s="997"/>
      <c r="D8" s="898"/>
      <c r="E8" s="999"/>
      <c r="F8" s="900"/>
      <c r="G8" s="902"/>
      <c r="H8" s="940"/>
      <c r="I8" s="942"/>
      <c r="J8" s="944"/>
      <c r="K8" s="946"/>
      <c r="L8" s="948"/>
      <c r="M8" s="134"/>
      <c r="N8" s="134"/>
      <c r="O8" s="134"/>
      <c r="P8" s="134"/>
      <c r="Q8" s="134"/>
      <c r="R8" s="27" t="s">
        <v>1970</v>
      </c>
      <c r="S8" s="28" t="s">
        <v>1971</v>
      </c>
      <c r="T8" s="29" t="s">
        <v>1970</v>
      </c>
      <c r="U8" s="28" t="s">
        <v>1971</v>
      </c>
      <c r="V8" s="29" t="s">
        <v>1970</v>
      </c>
      <c r="W8" s="28" t="s">
        <v>1971</v>
      </c>
      <c r="X8" s="29" t="s">
        <v>1970</v>
      </c>
      <c r="Y8" s="28" t="s">
        <v>1971</v>
      </c>
      <c r="Z8" s="29" t="s">
        <v>1970</v>
      </c>
      <c r="AA8" s="28" t="s">
        <v>1971</v>
      </c>
      <c r="AB8" s="29" t="s">
        <v>1970</v>
      </c>
      <c r="AC8" s="28" t="s">
        <v>1971</v>
      </c>
      <c r="AD8" s="29" t="s">
        <v>1970</v>
      </c>
      <c r="AE8" s="28" t="s">
        <v>1971</v>
      </c>
      <c r="AF8" s="29" t="s">
        <v>1970</v>
      </c>
      <c r="AG8" s="28" t="s">
        <v>1971</v>
      </c>
      <c r="AH8" s="29" t="s">
        <v>1970</v>
      </c>
      <c r="AI8" s="28" t="s">
        <v>1971</v>
      </c>
      <c r="AJ8" s="30" t="s">
        <v>1972</v>
      </c>
      <c r="AK8" s="31" t="s">
        <v>1973</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24"/>
      <c r="BB8" s="922"/>
      <c r="BC8" s="923"/>
    </row>
    <row r="9" spans="1:64" ht="78" customHeight="1" x14ac:dyDescent="0.2">
      <c r="B9" s="1000" t="s">
        <v>1931</v>
      </c>
      <c r="C9" s="1001"/>
      <c r="D9" s="103" t="s">
        <v>274</v>
      </c>
      <c r="E9" s="102" t="str">
        <f>VLOOKUP($D$9,'CONSOLIDADO PLAN DESARROLLO'!$EB$9:$EF$62,2,0)</f>
        <v>Reducir el índice de desempleo entre la población economicamente activa residente en el Municipio</v>
      </c>
      <c r="F9" s="37" t="str">
        <f>VLOOKUP($D$9,'CONSOLIDADO PLAN DESARROLLO'!$EB$9:$EF$62,3,0)</f>
        <v>Índice de desempleo</v>
      </c>
      <c r="G9" s="98">
        <f>VLOOKUP($D$9,'CONSOLIDADO PLAN DESARROLLO'!$EB$9:$EF$62,4,0)</f>
        <v>4.75</v>
      </c>
      <c r="H9" s="98">
        <f>VLOOKUP($D$9,'CONSOLIDADO PLAN DESARROLLO'!$EB$9:$EF$62,5,0)</f>
        <v>4.5</v>
      </c>
      <c r="I9" s="925"/>
      <c r="J9" s="926"/>
      <c r="K9" s="876"/>
      <c r="L9" s="871"/>
      <c r="M9" s="134"/>
      <c r="N9" s="134"/>
      <c r="O9" s="134"/>
      <c r="P9" s="134"/>
      <c r="Q9" s="134"/>
      <c r="R9" s="135">
        <f>+R12+R21+R30+R43+R52+R61+R70+R79+R88+R97+R106+R115+R124+R133+R142+R151+R160+R169+R178+R187+R196</f>
        <v>0</v>
      </c>
      <c r="S9" s="136">
        <f t="shared" ref="S9:AZ9" si="0">+S12+S21+S30+S43+S52+S61+S70+S79+S88+S97+S106+S115+S124+S133+S142+S151+S160+S169+S178+S187+S196</f>
        <v>0</v>
      </c>
      <c r="T9" s="137">
        <f t="shared" si="0"/>
        <v>0</v>
      </c>
      <c r="U9" s="136">
        <f t="shared" si="0"/>
        <v>0</v>
      </c>
      <c r="V9" s="137">
        <f t="shared" si="0"/>
        <v>0</v>
      </c>
      <c r="W9" s="136">
        <f t="shared" si="0"/>
        <v>0</v>
      </c>
      <c r="X9" s="137">
        <f t="shared" si="0"/>
        <v>0</v>
      </c>
      <c r="Y9" s="136">
        <f t="shared" si="0"/>
        <v>0</v>
      </c>
      <c r="Z9" s="137">
        <f t="shared" si="0"/>
        <v>83000000</v>
      </c>
      <c r="AA9" s="136">
        <f t="shared" si="0"/>
        <v>0</v>
      </c>
      <c r="AB9" s="137">
        <f>+AB12+AB21+AB30+AB43+AB52+AB61+AB70+AB79+AB88+AB97+AB106+AB115+AB124+AB133+AB142+AB151+AB160+AB169+AB178+AB187+AB196</f>
        <v>0</v>
      </c>
      <c r="AC9" s="136">
        <f t="shared" si="0"/>
        <v>0</v>
      </c>
      <c r="AD9" s="137">
        <f t="shared" si="0"/>
        <v>0</v>
      </c>
      <c r="AE9" s="136">
        <f t="shared" si="0"/>
        <v>0</v>
      </c>
      <c r="AF9" s="137">
        <f t="shared" si="0"/>
        <v>0</v>
      </c>
      <c r="AG9" s="136">
        <f t="shared" si="0"/>
        <v>0</v>
      </c>
      <c r="AH9" s="137">
        <f t="shared" ref="AH9:AI9" si="1">+AH12+AH21+AH30+AH43+AH52+AH61+AH70+AH79+AH88+AH97+AH106+AH115+AH124+AH133+AH142+AH151+AH160+AH169+AH178+AH187+AH196</f>
        <v>0</v>
      </c>
      <c r="AI9" s="136">
        <f t="shared" si="1"/>
        <v>0</v>
      </c>
      <c r="AJ9" s="138">
        <f t="shared" si="0"/>
        <v>83000000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2"/>
      <c r="O11" s="932"/>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1">
        <v>1</v>
      </c>
      <c r="B12" s="162" t="s">
        <v>1705</v>
      </c>
      <c r="C12" s="163" t="s">
        <v>1706</v>
      </c>
      <c r="D12" s="164" t="s">
        <v>21</v>
      </c>
      <c r="E12" s="164" t="s">
        <v>1894</v>
      </c>
      <c r="F12" s="163" t="s">
        <v>1707</v>
      </c>
      <c r="G12" s="165" t="s">
        <v>1679</v>
      </c>
      <c r="H12" s="165" t="s">
        <v>1680</v>
      </c>
      <c r="I12" s="166" t="s">
        <v>1910</v>
      </c>
      <c r="J12" s="167">
        <f>+$N$3</f>
        <v>2018</v>
      </c>
      <c r="K12" s="165" t="s">
        <v>1927</v>
      </c>
      <c r="L12" s="166" t="s">
        <v>1966</v>
      </c>
      <c r="M12" s="163" t="s">
        <v>1708</v>
      </c>
      <c r="N12" s="163" t="s">
        <v>1709</v>
      </c>
      <c r="O12" s="163" t="s">
        <v>1710</v>
      </c>
      <c r="P12" s="163" t="s">
        <v>1711</v>
      </c>
      <c r="Q12" s="163" t="s">
        <v>1967</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5000000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5000000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1969</v>
      </c>
      <c r="BC12" s="45" t="s">
        <v>1687</v>
      </c>
    </row>
    <row r="13" spans="1:64" ht="33.75" x14ac:dyDescent="0.2">
      <c r="A13" s="952"/>
      <c r="B13" s="954" t="str">
        <f>VLOOKUP($D$9,'PROYECTOS REGISTRADOS'!$A$2:$D$82,4,0)</f>
        <v>Mejoramiento del índice de desempleo entre la población económicamente activa residente en el Municipio de Tocancipá, Cundinamarca, Centro Oriente</v>
      </c>
      <c r="C13" s="957" t="str">
        <f>VLOOKUP($D$9,'PROYECTOS REGISTRADOS'!$A$2:$D$82,3,0)</f>
        <v>2016-25817-0030</v>
      </c>
      <c r="D13" s="960" t="s">
        <v>833</v>
      </c>
      <c r="E13" s="966" t="str">
        <f>IF(D13=0,"0-0",(VLOOKUP(D13,'CONSOLIDADO PLAN DESARROLLO'!$EL$9:$ET$304,2,0)))</f>
        <v>Realizar apoyos de proyección laboral en cumplimiento de la ley del primer empleo</v>
      </c>
      <c r="F13" s="963" t="str">
        <f>IF(D13=0,"0-0",(VLOOKUP(D13,'CONSOLIDADO PLAN DESARROLLO'!$EL$9:$ET$304,3,0)))</f>
        <v>No. de estrategias diseñadas para realizar apoyos de proyección laboral con Ley de Primer Empleo</v>
      </c>
      <c r="G13" s="985">
        <f>IF(D13=0,"0-0",(VLOOKUP(D13,'CONSOLIDADO PLAN DESARROLLO'!$EL$9:$ET$304,4,0)))</f>
        <v>0</v>
      </c>
      <c r="H13" s="969">
        <f>IF(D13=0,"0-0",(VLOOKUP(D13,'CONSOLIDADO PLAN DESARROLLO'!$EL$9:$ET$304,5,0)))</f>
        <v>1</v>
      </c>
      <c r="I13" s="972">
        <f>IF(D13=0,"0-0",(VLOOKUP(D13,'CONSOLIDADO PLAN DESARROLLO'!$EL$9:$ET$304,$R$3,0)))</f>
        <v>1</v>
      </c>
      <c r="J13" s="973"/>
      <c r="K13" s="978"/>
      <c r="L13" s="981"/>
      <c r="M13" s="820" t="s">
        <v>1932</v>
      </c>
      <c r="N13" s="817" t="s">
        <v>1933</v>
      </c>
      <c r="O13" s="819">
        <v>4</v>
      </c>
      <c r="P13" s="877"/>
      <c r="Q13" s="47"/>
      <c r="R13" s="882">
        <f>VLOOKUP($D13,'[5]Tablero Logro Metas 2018'!$N$7:$AJ$302,15,0)</f>
        <v>0</v>
      </c>
      <c r="S13" s="48"/>
      <c r="T13" s="885">
        <f>VLOOKUP($D13,'[5]Tablero Logro Metas 2018'!$N$7:$AJ$302,16,0)</f>
        <v>0</v>
      </c>
      <c r="U13" s="49"/>
      <c r="V13" s="885">
        <f>VLOOKUP($D13,'[5]Tablero Logro Metas 2018'!$N$7:$AJ$302,17,0)</f>
        <v>0</v>
      </c>
      <c r="W13" s="49"/>
      <c r="X13" s="885">
        <f>VLOOKUP($D13,'[5]Tablero Logro Metas 2018'!$N$7:$AJ$302,18,0)</f>
        <v>0</v>
      </c>
      <c r="Y13" s="49"/>
      <c r="Z13" s="885">
        <f>VLOOKUP($D13,'[5]Tablero Logro Metas 2018'!$N$7:$AJ$302,19,0)</f>
        <v>5000000</v>
      </c>
      <c r="AA13" s="49"/>
      <c r="AB13" s="885">
        <f>VLOOKUP($D13,'[5]Tablero Logro Metas 2018'!$N$7:$AJ$302,20,0)</f>
        <v>0</v>
      </c>
      <c r="AC13" s="49"/>
      <c r="AD13" s="885">
        <f>VLOOKUP($D13,'[5]Tablero Logro Metas 2018'!$N$7:$AJ$302,21,0)</f>
        <v>0</v>
      </c>
      <c r="AE13" s="49"/>
      <c r="AF13" s="885">
        <f>VLOOKUP($D13,'[5]Tablero Logro Metas 2018'!$N$7:$AJ$302,22,0)</f>
        <v>0</v>
      </c>
      <c r="AG13" s="50"/>
      <c r="AH13" s="885">
        <f>VLOOKUP($D13,'[5]Tablero Logro Metas 2018'!$N$7:$AJ$302,23,0)</f>
        <v>0</v>
      </c>
      <c r="AI13" s="49"/>
      <c r="AJ13" s="879">
        <f>+R13+T13+V13+X13+Z13+AB13+AD13+AF13+AH13</f>
        <v>5000000</v>
      </c>
      <c r="AK13" s="104">
        <f t="shared" ref="AK13:AK18" si="4">AC13+AE13+AG13+S13+U13+W13+Y13+AA13+AI13</f>
        <v>0</v>
      </c>
      <c r="AL13" s="51"/>
      <c r="AM13" s="52"/>
      <c r="AN13" s="52"/>
      <c r="AO13" s="52"/>
      <c r="AP13" s="52"/>
      <c r="AQ13" s="52"/>
      <c r="AR13" s="53">
        <f t="shared" ref="AR13:AR18" si="5">SUM(AL13:AQ13)</f>
        <v>0</v>
      </c>
      <c r="AS13" s="54"/>
      <c r="AT13" s="52"/>
      <c r="AU13" s="53">
        <f t="shared" ref="AU13:AU17" si="6">SUM(AS13:AT13)</f>
        <v>0</v>
      </c>
      <c r="AV13" s="54"/>
      <c r="AW13" s="52"/>
      <c r="AX13" s="52"/>
      <c r="AY13" s="52"/>
      <c r="AZ13" s="55"/>
      <c r="BA13" s="56"/>
      <c r="BB13" s="56"/>
      <c r="BC13" s="57"/>
    </row>
    <row r="14" spans="1:64" ht="24.75" customHeight="1" x14ac:dyDescent="0.2">
      <c r="A14" s="952"/>
      <c r="B14" s="954"/>
      <c r="C14" s="957"/>
      <c r="D14" s="960"/>
      <c r="E14" s="967"/>
      <c r="F14" s="963"/>
      <c r="G14" s="985"/>
      <c r="H14" s="969"/>
      <c r="I14" s="974"/>
      <c r="J14" s="975"/>
      <c r="K14" s="978"/>
      <c r="L14" s="982"/>
      <c r="M14" s="822" t="s">
        <v>1976</v>
      </c>
      <c r="N14" s="176" t="s">
        <v>1933</v>
      </c>
      <c r="O14" s="177"/>
      <c r="P14" s="877"/>
      <c r="Q14" s="47"/>
      <c r="R14" s="883"/>
      <c r="S14" s="48"/>
      <c r="T14" s="886"/>
      <c r="U14" s="49"/>
      <c r="V14" s="886"/>
      <c r="W14" s="49"/>
      <c r="X14" s="886"/>
      <c r="Y14" s="49"/>
      <c r="Z14" s="886"/>
      <c r="AA14" s="49"/>
      <c r="AB14" s="886"/>
      <c r="AC14" s="49"/>
      <c r="AD14" s="886"/>
      <c r="AE14" s="49"/>
      <c r="AF14" s="886"/>
      <c r="AG14" s="50"/>
      <c r="AH14" s="886"/>
      <c r="AI14" s="49"/>
      <c r="AJ14" s="880"/>
      <c r="AK14" s="104">
        <f t="shared" si="4"/>
        <v>0</v>
      </c>
      <c r="AL14" s="51"/>
      <c r="AM14" s="52"/>
      <c r="AN14" s="52"/>
      <c r="AO14" s="52"/>
      <c r="AP14" s="52"/>
      <c r="AQ14" s="52"/>
      <c r="AR14" s="53">
        <f t="shared" si="5"/>
        <v>0</v>
      </c>
      <c r="AS14" s="54"/>
      <c r="AT14" s="52"/>
      <c r="AU14" s="53">
        <f t="shared" si="6"/>
        <v>0</v>
      </c>
      <c r="AV14" s="54"/>
      <c r="AW14" s="52"/>
      <c r="AX14" s="52"/>
      <c r="AY14" s="52"/>
      <c r="AZ14" s="55"/>
      <c r="BA14" s="56"/>
      <c r="BB14" s="56"/>
      <c r="BC14" s="57"/>
    </row>
    <row r="15" spans="1:64" ht="17.25" customHeight="1" x14ac:dyDescent="0.2">
      <c r="A15" s="952"/>
      <c r="B15" s="954"/>
      <c r="C15" s="957"/>
      <c r="D15" s="960"/>
      <c r="E15" s="967"/>
      <c r="F15" s="963"/>
      <c r="G15" s="985"/>
      <c r="H15" s="969"/>
      <c r="I15" s="974"/>
      <c r="J15" s="975"/>
      <c r="K15" s="978"/>
      <c r="L15" s="982"/>
      <c r="M15" s="175"/>
      <c r="N15" s="176"/>
      <c r="O15" s="177"/>
      <c r="P15" s="877"/>
      <c r="Q15" s="47"/>
      <c r="R15" s="883"/>
      <c r="S15" s="48"/>
      <c r="T15" s="886"/>
      <c r="U15" s="49"/>
      <c r="V15" s="886"/>
      <c r="W15" s="49"/>
      <c r="X15" s="886"/>
      <c r="Y15" s="49"/>
      <c r="Z15" s="886"/>
      <c r="AA15" s="49"/>
      <c r="AB15" s="886"/>
      <c r="AC15" s="49"/>
      <c r="AD15" s="886"/>
      <c r="AE15" s="49"/>
      <c r="AF15" s="886"/>
      <c r="AG15" s="50"/>
      <c r="AH15" s="886"/>
      <c r="AI15" s="49"/>
      <c r="AJ15" s="880"/>
      <c r="AK15" s="104">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x14ac:dyDescent="0.2">
      <c r="A16" s="952"/>
      <c r="B16" s="954"/>
      <c r="C16" s="957"/>
      <c r="D16" s="960"/>
      <c r="E16" s="967"/>
      <c r="F16" s="963"/>
      <c r="G16" s="985"/>
      <c r="H16" s="969"/>
      <c r="I16" s="974"/>
      <c r="J16" s="975"/>
      <c r="K16" s="978"/>
      <c r="L16" s="982"/>
      <c r="M16" s="175"/>
      <c r="N16" s="176"/>
      <c r="O16" s="177"/>
      <c r="P16" s="877"/>
      <c r="Q16" s="47"/>
      <c r="R16" s="883"/>
      <c r="S16" s="48"/>
      <c r="T16" s="886"/>
      <c r="U16" s="49"/>
      <c r="V16" s="886"/>
      <c r="W16" s="49"/>
      <c r="X16" s="886"/>
      <c r="Y16" s="49"/>
      <c r="Z16" s="886"/>
      <c r="AA16" s="49"/>
      <c r="AB16" s="886"/>
      <c r="AC16" s="49"/>
      <c r="AD16" s="886"/>
      <c r="AE16" s="49"/>
      <c r="AF16" s="886"/>
      <c r="AG16" s="50"/>
      <c r="AH16" s="886"/>
      <c r="AI16" s="49"/>
      <c r="AJ16" s="880"/>
      <c r="AK16" s="104">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17.25" customHeight="1" x14ac:dyDescent="0.2">
      <c r="A17" s="952"/>
      <c r="B17" s="954"/>
      <c r="C17" s="957"/>
      <c r="D17" s="960"/>
      <c r="E17" s="967"/>
      <c r="F17" s="963"/>
      <c r="G17" s="985"/>
      <c r="H17" s="969"/>
      <c r="I17" s="974"/>
      <c r="J17" s="975"/>
      <c r="K17" s="978"/>
      <c r="L17" s="982"/>
      <c r="M17" s="175"/>
      <c r="N17" s="176"/>
      <c r="O17" s="177"/>
      <c r="P17" s="877"/>
      <c r="Q17" s="47"/>
      <c r="R17" s="883"/>
      <c r="S17" s="48"/>
      <c r="T17" s="886"/>
      <c r="U17" s="49"/>
      <c r="V17" s="886"/>
      <c r="W17" s="49"/>
      <c r="X17" s="886"/>
      <c r="Y17" s="49"/>
      <c r="Z17" s="886"/>
      <c r="AA17" s="49"/>
      <c r="AB17" s="886"/>
      <c r="AC17" s="49"/>
      <c r="AD17" s="886"/>
      <c r="AE17" s="49"/>
      <c r="AF17" s="886"/>
      <c r="AG17" s="50"/>
      <c r="AH17" s="886"/>
      <c r="AI17" s="49"/>
      <c r="AJ17" s="880"/>
      <c r="AK17" s="104">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x14ac:dyDescent="0.2">
      <c r="A18" s="952"/>
      <c r="B18" s="955"/>
      <c r="C18" s="958"/>
      <c r="D18" s="961"/>
      <c r="E18" s="967"/>
      <c r="F18" s="964"/>
      <c r="G18" s="986"/>
      <c r="H18" s="970"/>
      <c r="I18" s="974"/>
      <c r="J18" s="975"/>
      <c r="K18" s="979"/>
      <c r="L18" s="982"/>
      <c r="M18" s="178"/>
      <c r="N18" s="179"/>
      <c r="O18" s="180"/>
      <c r="P18" s="878"/>
      <c r="Q18" s="108"/>
      <c r="R18" s="883"/>
      <c r="S18" s="109"/>
      <c r="T18" s="886"/>
      <c r="U18" s="110"/>
      <c r="V18" s="886"/>
      <c r="W18" s="110"/>
      <c r="X18" s="886"/>
      <c r="Y18" s="110"/>
      <c r="Z18" s="886"/>
      <c r="AA18" s="110"/>
      <c r="AB18" s="886"/>
      <c r="AC18" s="110"/>
      <c r="AD18" s="886"/>
      <c r="AE18" s="110"/>
      <c r="AF18" s="886"/>
      <c r="AG18" s="111"/>
      <c r="AH18" s="886"/>
      <c r="AI18" s="110"/>
      <c r="AJ18" s="881"/>
      <c r="AK18" s="104">
        <f t="shared" si="4"/>
        <v>0</v>
      </c>
      <c r="AL18" s="112"/>
      <c r="AM18" s="113"/>
      <c r="AN18" s="113"/>
      <c r="AO18" s="113"/>
      <c r="AP18" s="113"/>
      <c r="AQ18" s="113"/>
      <c r="AR18" s="53">
        <f t="shared" si="5"/>
        <v>0</v>
      </c>
      <c r="AS18" s="114"/>
      <c r="AT18" s="113"/>
      <c r="AU18" s="53">
        <f>SUM(AS18:AT18)</f>
        <v>0</v>
      </c>
      <c r="AV18" s="114"/>
      <c r="AW18" s="113"/>
      <c r="AX18" s="113"/>
      <c r="AY18" s="113"/>
      <c r="AZ18" s="115"/>
      <c r="BA18" s="116"/>
      <c r="BB18" s="116"/>
      <c r="BC18" s="117"/>
    </row>
    <row r="19" spans="1:55" ht="9.9499999999999993" customHeight="1" thickBot="1" x14ac:dyDescent="0.25">
      <c r="A19" s="953"/>
      <c r="B19" s="956"/>
      <c r="C19" s="959"/>
      <c r="D19" s="962"/>
      <c r="E19" s="968"/>
      <c r="F19" s="965"/>
      <c r="G19" s="987"/>
      <c r="H19" s="971"/>
      <c r="I19" s="976"/>
      <c r="J19" s="977"/>
      <c r="K19" s="980"/>
      <c r="L19" s="983"/>
      <c r="M19" s="181"/>
      <c r="N19" s="182"/>
      <c r="O19" s="183"/>
      <c r="P19" s="118"/>
      <c r="Q19" s="118"/>
      <c r="R19" s="884"/>
      <c r="S19" s="184"/>
      <c r="T19" s="887"/>
      <c r="U19" s="185"/>
      <c r="V19" s="887"/>
      <c r="W19" s="185"/>
      <c r="X19" s="887"/>
      <c r="Y19" s="185"/>
      <c r="Z19" s="887"/>
      <c r="AA19" s="185"/>
      <c r="AB19" s="887"/>
      <c r="AC19" s="185"/>
      <c r="AD19" s="887"/>
      <c r="AE19" s="185"/>
      <c r="AF19" s="887"/>
      <c r="AG19" s="186"/>
      <c r="AH19" s="887"/>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4"/>
      <c r="J20" s="98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1">
        <v>2</v>
      </c>
      <c r="B21" s="162" t="s">
        <v>1705</v>
      </c>
      <c r="C21" s="163" t="s">
        <v>1706</v>
      </c>
      <c r="D21" s="164" t="s">
        <v>21</v>
      </c>
      <c r="E21" s="164" t="s">
        <v>1894</v>
      </c>
      <c r="F21" s="163" t="s">
        <v>1707</v>
      </c>
      <c r="G21" s="165" t="s">
        <v>1679</v>
      </c>
      <c r="H21" s="165" t="s">
        <v>1680</v>
      </c>
      <c r="I21" s="166" t="s">
        <v>1910</v>
      </c>
      <c r="J21" s="167">
        <f>+$N$3</f>
        <v>2018</v>
      </c>
      <c r="K21" s="165" t="s">
        <v>1927</v>
      </c>
      <c r="L21" s="166" t="s">
        <v>1966</v>
      </c>
      <c r="M21" s="163" t="s">
        <v>1708</v>
      </c>
      <c r="N21" s="163" t="s">
        <v>1709</v>
      </c>
      <c r="O21" s="163" t="s">
        <v>1710</v>
      </c>
      <c r="P21" s="163" t="s">
        <v>1711</v>
      </c>
      <c r="Q21" s="163" t="s">
        <v>1967</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1969</v>
      </c>
      <c r="BC21" s="45" t="s">
        <v>1687</v>
      </c>
    </row>
    <row r="22" spans="1:55" ht="22.5" x14ac:dyDescent="0.2">
      <c r="A22" s="952"/>
      <c r="B22" s="954" t="str">
        <f>VLOOKUP($D$9,'PROYECTOS REGISTRADOS'!$A$2:$D$82,4,0)</f>
        <v>Mejoramiento del índice de desempleo entre la población económicamente activa residente en el Municipio de Tocancipá, Cundinamarca, Centro Oriente</v>
      </c>
      <c r="C22" s="957" t="str">
        <f>VLOOKUP($D$9,'PROYECTOS REGISTRADOS'!$A$2:$D$82,3,0)</f>
        <v>2016-25817-0030</v>
      </c>
      <c r="D22" s="960" t="s">
        <v>837</v>
      </c>
      <c r="E22" s="966" t="str">
        <f>IF(D22=0,"0-0",(VLOOKUP(D22,'CONSOLIDADO PLAN DESARROLLO'!$EL$9:$ET$304,2,0)))</f>
        <v>Capacitar en “teletrabajo" por medio de establecimientos educativos u otros aliados</v>
      </c>
      <c r="F22" s="963" t="str">
        <f>IF(D22=0,"0-0",(VLOOKUP(D22,'CONSOLIDADO PLAN DESARROLLO'!$EL$9:$ET$304,3,0)))</f>
        <v>No. de capacitaciones anuales en teletrabajo</v>
      </c>
      <c r="G22" s="985">
        <f>IF(D22=0,"0-0",(VLOOKUP(D22,'CONSOLIDADO PLAN DESARROLLO'!$EL$9:$ET$304,4,0)))</f>
        <v>0</v>
      </c>
      <c r="H22" s="969">
        <f>IF(D22=0,"0-0",(VLOOKUP(D22,'CONSOLIDADO PLAN DESARROLLO'!$EL$9:$ET$304,5,0)))</f>
        <v>1</v>
      </c>
      <c r="I22" s="972">
        <f>IF(D22=0,"0-0",(VLOOKUP(D22,'CONSOLIDADO PLAN DESARROLLO'!$EL$9:$ET$304,$R$3,0)))</f>
        <v>1</v>
      </c>
      <c r="J22" s="973"/>
      <c r="K22" s="978"/>
      <c r="L22" s="981"/>
      <c r="M22" s="820" t="s">
        <v>1934</v>
      </c>
      <c r="N22" s="817" t="s">
        <v>1933</v>
      </c>
      <c r="O22" s="819">
        <v>4</v>
      </c>
      <c r="P22" s="877"/>
      <c r="Q22" s="47"/>
      <c r="R22" s="882">
        <f>VLOOKUP($D22,'[5]Tablero Logro Metas 2018'!$N$7:$AJ$302,15,0)</f>
        <v>0</v>
      </c>
      <c r="S22" s="48"/>
      <c r="T22" s="885">
        <f>VLOOKUP($D22,'[5]Tablero Logro Metas 2018'!$N$7:$AJ$302,16,0)</f>
        <v>0</v>
      </c>
      <c r="U22" s="49"/>
      <c r="V22" s="885">
        <f>VLOOKUP($D22,'[5]Tablero Logro Metas 2018'!$N$7:$AJ$302,17,0)</f>
        <v>0</v>
      </c>
      <c r="W22" s="49"/>
      <c r="X22" s="885">
        <f>VLOOKUP($D22,'[5]Tablero Logro Metas 2018'!$N$7:$AJ$302,18,0)</f>
        <v>0</v>
      </c>
      <c r="Y22" s="49"/>
      <c r="Z22" s="885">
        <f>VLOOKUP($D22,'[5]Tablero Logro Metas 2018'!$N$7:$AJ$302,19,0)</f>
        <v>0</v>
      </c>
      <c r="AA22" s="49"/>
      <c r="AB22" s="885">
        <f>VLOOKUP($D22,'[5]Tablero Logro Metas 2018'!$N$7:$AJ$302,20,0)</f>
        <v>0</v>
      </c>
      <c r="AC22" s="49"/>
      <c r="AD22" s="885">
        <f>VLOOKUP($D22,'[5]Tablero Logro Metas 2018'!$N$7:$AJ$302,21,0)</f>
        <v>0</v>
      </c>
      <c r="AE22" s="49"/>
      <c r="AF22" s="885">
        <f>VLOOKUP($D22,'[5]Tablero Logro Metas 2018'!$N$7:$AJ$302,22,0)</f>
        <v>0</v>
      </c>
      <c r="AG22" s="50"/>
      <c r="AH22" s="885">
        <f>VLOOKUP($D22,'[5]Tablero Logro Metas 2018'!$N$7:$AJ$302,23,0)</f>
        <v>0</v>
      </c>
      <c r="AI22" s="49"/>
      <c r="AJ22" s="879">
        <f>+R22+T22+V22+X22+Z22+AB22+AD22+AF22+AH22</f>
        <v>0</v>
      </c>
      <c r="AK22" s="104">
        <f t="shared" ref="AK22:AK27" si="40">AC22+AE22+AG22+S22+U22+W22+Y22+AA22+AI22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17.25" customHeight="1" x14ac:dyDescent="0.2">
      <c r="A23" s="952"/>
      <c r="B23" s="954"/>
      <c r="C23" s="957"/>
      <c r="D23" s="960"/>
      <c r="E23" s="967"/>
      <c r="F23" s="963"/>
      <c r="G23" s="985"/>
      <c r="H23" s="969"/>
      <c r="I23" s="974"/>
      <c r="J23" s="975"/>
      <c r="K23" s="978"/>
      <c r="L23" s="982"/>
      <c r="M23" s="175"/>
      <c r="N23" s="176"/>
      <c r="O23" s="177"/>
      <c r="P23" s="877"/>
      <c r="Q23" s="47"/>
      <c r="R23" s="883"/>
      <c r="S23" s="48"/>
      <c r="T23" s="886"/>
      <c r="U23" s="49"/>
      <c r="V23" s="886"/>
      <c r="W23" s="49"/>
      <c r="X23" s="886"/>
      <c r="Y23" s="49"/>
      <c r="Z23" s="886"/>
      <c r="AA23" s="49"/>
      <c r="AB23" s="886"/>
      <c r="AC23" s="49"/>
      <c r="AD23" s="886"/>
      <c r="AE23" s="49"/>
      <c r="AF23" s="886"/>
      <c r="AG23" s="50"/>
      <c r="AH23" s="886"/>
      <c r="AI23" s="49"/>
      <c r="AJ23" s="880"/>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customHeight="1" x14ac:dyDescent="0.2">
      <c r="A24" s="952"/>
      <c r="B24" s="954"/>
      <c r="C24" s="957"/>
      <c r="D24" s="960"/>
      <c r="E24" s="967"/>
      <c r="F24" s="963"/>
      <c r="G24" s="985"/>
      <c r="H24" s="969"/>
      <c r="I24" s="974"/>
      <c r="J24" s="975"/>
      <c r="K24" s="978"/>
      <c r="L24" s="982"/>
      <c r="M24" s="175"/>
      <c r="N24" s="176"/>
      <c r="O24" s="177"/>
      <c r="P24" s="877"/>
      <c r="Q24" s="47"/>
      <c r="R24" s="883"/>
      <c r="S24" s="48"/>
      <c r="T24" s="886"/>
      <c r="U24" s="49"/>
      <c r="V24" s="886"/>
      <c r="W24" s="49"/>
      <c r="X24" s="886"/>
      <c r="Y24" s="49"/>
      <c r="Z24" s="886"/>
      <c r="AA24" s="49"/>
      <c r="AB24" s="886"/>
      <c r="AC24" s="49"/>
      <c r="AD24" s="886"/>
      <c r="AE24" s="49"/>
      <c r="AF24" s="886"/>
      <c r="AG24" s="50"/>
      <c r="AH24" s="886"/>
      <c r="AI24" s="49"/>
      <c r="AJ24" s="880"/>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customHeight="1" x14ac:dyDescent="0.2">
      <c r="A25" s="952"/>
      <c r="B25" s="954"/>
      <c r="C25" s="957"/>
      <c r="D25" s="960"/>
      <c r="E25" s="967"/>
      <c r="F25" s="963"/>
      <c r="G25" s="985"/>
      <c r="H25" s="969"/>
      <c r="I25" s="974"/>
      <c r="J25" s="975"/>
      <c r="K25" s="978"/>
      <c r="L25" s="982"/>
      <c r="M25" s="175"/>
      <c r="N25" s="176"/>
      <c r="O25" s="177"/>
      <c r="P25" s="877"/>
      <c r="Q25" s="47"/>
      <c r="R25" s="883"/>
      <c r="S25" s="48"/>
      <c r="T25" s="886"/>
      <c r="U25" s="49"/>
      <c r="V25" s="886"/>
      <c r="W25" s="49"/>
      <c r="X25" s="886"/>
      <c r="Y25" s="49"/>
      <c r="Z25" s="886"/>
      <c r="AA25" s="49"/>
      <c r="AB25" s="886"/>
      <c r="AC25" s="49"/>
      <c r="AD25" s="886"/>
      <c r="AE25" s="49"/>
      <c r="AF25" s="886"/>
      <c r="AG25" s="50"/>
      <c r="AH25" s="886"/>
      <c r="AI25" s="49"/>
      <c r="AJ25" s="880"/>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customHeight="1" x14ac:dyDescent="0.2">
      <c r="A26" s="952"/>
      <c r="B26" s="954"/>
      <c r="C26" s="957"/>
      <c r="D26" s="960"/>
      <c r="E26" s="967"/>
      <c r="F26" s="963"/>
      <c r="G26" s="985"/>
      <c r="H26" s="969"/>
      <c r="I26" s="974"/>
      <c r="J26" s="975"/>
      <c r="K26" s="978"/>
      <c r="L26" s="982"/>
      <c r="M26" s="175"/>
      <c r="N26" s="176"/>
      <c r="O26" s="177"/>
      <c r="P26" s="877"/>
      <c r="Q26" s="47"/>
      <c r="R26" s="883"/>
      <c r="S26" s="48"/>
      <c r="T26" s="886"/>
      <c r="U26" s="49"/>
      <c r="V26" s="886"/>
      <c r="W26" s="49"/>
      <c r="X26" s="886"/>
      <c r="Y26" s="49"/>
      <c r="Z26" s="886"/>
      <c r="AA26" s="49"/>
      <c r="AB26" s="886"/>
      <c r="AC26" s="49"/>
      <c r="AD26" s="886"/>
      <c r="AE26" s="49"/>
      <c r="AF26" s="886"/>
      <c r="AG26" s="50"/>
      <c r="AH26" s="886"/>
      <c r="AI26" s="49"/>
      <c r="AJ26" s="880"/>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customHeight="1" x14ac:dyDescent="0.2">
      <c r="A27" s="952"/>
      <c r="B27" s="955"/>
      <c r="C27" s="958"/>
      <c r="D27" s="961"/>
      <c r="E27" s="967"/>
      <c r="F27" s="964"/>
      <c r="G27" s="986"/>
      <c r="H27" s="970"/>
      <c r="I27" s="974"/>
      <c r="J27" s="975"/>
      <c r="K27" s="979"/>
      <c r="L27" s="982"/>
      <c r="M27" s="178"/>
      <c r="N27" s="179"/>
      <c r="O27" s="180"/>
      <c r="P27" s="878"/>
      <c r="Q27" s="108"/>
      <c r="R27" s="883"/>
      <c r="S27" s="109"/>
      <c r="T27" s="886"/>
      <c r="U27" s="110"/>
      <c r="V27" s="886"/>
      <c r="W27" s="110"/>
      <c r="X27" s="886"/>
      <c r="Y27" s="110"/>
      <c r="Z27" s="886"/>
      <c r="AA27" s="110"/>
      <c r="AB27" s="886"/>
      <c r="AC27" s="110"/>
      <c r="AD27" s="886"/>
      <c r="AE27" s="110"/>
      <c r="AF27" s="886"/>
      <c r="AG27" s="111"/>
      <c r="AH27" s="886"/>
      <c r="AI27" s="110"/>
      <c r="AJ27" s="881"/>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customHeight="1" thickBot="1" x14ac:dyDescent="0.25">
      <c r="A28" s="953"/>
      <c r="B28" s="956"/>
      <c r="C28" s="959"/>
      <c r="D28" s="962"/>
      <c r="E28" s="968"/>
      <c r="F28" s="965"/>
      <c r="G28" s="987"/>
      <c r="H28" s="971"/>
      <c r="I28" s="976"/>
      <c r="J28" s="977"/>
      <c r="K28" s="980"/>
      <c r="L28" s="983"/>
      <c r="M28" s="181"/>
      <c r="N28" s="182"/>
      <c r="O28" s="183"/>
      <c r="P28" s="118"/>
      <c r="Q28" s="118"/>
      <c r="R28" s="884"/>
      <c r="S28" s="184"/>
      <c r="T28" s="887"/>
      <c r="U28" s="185"/>
      <c r="V28" s="887"/>
      <c r="W28" s="185"/>
      <c r="X28" s="887"/>
      <c r="Y28" s="185"/>
      <c r="Z28" s="887"/>
      <c r="AA28" s="185"/>
      <c r="AB28" s="887"/>
      <c r="AC28" s="185"/>
      <c r="AD28" s="887"/>
      <c r="AE28" s="185"/>
      <c r="AF28" s="887"/>
      <c r="AG28" s="186"/>
      <c r="AH28" s="887"/>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4"/>
      <c r="J29" s="98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1">
        <v>3</v>
      </c>
      <c r="B30" s="162" t="s">
        <v>1705</v>
      </c>
      <c r="C30" s="163" t="s">
        <v>1706</v>
      </c>
      <c r="D30" s="164" t="s">
        <v>21</v>
      </c>
      <c r="E30" s="164" t="s">
        <v>1894</v>
      </c>
      <c r="F30" s="163" t="s">
        <v>1707</v>
      </c>
      <c r="G30" s="165" t="s">
        <v>1679</v>
      </c>
      <c r="H30" s="165" t="s">
        <v>1680</v>
      </c>
      <c r="I30" s="166" t="s">
        <v>1910</v>
      </c>
      <c r="J30" s="167">
        <f>+$N$3</f>
        <v>2018</v>
      </c>
      <c r="K30" s="165" t="s">
        <v>1927</v>
      </c>
      <c r="L30" s="166" t="s">
        <v>1966</v>
      </c>
      <c r="M30" s="163" t="s">
        <v>1708</v>
      </c>
      <c r="N30" s="163" t="s">
        <v>1709</v>
      </c>
      <c r="O30" s="163" t="s">
        <v>1710</v>
      </c>
      <c r="P30" s="163" t="s">
        <v>1711</v>
      </c>
      <c r="Q30" s="163" t="s">
        <v>1967</v>
      </c>
      <c r="R30" s="168">
        <f t="shared" ref="R30" si="43">SUM(R31:R41)</f>
        <v>0</v>
      </c>
      <c r="S30" s="169">
        <f t="shared" ref="S30" si="44">SUM(S31:S41)</f>
        <v>0</v>
      </c>
      <c r="T30" s="170">
        <f t="shared" ref="T30" si="45">SUM(T31:T41)</f>
        <v>0</v>
      </c>
      <c r="U30" s="171">
        <f t="shared" ref="U30" si="46">SUM(U31:U41)</f>
        <v>0</v>
      </c>
      <c r="V30" s="170">
        <f t="shared" ref="V30" si="47">SUM(V31:V41)</f>
        <v>0</v>
      </c>
      <c r="W30" s="171">
        <f t="shared" ref="W30" si="48">SUM(W31:W41)</f>
        <v>0</v>
      </c>
      <c r="X30" s="170">
        <f t="shared" ref="X30" si="49">SUM(X31:X41)</f>
        <v>0</v>
      </c>
      <c r="Y30" s="171">
        <f t="shared" ref="Y30" si="50">SUM(Y31:Y41)</f>
        <v>0</v>
      </c>
      <c r="Z30" s="170">
        <f t="shared" ref="Z30" si="51">SUM(Z31:Z41)</f>
        <v>30000000</v>
      </c>
      <c r="AA30" s="171">
        <f t="shared" ref="AA30" si="52">SUM(AA31:AA41)</f>
        <v>0</v>
      </c>
      <c r="AB30" s="170">
        <f>SUM(AB31:AB41)</f>
        <v>0</v>
      </c>
      <c r="AC30" s="171">
        <f t="shared" ref="AC30" si="53">SUM(AC31:AC41)</f>
        <v>0</v>
      </c>
      <c r="AD30" s="170">
        <f t="shared" ref="AD30" si="54">SUM(AD31:AD41)</f>
        <v>0</v>
      </c>
      <c r="AE30" s="171">
        <f t="shared" ref="AE30" si="55">SUM(AE31:AE41)</f>
        <v>0</v>
      </c>
      <c r="AF30" s="170">
        <f t="shared" ref="AF30" si="56">SUM(AF31:AF41)</f>
        <v>0</v>
      </c>
      <c r="AG30" s="172">
        <f t="shared" ref="AG30:AI30" si="57">SUM(AG31:AG41)</f>
        <v>0</v>
      </c>
      <c r="AH30" s="170">
        <f t="shared" si="57"/>
        <v>0</v>
      </c>
      <c r="AI30" s="171">
        <f t="shared" si="57"/>
        <v>0</v>
      </c>
      <c r="AJ30" s="173">
        <f t="shared" ref="AJ30" si="58">SUM(AJ31:AJ41)</f>
        <v>30000000</v>
      </c>
      <c r="AK30" s="174">
        <f t="shared" ref="AK30" si="59">SUM(AK31:AK41)</f>
        <v>0</v>
      </c>
      <c r="AL30" s="41">
        <f t="shared" ref="AL30" si="60">SUM(AL31:AL41)</f>
        <v>0</v>
      </c>
      <c r="AM30" s="42">
        <f t="shared" ref="AM30" si="61">SUM(AM31:AM41)</f>
        <v>0</v>
      </c>
      <c r="AN30" s="42">
        <f t="shared" ref="AN30" si="62">SUM(AN31:AN41)</f>
        <v>0</v>
      </c>
      <c r="AO30" s="42">
        <f t="shared" ref="AO30" si="63">SUM(AO31:AO41)</f>
        <v>0</v>
      </c>
      <c r="AP30" s="42">
        <f t="shared" ref="AP30" si="64">SUM(AP31:AP41)</f>
        <v>0</v>
      </c>
      <c r="AQ30" s="42">
        <f t="shared" ref="AQ30" si="65">SUM(AQ31:AQ41)</f>
        <v>0</v>
      </c>
      <c r="AR30" s="43">
        <f t="shared" ref="AR30" si="66">SUM(AR31:AR41)</f>
        <v>0</v>
      </c>
      <c r="AS30" s="105">
        <f t="shared" ref="AS30" si="67">SUM(AS31:AS41)</f>
        <v>0</v>
      </c>
      <c r="AT30" s="42">
        <f t="shared" ref="AT30" si="68">SUM(AT31:AT41)</f>
        <v>0</v>
      </c>
      <c r="AU30" s="43">
        <f t="shared" ref="AU30" si="69">SUM(AU31:AU41)</f>
        <v>0</v>
      </c>
      <c r="AV30" s="105">
        <f t="shared" ref="AV30" si="70">SUM(AV31:AV41)</f>
        <v>0</v>
      </c>
      <c r="AW30" s="42">
        <f t="shared" ref="AW30" si="71">SUM(AW31:AW41)</f>
        <v>0</v>
      </c>
      <c r="AX30" s="42">
        <f t="shared" ref="AX30" si="72">SUM(AX31:AX41)</f>
        <v>0</v>
      </c>
      <c r="AY30" s="42">
        <f t="shared" ref="AY30" si="73">SUM(AY31:AY41)</f>
        <v>0</v>
      </c>
      <c r="AZ30" s="106">
        <f t="shared" ref="AZ30" si="74">SUM(AZ31:AZ41)</f>
        <v>0</v>
      </c>
      <c r="BA30" s="44" t="s">
        <v>1685</v>
      </c>
      <c r="BB30" s="44" t="s">
        <v>1969</v>
      </c>
      <c r="BC30" s="45" t="s">
        <v>1687</v>
      </c>
    </row>
    <row r="31" spans="1:55" ht="17.25" customHeight="1" x14ac:dyDescent="0.2">
      <c r="A31" s="952"/>
      <c r="B31" s="954" t="str">
        <f>VLOOKUP($D$9,'PROYECTOS REGISTRADOS'!$A$2:$D$82,4,0)</f>
        <v>Mejoramiento del índice de desempleo entre la población económicamente activa residente en el Municipio de Tocancipá, Cundinamarca, Centro Oriente</v>
      </c>
      <c r="C31" s="957" t="str">
        <f>VLOOKUP($D$9,'PROYECTOS REGISTRADOS'!$A$2:$D$82,3,0)</f>
        <v>2016-25817-0030</v>
      </c>
      <c r="D31" s="960" t="s">
        <v>841</v>
      </c>
      <c r="E31" s="966" t="str">
        <f>IF(D31=0,"0-0",(VLOOKUP(D31,'CONSOLIDADO PLAN DESARROLLO'!$EL$9:$ET$304,2,0)))</f>
        <v>Aumentar la tasa de colocación de población económicamente activa en busca de empleo</v>
      </c>
      <c r="F31" s="963" t="str">
        <f>IF(D31=0,"0-0",(VLOOKUP(D31,'CONSOLIDADO PLAN DESARROLLO'!$EL$9:$ET$304,3,0)))</f>
        <v>Tasa de Colocación de la población económicamente activa en busca de empleo (Total colocados PEA en busca de empleo / Total inscritos activos) (%)</v>
      </c>
      <c r="G31" s="985">
        <f>IF(D31=0,"0-0",(VLOOKUP(D31,'CONSOLIDADO PLAN DESARROLLO'!$EL$9:$ET$304,4,0)))</f>
        <v>25</v>
      </c>
      <c r="H31" s="969">
        <f>IF(D31=0,"0-0",(VLOOKUP(D31,'CONSOLIDADO PLAN DESARROLLO'!$EL$9:$ET$304,5,0)))</f>
        <v>30</v>
      </c>
      <c r="I31" s="972">
        <f>IF(D31=0,"0-0",(VLOOKUP(D31,'CONSOLIDADO PLAN DESARROLLO'!$EL$9:$ET$304,$R$3,0)))</f>
        <v>29</v>
      </c>
      <c r="J31" s="973"/>
      <c r="K31" s="979"/>
      <c r="L31" s="981"/>
      <c r="M31" s="820" t="s">
        <v>1935</v>
      </c>
      <c r="N31" s="817" t="s">
        <v>1933</v>
      </c>
      <c r="O31" s="819">
        <v>2</v>
      </c>
      <c r="P31" s="877"/>
      <c r="Q31" s="47"/>
      <c r="R31" s="882">
        <f>VLOOKUP($D31,'[5]Tablero Logro Metas 2018'!$N$7:$AJ$302,15,0)</f>
        <v>0</v>
      </c>
      <c r="S31" s="48"/>
      <c r="T31" s="885">
        <f>VLOOKUP($D31,'[5]Tablero Logro Metas 2018'!$N$7:$AJ$302,16,0)</f>
        <v>0</v>
      </c>
      <c r="U31" s="49"/>
      <c r="V31" s="885">
        <f>VLOOKUP($D31,'[5]Tablero Logro Metas 2018'!$N$7:$AJ$302,17,0)</f>
        <v>0</v>
      </c>
      <c r="W31" s="49"/>
      <c r="X31" s="885">
        <f>VLOOKUP($D31,'[5]Tablero Logro Metas 2018'!$N$7:$AJ$302,18,0)</f>
        <v>0</v>
      </c>
      <c r="Y31" s="49"/>
      <c r="Z31" s="885">
        <f>VLOOKUP($D31,'[5]Tablero Logro Metas 2018'!$N$7:$AJ$302,19,0)</f>
        <v>30000000</v>
      </c>
      <c r="AA31" s="49"/>
      <c r="AB31" s="885">
        <f>VLOOKUP($D31,'[5]Tablero Logro Metas 2018'!$N$7:$AJ$302,20,0)</f>
        <v>0</v>
      </c>
      <c r="AC31" s="49"/>
      <c r="AD31" s="885">
        <f>VLOOKUP($D31,'[5]Tablero Logro Metas 2018'!$N$7:$AJ$302,21,0)</f>
        <v>0</v>
      </c>
      <c r="AE31" s="49"/>
      <c r="AF31" s="885">
        <f>VLOOKUP($D31,'[5]Tablero Logro Metas 2018'!$N$7:$AJ$302,22,0)</f>
        <v>0</v>
      </c>
      <c r="AG31" s="50"/>
      <c r="AH31" s="885">
        <f>VLOOKUP($D31,'[5]Tablero Logro Metas 2018'!$N$7:$AJ$302,23,0)</f>
        <v>0</v>
      </c>
      <c r="AI31" s="49"/>
      <c r="AJ31" s="879">
        <f>+R31+T31+V31+X31+Z31+AB31+AD31+AF31+AH31</f>
        <v>30000000</v>
      </c>
      <c r="AK31" s="104">
        <f t="shared" ref="AK31:AK40" si="75">AC31+AE31+AG31+S31+U31+W31+Y31+AA31+AI31</f>
        <v>0</v>
      </c>
      <c r="AL31" s="51"/>
      <c r="AM31" s="52"/>
      <c r="AN31" s="52"/>
      <c r="AO31" s="52"/>
      <c r="AP31" s="52"/>
      <c r="AQ31" s="52"/>
      <c r="AR31" s="53">
        <f t="shared" ref="AR31:AR40" si="76">SUM(AL31:AQ31)</f>
        <v>0</v>
      </c>
      <c r="AS31" s="54"/>
      <c r="AT31" s="52"/>
      <c r="AU31" s="53">
        <f t="shared" ref="AU31:AU38" si="77">SUM(AS31:AT31)</f>
        <v>0</v>
      </c>
      <c r="AV31" s="54"/>
      <c r="AW31" s="52"/>
      <c r="AX31" s="52"/>
      <c r="AY31" s="52"/>
      <c r="AZ31" s="55"/>
      <c r="BA31" s="56"/>
      <c r="BB31" s="56"/>
      <c r="BC31" s="57"/>
    </row>
    <row r="32" spans="1:55" ht="22.5" x14ac:dyDescent="0.2">
      <c r="A32" s="952"/>
      <c r="B32" s="954"/>
      <c r="C32" s="957"/>
      <c r="D32" s="960"/>
      <c r="E32" s="967"/>
      <c r="F32" s="963"/>
      <c r="G32" s="985"/>
      <c r="H32" s="969"/>
      <c r="I32" s="974"/>
      <c r="J32" s="975"/>
      <c r="K32" s="988"/>
      <c r="L32" s="982"/>
      <c r="M32" s="820" t="s">
        <v>1936</v>
      </c>
      <c r="N32" s="817" t="s">
        <v>1937</v>
      </c>
      <c r="O32" s="819">
        <v>1</v>
      </c>
      <c r="P32" s="877"/>
      <c r="Q32" s="47"/>
      <c r="R32" s="883"/>
      <c r="S32" s="48"/>
      <c r="T32" s="886"/>
      <c r="U32" s="49"/>
      <c r="V32" s="886"/>
      <c r="W32" s="49"/>
      <c r="X32" s="886"/>
      <c r="Y32" s="49"/>
      <c r="Z32" s="886"/>
      <c r="AA32" s="49"/>
      <c r="AB32" s="886"/>
      <c r="AC32" s="49"/>
      <c r="AD32" s="886"/>
      <c r="AE32" s="49"/>
      <c r="AF32" s="886"/>
      <c r="AG32" s="50"/>
      <c r="AH32" s="886"/>
      <c r="AI32" s="49"/>
      <c r="AJ32" s="880"/>
      <c r="AK32" s="104">
        <f t="shared" si="75"/>
        <v>0</v>
      </c>
      <c r="AL32" s="51"/>
      <c r="AM32" s="52"/>
      <c r="AN32" s="52"/>
      <c r="AO32" s="52"/>
      <c r="AP32" s="52"/>
      <c r="AQ32" s="52"/>
      <c r="AR32" s="53">
        <f t="shared" ref="AR32:AR34" si="78">SUM(AL32:AQ32)</f>
        <v>0</v>
      </c>
      <c r="AS32" s="54"/>
      <c r="AT32" s="52"/>
      <c r="AU32" s="53">
        <f t="shared" ref="AU32:AU34" si="79">SUM(AS32:AT32)</f>
        <v>0</v>
      </c>
      <c r="AV32" s="54"/>
      <c r="AW32" s="52"/>
      <c r="AX32" s="52"/>
      <c r="AY32" s="52"/>
      <c r="AZ32" s="55"/>
      <c r="BA32" s="56"/>
      <c r="BB32" s="56"/>
      <c r="BC32" s="57"/>
    </row>
    <row r="33" spans="1:55" ht="22.5" x14ac:dyDescent="0.2">
      <c r="A33" s="952"/>
      <c r="B33" s="954"/>
      <c r="C33" s="957"/>
      <c r="D33" s="960"/>
      <c r="E33" s="967"/>
      <c r="F33" s="963"/>
      <c r="G33" s="985"/>
      <c r="H33" s="969"/>
      <c r="I33" s="974"/>
      <c r="J33" s="975"/>
      <c r="K33" s="988"/>
      <c r="L33" s="982"/>
      <c r="M33" s="820" t="s">
        <v>1938</v>
      </c>
      <c r="N33" s="817" t="s">
        <v>1933</v>
      </c>
      <c r="O33" s="819">
        <v>4</v>
      </c>
      <c r="P33" s="877"/>
      <c r="Q33" s="47"/>
      <c r="R33" s="883"/>
      <c r="S33" s="48"/>
      <c r="T33" s="886"/>
      <c r="U33" s="49"/>
      <c r="V33" s="886"/>
      <c r="W33" s="49"/>
      <c r="X33" s="886"/>
      <c r="Y33" s="49"/>
      <c r="Z33" s="886"/>
      <c r="AA33" s="49"/>
      <c r="AB33" s="886"/>
      <c r="AC33" s="49"/>
      <c r="AD33" s="886"/>
      <c r="AE33" s="49"/>
      <c r="AF33" s="886"/>
      <c r="AG33" s="50"/>
      <c r="AH33" s="886"/>
      <c r="AI33" s="49"/>
      <c r="AJ33" s="880"/>
      <c r="AK33" s="104">
        <f t="shared" si="75"/>
        <v>0</v>
      </c>
      <c r="AL33" s="51"/>
      <c r="AM33" s="52"/>
      <c r="AN33" s="52"/>
      <c r="AO33" s="52"/>
      <c r="AP33" s="52"/>
      <c r="AQ33" s="52"/>
      <c r="AR33" s="53">
        <f t="shared" si="78"/>
        <v>0</v>
      </c>
      <c r="AS33" s="54"/>
      <c r="AT33" s="52"/>
      <c r="AU33" s="53">
        <f t="shared" si="79"/>
        <v>0</v>
      </c>
      <c r="AV33" s="54"/>
      <c r="AW33" s="52"/>
      <c r="AX33" s="52"/>
      <c r="AY33" s="52"/>
      <c r="AZ33" s="55"/>
      <c r="BA33" s="56"/>
      <c r="BB33" s="56"/>
      <c r="BC33" s="57"/>
    </row>
    <row r="34" spans="1:55" ht="33.75" x14ac:dyDescent="0.2">
      <c r="A34" s="952"/>
      <c r="B34" s="954"/>
      <c r="C34" s="957"/>
      <c r="D34" s="960"/>
      <c r="E34" s="967"/>
      <c r="F34" s="963"/>
      <c r="G34" s="985"/>
      <c r="H34" s="969"/>
      <c r="I34" s="974"/>
      <c r="J34" s="975"/>
      <c r="K34" s="988"/>
      <c r="L34" s="982"/>
      <c r="M34" s="820" t="s">
        <v>1939</v>
      </c>
      <c r="N34" s="817" t="s">
        <v>1933</v>
      </c>
      <c r="O34" s="819">
        <v>2</v>
      </c>
      <c r="P34" s="877"/>
      <c r="Q34" s="47"/>
      <c r="R34" s="883"/>
      <c r="S34" s="48"/>
      <c r="T34" s="886"/>
      <c r="U34" s="49"/>
      <c r="V34" s="886"/>
      <c r="W34" s="49"/>
      <c r="X34" s="886"/>
      <c r="Y34" s="49"/>
      <c r="Z34" s="886"/>
      <c r="AA34" s="49"/>
      <c r="AB34" s="886"/>
      <c r="AC34" s="49"/>
      <c r="AD34" s="886"/>
      <c r="AE34" s="49"/>
      <c r="AF34" s="886"/>
      <c r="AG34" s="50"/>
      <c r="AH34" s="886"/>
      <c r="AI34" s="49"/>
      <c r="AJ34" s="880"/>
      <c r="AK34" s="104">
        <f t="shared" si="75"/>
        <v>0</v>
      </c>
      <c r="AL34" s="51"/>
      <c r="AM34" s="52"/>
      <c r="AN34" s="52"/>
      <c r="AO34" s="52"/>
      <c r="AP34" s="52"/>
      <c r="AQ34" s="52"/>
      <c r="AR34" s="53">
        <f t="shared" si="78"/>
        <v>0</v>
      </c>
      <c r="AS34" s="54"/>
      <c r="AT34" s="52"/>
      <c r="AU34" s="53">
        <f t="shared" si="79"/>
        <v>0</v>
      </c>
      <c r="AV34" s="54"/>
      <c r="AW34" s="52"/>
      <c r="AX34" s="52"/>
      <c r="AY34" s="52"/>
      <c r="AZ34" s="55"/>
      <c r="BA34" s="56"/>
      <c r="BB34" s="56"/>
      <c r="BC34" s="57"/>
    </row>
    <row r="35" spans="1:55" ht="33.75" x14ac:dyDescent="0.2">
      <c r="A35" s="952"/>
      <c r="B35" s="954"/>
      <c r="C35" s="957"/>
      <c r="D35" s="960"/>
      <c r="E35" s="967"/>
      <c r="F35" s="963"/>
      <c r="G35" s="985"/>
      <c r="H35" s="969"/>
      <c r="I35" s="974"/>
      <c r="J35" s="975"/>
      <c r="K35" s="988"/>
      <c r="L35" s="982"/>
      <c r="M35" s="820" t="s">
        <v>1940</v>
      </c>
      <c r="N35" s="817" t="s">
        <v>1933</v>
      </c>
      <c r="O35" s="819">
        <v>9</v>
      </c>
      <c r="P35" s="877"/>
      <c r="Q35" s="47"/>
      <c r="R35" s="883"/>
      <c r="S35" s="48"/>
      <c r="T35" s="886"/>
      <c r="U35" s="49"/>
      <c r="V35" s="886"/>
      <c r="W35" s="49"/>
      <c r="X35" s="886"/>
      <c r="Y35" s="49"/>
      <c r="Z35" s="886"/>
      <c r="AA35" s="49"/>
      <c r="AB35" s="886"/>
      <c r="AC35" s="49"/>
      <c r="AD35" s="886"/>
      <c r="AE35" s="49"/>
      <c r="AF35" s="886"/>
      <c r="AG35" s="50"/>
      <c r="AH35" s="886"/>
      <c r="AI35" s="49"/>
      <c r="AJ35" s="880"/>
      <c r="AK35" s="104">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45" x14ac:dyDescent="0.2">
      <c r="A36" s="952"/>
      <c r="B36" s="954"/>
      <c r="C36" s="957"/>
      <c r="D36" s="960"/>
      <c r="E36" s="967"/>
      <c r="F36" s="963"/>
      <c r="G36" s="985"/>
      <c r="H36" s="969"/>
      <c r="I36" s="974"/>
      <c r="J36" s="975"/>
      <c r="K36" s="988"/>
      <c r="L36" s="982"/>
      <c r="M36" s="820" t="s">
        <v>1941</v>
      </c>
      <c r="N36" s="817" t="s">
        <v>1933</v>
      </c>
      <c r="O36" s="819">
        <v>4</v>
      </c>
      <c r="P36" s="878"/>
      <c r="Q36" s="108"/>
      <c r="R36" s="883"/>
      <c r="S36" s="109"/>
      <c r="T36" s="886"/>
      <c r="U36" s="110"/>
      <c r="V36" s="886"/>
      <c r="W36" s="110"/>
      <c r="X36" s="886"/>
      <c r="Y36" s="110"/>
      <c r="Z36" s="886"/>
      <c r="AA36" s="110"/>
      <c r="AB36" s="886"/>
      <c r="AC36" s="110"/>
      <c r="AD36" s="886"/>
      <c r="AE36" s="110"/>
      <c r="AF36" s="886"/>
      <c r="AG36" s="111"/>
      <c r="AH36" s="886"/>
      <c r="AI36" s="110"/>
      <c r="AJ36" s="880"/>
      <c r="AK36" s="104">
        <f t="shared" si="75"/>
        <v>0</v>
      </c>
      <c r="AL36" s="51"/>
      <c r="AM36" s="52"/>
      <c r="AN36" s="52"/>
      <c r="AO36" s="52"/>
      <c r="AP36" s="52"/>
      <c r="AQ36" s="52"/>
      <c r="AR36" s="53">
        <f t="shared" si="76"/>
        <v>0</v>
      </c>
      <c r="AS36" s="54"/>
      <c r="AT36" s="52"/>
      <c r="AU36" s="53">
        <f t="shared" si="77"/>
        <v>0</v>
      </c>
      <c r="AV36" s="54"/>
      <c r="AW36" s="52"/>
      <c r="AX36" s="52"/>
      <c r="AY36" s="52"/>
      <c r="AZ36" s="55"/>
      <c r="BA36" s="56"/>
      <c r="BB36" s="56"/>
      <c r="BC36" s="57"/>
    </row>
    <row r="37" spans="1:55" ht="33.75" x14ac:dyDescent="0.2">
      <c r="A37" s="952"/>
      <c r="B37" s="954"/>
      <c r="C37" s="957"/>
      <c r="D37" s="960"/>
      <c r="E37" s="967"/>
      <c r="F37" s="963"/>
      <c r="G37" s="985"/>
      <c r="H37" s="969"/>
      <c r="I37" s="974"/>
      <c r="J37" s="975"/>
      <c r="K37" s="988"/>
      <c r="L37" s="982"/>
      <c r="M37" s="820" t="s">
        <v>1942</v>
      </c>
      <c r="N37" s="817" t="s">
        <v>1933</v>
      </c>
      <c r="O37" s="819">
        <v>4</v>
      </c>
      <c r="P37" s="878"/>
      <c r="Q37" s="108"/>
      <c r="R37" s="883"/>
      <c r="S37" s="48"/>
      <c r="T37" s="886"/>
      <c r="U37" s="49"/>
      <c r="V37" s="886"/>
      <c r="W37" s="49"/>
      <c r="X37" s="886"/>
      <c r="Y37" s="49"/>
      <c r="Z37" s="886"/>
      <c r="AA37" s="49"/>
      <c r="AB37" s="886"/>
      <c r="AC37" s="49"/>
      <c r="AD37" s="886"/>
      <c r="AE37" s="49"/>
      <c r="AF37" s="886"/>
      <c r="AG37" s="50"/>
      <c r="AH37" s="886"/>
      <c r="AI37" s="49"/>
      <c r="AJ37" s="880"/>
      <c r="AK37" s="104">
        <f t="shared" si="75"/>
        <v>0</v>
      </c>
      <c r="AL37" s="51"/>
      <c r="AM37" s="52"/>
      <c r="AN37" s="52"/>
      <c r="AO37" s="52"/>
      <c r="AP37" s="52"/>
      <c r="AQ37" s="52"/>
      <c r="AR37" s="53">
        <f t="shared" si="76"/>
        <v>0</v>
      </c>
      <c r="AS37" s="54"/>
      <c r="AT37" s="52"/>
      <c r="AU37" s="53">
        <f t="shared" si="77"/>
        <v>0</v>
      </c>
      <c r="AV37" s="54"/>
      <c r="AW37" s="52"/>
      <c r="AX37" s="52"/>
      <c r="AY37" s="52"/>
      <c r="AZ37" s="55"/>
      <c r="BA37" s="56"/>
      <c r="BB37" s="56"/>
      <c r="BC37" s="57"/>
    </row>
    <row r="38" spans="1:55" ht="45" x14ac:dyDescent="0.2">
      <c r="A38" s="952"/>
      <c r="B38" s="954"/>
      <c r="C38" s="957"/>
      <c r="D38" s="960"/>
      <c r="E38" s="967"/>
      <c r="F38" s="963"/>
      <c r="G38" s="985"/>
      <c r="H38" s="969"/>
      <c r="I38" s="974"/>
      <c r="J38" s="975"/>
      <c r="K38" s="988"/>
      <c r="L38" s="982"/>
      <c r="M38" s="822" t="s">
        <v>1943</v>
      </c>
      <c r="N38" s="176" t="s">
        <v>1933</v>
      </c>
      <c r="O38" s="818"/>
      <c r="P38" s="878"/>
      <c r="Q38" s="108"/>
      <c r="R38" s="883"/>
      <c r="S38" s="48"/>
      <c r="T38" s="886"/>
      <c r="U38" s="49"/>
      <c r="V38" s="886"/>
      <c r="W38" s="49"/>
      <c r="X38" s="886"/>
      <c r="Y38" s="49"/>
      <c r="Z38" s="886"/>
      <c r="AA38" s="49"/>
      <c r="AB38" s="886"/>
      <c r="AC38" s="49"/>
      <c r="AD38" s="886"/>
      <c r="AE38" s="49"/>
      <c r="AF38" s="886"/>
      <c r="AG38" s="50"/>
      <c r="AH38" s="886"/>
      <c r="AI38" s="49"/>
      <c r="AJ38" s="880"/>
      <c r="AK38" s="104">
        <f t="shared" si="75"/>
        <v>0</v>
      </c>
      <c r="AL38" s="51"/>
      <c r="AM38" s="52"/>
      <c r="AN38" s="52"/>
      <c r="AO38" s="52"/>
      <c r="AP38" s="52"/>
      <c r="AQ38" s="52"/>
      <c r="AR38" s="53">
        <f t="shared" si="76"/>
        <v>0</v>
      </c>
      <c r="AS38" s="54"/>
      <c r="AT38" s="52"/>
      <c r="AU38" s="53">
        <f t="shared" si="77"/>
        <v>0</v>
      </c>
      <c r="AV38" s="54"/>
      <c r="AW38" s="52"/>
      <c r="AX38" s="52"/>
      <c r="AY38" s="52"/>
      <c r="AZ38" s="55"/>
      <c r="BA38" s="56"/>
      <c r="BB38" s="56"/>
      <c r="BC38" s="57"/>
    </row>
    <row r="39" spans="1:55" ht="33.75" x14ac:dyDescent="0.2">
      <c r="A39" s="952"/>
      <c r="B39" s="955"/>
      <c r="C39" s="958"/>
      <c r="D39" s="961"/>
      <c r="E39" s="967"/>
      <c r="F39" s="964"/>
      <c r="G39" s="986"/>
      <c r="H39" s="970"/>
      <c r="I39" s="974"/>
      <c r="J39" s="975"/>
      <c r="K39" s="988"/>
      <c r="L39" s="982"/>
      <c r="M39" s="823" t="s">
        <v>1944</v>
      </c>
      <c r="N39" s="179" t="s">
        <v>1933</v>
      </c>
      <c r="O39" s="821"/>
      <c r="P39" s="878"/>
      <c r="Q39" s="108"/>
      <c r="R39" s="883"/>
      <c r="S39" s="109"/>
      <c r="T39" s="886"/>
      <c r="U39" s="110"/>
      <c r="V39" s="886"/>
      <c r="W39" s="110"/>
      <c r="X39" s="886"/>
      <c r="Y39" s="110"/>
      <c r="Z39" s="886"/>
      <c r="AA39" s="110"/>
      <c r="AB39" s="886"/>
      <c r="AC39" s="110"/>
      <c r="AD39" s="886"/>
      <c r="AE39" s="110"/>
      <c r="AF39" s="886"/>
      <c r="AG39" s="111"/>
      <c r="AH39" s="886"/>
      <c r="AI39" s="110"/>
      <c r="AJ39" s="880"/>
      <c r="AK39" s="104">
        <f t="shared" ref="AK39" si="80">AC39+AE39+AG39+S39+U39+W39+Y39+AA39+AI39</f>
        <v>0</v>
      </c>
      <c r="AL39" s="112"/>
      <c r="AM39" s="113"/>
      <c r="AN39" s="113"/>
      <c r="AO39" s="113"/>
      <c r="AP39" s="113"/>
      <c r="AQ39" s="113"/>
      <c r="AR39" s="53">
        <f t="shared" ref="AR39" si="81">SUM(AL39:AQ39)</f>
        <v>0</v>
      </c>
      <c r="AS39" s="114"/>
      <c r="AT39" s="113"/>
      <c r="AU39" s="53">
        <f>SUM(AS39:AT39)</f>
        <v>0</v>
      </c>
      <c r="AV39" s="114"/>
      <c r="AW39" s="113"/>
      <c r="AX39" s="113"/>
      <c r="AY39" s="113"/>
      <c r="AZ39" s="115"/>
      <c r="BA39" s="116"/>
      <c r="BB39" s="116"/>
      <c r="BC39" s="117"/>
    </row>
    <row r="40" spans="1:55" ht="25.5" customHeight="1" x14ac:dyDescent="0.2">
      <c r="A40" s="952"/>
      <c r="B40" s="955"/>
      <c r="C40" s="958"/>
      <c r="D40" s="961"/>
      <c r="E40" s="967"/>
      <c r="F40" s="964"/>
      <c r="G40" s="986"/>
      <c r="H40" s="970"/>
      <c r="I40" s="974"/>
      <c r="J40" s="975"/>
      <c r="K40" s="988"/>
      <c r="L40" s="982"/>
      <c r="M40" s="823" t="s">
        <v>1975</v>
      </c>
      <c r="N40" s="179" t="s">
        <v>1933</v>
      </c>
      <c r="O40" s="821"/>
      <c r="P40" s="878"/>
      <c r="Q40" s="108"/>
      <c r="R40" s="883"/>
      <c r="S40" s="109"/>
      <c r="T40" s="886"/>
      <c r="U40" s="110"/>
      <c r="V40" s="886"/>
      <c r="W40" s="110"/>
      <c r="X40" s="886"/>
      <c r="Y40" s="110"/>
      <c r="Z40" s="886"/>
      <c r="AA40" s="110"/>
      <c r="AB40" s="886"/>
      <c r="AC40" s="110"/>
      <c r="AD40" s="886"/>
      <c r="AE40" s="110"/>
      <c r="AF40" s="886"/>
      <c r="AG40" s="111"/>
      <c r="AH40" s="886"/>
      <c r="AI40" s="110"/>
      <c r="AJ40" s="881"/>
      <c r="AK40" s="104">
        <f t="shared" si="75"/>
        <v>0</v>
      </c>
      <c r="AL40" s="112"/>
      <c r="AM40" s="113"/>
      <c r="AN40" s="113"/>
      <c r="AO40" s="113"/>
      <c r="AP40" s="113"/>
      <c r="AQ40" s="113"/>
      <c r="AR40" s="53">
        <f t="shared" si="76"/>
        <v>0</v>
      </c>
      <c r="AS40" s="114"/>
      <c r="AT40" s="113"/>
      <c r="AU40" s="53">
        <f>SUM(AS40:AT40)</f>
        <v>0</v>
      </c>
      <c r="AV40" s="114"/>
      <c r="AW40" s="113"/>
      <c r="AX40" s="113"/>
      <c r="AY40" s="113"/>
      <c r="AZ40" s="115"/>
      <c r="BA40" s="116"/>
      <c r="BB40" s="116"/>
      <c r="BC40" s="117"/>
    </row>
    <row r="41" spans="1:55" ht="9.9499999999999993" customHeight="1" thickBot="1" x14ac:dyDescent="0.25">
      <c r="A41" s="953"/>
      <c r="B41" s="956"/>
      <c r="C41" s="959"/>
      <c r="D41" s="962"/>
      <c r="E41" s="968"/>
      <c r="F41" s="965"/>
      <c r="G41" s="987"/>
      <c r="H41" s="971"/>
      <c r="I41" s="976"/>
      <c r="J41" s="977"/>
      <c r="K41" s="989"/>
      <c r="L41" s="983"/>
      <c r="M41" s="181"/>
      <c r="N41" s="182"/>
      <c r="O41" s="183"/>
      <c r="P41" s="118"/>
      <c r="Q41" s="118"/>
      <c r="R41" s="884"/>
      <c r="S41" s="184"/>
      <c r="T41" s="887"/>
      <c r="U41" s="185"/>
      <c r="V41" s="887"/>
      <c r="W41" s="185"/>
      <c r="X41" s="887"/>
      <c r="Y41" s="185"/>
      <c r="Z41" s="887"/>
      <c r="AA41" s="185"/>
      <c r="AB41" s="887"/>
      <c r="AC41" s="185"/>
      <c r="AD41" s="887"/>
      <c r="AE41" s="185"/>
      <c r="AF41" s="887"/>
      <c r="AG41" s="186"/>
      <c r="AH41" s="887"/>
      <c r="AI41" s="185"/>
      <c r="AJ41" s="119"/>
      <c r="AK41" s="120"/>
      <c r="AL41" s="187"/>
      <c r="AM41" s="188"/>
      <c r="AN41" s="188"/>
      <c r="AO41" s="188"/>
      <c r="AP41" s="188"/>
      <c r="AQ41" s="188"/>
      <c r="AR41" s="121"/>
      <c r="AS41" s="189"/>
      <c r="AT41" s="188"/>
      <c r="AU41" s="121"/>
      <c r="AV41" s="189"/>
      <c r="AW41" s="188"/>
      <c r="AX41" s="188"/>
      <c r="AY41" s="188"/>
      <c r="AZ41" s="190"/>
      <c r="BA41" s="191"/>
      <c r="BB41" s="191"/>
      <c r="BC41" s="192"/>
    </row>
    <row r="42" spans="1:55" ht="6" customHeight="1" x14ac:dyDescent="0.2">
      <c r="A42" s="157"/>
      <c r="B42" s="193"/>
      <c r="C42" s="193"/>
      <c r="D42" s="193"/>
      <c r="E42" s="193"/>
      <c r="F42" s="193"/>
      <c r="G42" s="193"/>
      <c r="H42" s="193"/>
      <c r="I42" s="984"/>
      <c r="J42" s="984"/>
      <c r="K42" s="193"/>
      <c r="L42" s="193"/>
      <c r="M42" s="193"/>
      <c r="N42" s="193"/>
      <c r="O42" s="193"/>
      <c r="P42" s="193"/>
      <c r="Q42" s="193"/>
      <c r="R42" s="193"/>
      <c r="S42" s="193"/>
      <c r="T42" s="193"/>
      <c r="U42" s="193"/>
      <c r="V42" s="193"/>
      <c r="W42" s="193"/>
      <c r="X42" s="193"/>
      <c r="Y42" s="193"/>
      <c r="Z42" s="193"/>
      <c r="AA42" s="193"/>
      <c r="AB42" s="193"/>
      <c r="AC42" s="193"/>
      <c r="AD42" s="193"/>
      <c r="AE42" s="193"/>
      <c r="AF42" s="193"/>
      <c r="AG42" s="193"/>
      <c r="AH42" s="193"/>
      <c r="AI42" s="193"/>
      <c r="AJ42" s="193"/>
      <c r="AK42" s="194"/>
      <c r="AL42" s="194"/>
      <c r="AM42" s="194"/>
      <c r="AN42" s="194"/>
      <c r="AO42" s="194"/>
      <c r="AP42" s="194"/>
      <c r="AQ42" s="195"/>
      <c r="AR42" s="194"/>
      <c r="AS42" s="194"/>
      <c r="AT42" s="194"/>
      <c r="AU42" s="194"/>
      <c r="AV42" s="194"/>
      <c r="AW42" s="194"/>
      <c r="AX42" s="194"/>
      <c r="AY42" s="194"/>
      <c r="AZ42" s="194"/>
      <c r="BA42" s="194"/>
      <c r="BB42" s="194"/>
      <c r="BC42" s="157"/>
    </row>
    <row r="43" spans="1:55" ht="72" customHeight="1" x14ac:dyDescent="0.2">
      <c r="A43" s="951">
        <v>4</v>
      </c>
      <c r="B43" s="162" t="s">
        <v>1705</v>
      </c>
      <c r="C43" s="163" t="s">
        <v>1706</v>
      </c>
      <c r="D43" s="164" t="s">
        <v>21</v>
      </c>
      <c r="E43" s="164" t="s">
        <v>1894</v>
      </c>
      <c r="F43" s="163" t="s">
        <v>1707</v>
      </c>
      <c r="G43" s="165" t="s">
        <v>1679</v>
      </c>
      <c r="H43" s="165" t="s">
        <v>1680</v>
      </c>
      <c r="I43" s="166" t="s">
        <v>1910</v>
      </c>
      <c r="J43" s="167">
        <f>+$N$3</f>
        <v>2018</v>
      </c>
      <c r="K43" s="165" t="s">
        <v>1927</v>
      </c>
      <c r="L43" s="166" t="s">
        <v>1966</v>
      </c>
      <c r="M43" s="163" t="s">
        <v>1708</v>
      </c>
      <c r="N43" s="163" t="s">
        <v>1709</v>
      </c>
      <c r="O43" s="163" t="s">
        <v>1710</v>
      </c>
      <c r="P43" s="163" t="s">
        <v>1711</v>
      </c>
      <c r="Q43" s="163" t="s">
        <v>1967</v>
      </c>
      <c r="R43" s="168">
        <f t="shared" ref="R43" si="82">SUM(R44:R50)</f>
        <v>0</v>
      </c>
      <c r="S43" s="169">
        <f t="shared" ref="S43" si="83">SUM(S44:S50)</f>
        <v>0</v>
      </c>
      <c r="T43" s="170">
        <f t="shared" ref="T43" si="84">SUM(T44:T50)</f>
        <v>0</v>
      </c>
      <c r="U43" s="171">
        <f t="shared" ref="U43" si="85">SUM(U44:U50)</f>
        <v>0</v>
      </c>
      <c r="V43" s="170">
        <f t="shared" ref="V43" si="86">SUM(V44:V50)</f>
        <v>0</v>
      </c>
      <c r="W43" s="171">
        <f t="shared" ref="W43" si="87">SUM(W44:W50)</f>
        <v>0</v>
      </c>
      <c r="X43" s="170">
        <f t="shared" ref="X43" si="88">SUM(X44:X50)</f>
        <v>0</v>
      </c>
      <c r="Y43" s="171">
        <f t="shared" ref="Y43" si="89">SUM(Y44:Y50)</f>
        <v>0</v>
      </c>
      <c r="Z43" s="170">
        <f t="shared" ref="Z43" si="90">SUM(Z44:Z50)</f>
        <v>5000000</v>
      </c>
      <c r="AA43" s="171">
        <f t="shared" ref="AA43" si="91">SUM(AA44:AA50)</f>
        <v>0</v>
      </c>
      <c r="AB43" s="170">
        <f t="shared" ref="AB43" si="92">SUM(AB44:AB50)</f>
        <v>0</v>
      </c>
      <c r="AC43" s="171">
        <f t="shared" ref="AC43" si="93">SUM(AC44:AC50)</f>
        <v>0</v>
      </c>
      <c r="AD43" s="170">
        <f t="shared" ref="AD43" si="94">SUM(AD44:AD50)</f>
        <v>0</v>
      </c>
      <c r="AE43" s="171">
        <f t="shared" ref="AE43" si="95">SUM(AE44:AE50)</f>
        <v>0</v>
      </c>
      <c r="AF43" s="170">
        <f t="shared" ref="AF43" si="96">SUM(AF44:AF50)</f>
        <v>0</v>
      </c>
      <c r="AG43" s="172">
        <f t="shared" ref="AG43:AI43" si="97">SUM(AG44:AG50)</f>
        <v>0</v>
      </c>
      <c r="AH43" s="170">
        <f t="shared" si="97"/>
        <v>0</v>
      </c>
      <c r="AI43" s="171">
        <f t="shared" si="97"/>
        <v>0</v>
      </c>
      <c r="AJ43" s="173">
        <f t="shared" ref="AJ43" si="98">SUM(AJ44:AJ50)</f>
        <v>5000000</v>
      </c>
      <c r="AK43" s="174">
        <f t="shared" ref="AK43" si="99">SUM(AK44:AK50)</f>
        <v>0</v>
      </c>
      <c r="AL43" s="41">
        <f t="shared" ref="AL43" si="100">SUM(AL44:AL50)</f>
        <v>0</v>
      </c>
      <c r="AM43" s="42">
        <f t="shared" ref="AM43" si="101">SUM(AM44:AM50)</f>
        <v>0</v>
      </c>
      <c r="AN43" s="42">
        <f t="shared" ref="AN43" si="102">SUM(AN44:AN50)</f>
        <v>0</v>
      </c>
      <c r="AO43" s="42">
        <f t="shared" ref="AO43" si="103">SUM(AO44:AO50)</f>
        <v>0</v>
      </c>
      <c r="AP43" s="42">
        <f t="shared" ref="AP43" si="104">SUM(AP44:AP50)</f>
        <v>0</v>
      </c>
      <c r="AQ43" s="42">
        <f t="shared" ref="AQ43" si="105">SUM(AQ44:AQ50)</f>
        <v>0</v>
      </c>
      <c r="AR43" s="43">
        <f t="shared" ref="AR43" si="106">SUM(AR44:AR50)</f>
        <v>0</v>
      </c>
      <c r="AS43" s="105">
        <f t="shared" ref="AS43" si="107">SUM(AS44:AS50)</f>
        <v>0</v>
      </c>
      <c r="AT43" s="42">
        <f t="shared" ref="AT43" si="108">SUM(AT44:AT50)</f>
        <v>0</v>
      </c>
      <c r="AU43" s="43">
        <f t="shared" ref="AU43" si="109">SUM(AU44:AU50)</f>
        <v>0</v>
      </c>
      <c r="AV43" s="105">
        <f t="shared" ref="AV43" si="110">SUM(AV44:AV50)</f>
        <v>0</v>
      </c>
      <c r="AW43" s="42">
        <f t="shared" ref="AW43" si="111">SUM(AW44:AW50)</f>
        <v>0</v>
      </c>
      <c r="AX43" s="42">
        <f t="shared" ref="AX43" si="112">SUM(AX44:AX50)</f>
        <v>0</v>
      </c>
      <c r="AY43" s="42">
        <f t="shared" ref="AY43" si="113">SUM(AY44:AY50)</f>
        <v>0</v>
      </c>
      <c r="AZ43" s="106">
        <f t="shared" ref="AZ43" si="114">SUM(AZ44:AZ50)</f>
        <v>0</v>
      </c>
      <c r="BA43" s="44" t="s">
        <v>1685</v>
      </c>
      <c r="BB43" s="44" t="s">
        <v>1969</v>
      </c>
      <c r="BC43" s="45" t="s">
        <v>1687</v>
      </c>
    </row>
    <row r="44" spans="1:55" ht="22.5" x14ac:dyDescent="0.2">
      <c r="A44" s="952"/>
      <c r="B44" s="954" t="str">
        <f>VLOOKUP($D$9,'PROYECTOS REGISTRADOS'!$A$2:$D$82,4,0)</f>
        <v>Mejoramiento del índice de desempleo entre la población económicamente activa residente en el Municipio de Tocancipá, Cundinamarca, Centro Oriente</v>
      </c>
      <c r="C44" s="957" t="str">
        <f>VLOOKUP($D$9,'PROYECTOS REGISTRADOS'!$A$2:$D$82,3,0)</f>
        <v>2016-25817-0030</v>
      </c>
      <c r="D44" s="960" t="s">
        <v>845</v>
      </c>
      <c r="E44" s="966" t="str">
        <f>IF(D44=0,"0-0",(VLOOKUP(D44,'CONSOLIDADO PLAN DESARROLLO'!$EL$9:$ET$304,2,0)))</f>
        <v>Mejorar la colocación de las mujeres dentro de los procesos de selección</v>
      </c>
      <c r="F44" s="963" t="str">
        <f>IF(D44=0,"0-0",(VLOOKUP(D44,'CONSOLIDADO PLAN DESARROLLO'!$EL$9:$ET$304,3,0)))</f>
        <v>Tasa de mujeres colocadas (Total mujeres colocadas / Total colocados) (%)</v>
      </c>
      <c r="G44" s="985">
        <f>IF(D44=0,"0-0",(VLOOKUP(D44,'CONSOLIDADO PLAN DESARROLLO'!$EL$9:$ET$304,4,0)))</f>
        <v>38</v>
      </c>
      <c r="H44" s="969">
        <f>IF(D44=0,"0-0",(VLOOKUP(D44,'CONSOLIDADO PLAN DESARROLLO'!$EL$9:$ET$304,5,0)))</f>
        <v>58</v>
      </c>
      <c r="I44" s="972">
        <f>IF(D44=0,"0-0",(VLOOKUP(D44,'CONSOLIDADO PLAN DESARROLLO'!$EL$9:$ET$304,$R$3,0)))</f>
        <v>50</v>
      </c>
      <c r="J44" s="973"/>
      <c r="K44" s="978"/>
      <c r="L44" s="981"/>
      <c r="M44" s="820" t="s">
        <v>1945</v>
      </c>
      <c r="N44" s="817" t="s">
        <v>1933</v>
      </c>
      <c r="O44" s="819">
        <v>4</v>
      </c>
      <c r="P44" s="877"/>
      <c r="Q44" s="47"/>
      <c r="R44" s="882">
        <f>VLOOKUP($D44,'[5]Tablero Logro Metas 2018'!$N$7:$AJ$302,15,0)</f>
        <v>0</v>
      </c>
      <c r="S44" s="48"/>
      <c r="T44" s="885">
        <f>VLOOKUP($D44,'[5]Tablero Logro Metas 2018'!$N$7:$AJ$302,16,0)</f>
        <v>0</v>
      </c>
      <c r="U44" s="49"/>
      <c r="V44" s="885">
        <f>VLOOKUP($D44,'[5]Tablero Logro Metas 2018'!$N$7:$AJ$302,17,0)</f>
        <v>0</v>
      </c>
      <c r="W44" s="49"/>
      <c r="X44" s="885">
        <f>VLOOKUP($D44,'[5]Tablero Logro Metas 2018'!$N$7:$AJ$302,18,0)</f>
        <v>0</v>
      </c>
      <c r="Y44" s="49"/>
      <c r="Z44" s="885">
        <f>VLOOKUP($D44,'[5]Tablero Logro Metas 2018'!$N$7:$AJ$302,19,0)</f>
        <v>5000000</v>
      </c>
      <c r="AA44" s="49"/>
      <c r="AB44" s="885">
        <f>VLOOKUP($D44,'[5]Tablero Logro Metas 2018'!$N$7:$AJ$302,20,0)</f>
        <v>0</v>
      </c>
      <c r="AC44" s="49"/>
      <c r="AD44" s="885">
        <f>VLOOKUP($D44,'[5]Tablero Logro Metas 2018'!$N$7:$AJ$302,21,0)</f>
        <v>0</v>
      </c>
      <c r="AE44" s="49"/>
      <c r="AF44" s="885">
        <f>VLOOKUP($D44,'[5]Tablero Logro Metas 2018'!$N$7:$AJ$302,22,0)</f>
        <v>0</v>
      </c>
      <c r="AG44" s="50"/>
      <c r="AH44" s="885">
        <f>VLOOKUP($D44,'[5]Tablero Logro Metas 2018'!$N$7:$AJ$302,23,0)</f>
        <v>0</v>
      </c>
      <c r="AI44" s="49"/>
      <c r="AJ44" s="879">
        <f>+R44+T44+V44+X44+Z44+AB44+AD44+AF44+AH44</f>
        <v>5000000</v>
      </c>
      <c r="AK44" s="104">
        <f t="shared" ref="AK44:AK49" si="115">AC44+AE44+AG44+S44+U44+W44+Y44+AA44+AI44</f>
        <v>0</v>
      </c>
      <c r="AL44" s="51"/>
      <c r="AM44" s="52"/>
      <c r="AN44" s="52"/>
      <c r="AO44" s="52"/>
      <c r="AP44" s="52"/>
      <c r="AQ44" s="52"/>
      <c r="AR44" s="53">
        <f t="shared" ref="AR44:AR49" si="116">SUM(AL44:AQ44)</f>
        <v>0</v>
      </c>
      <c r="AS44" s="54"/>
      <c r="AT44" s="52"/>
      <c r="AU44" s="53">
        <f t="shared" ref="AU44:AU48" si="117">SUM(AS44:AT44)</f>
        <v>0</v>
      </c>
      <c r="AV44" s="54"/>
      <c r="AW44" s="52"/>
      <c r="AX44" s="52"/>
      <c r="AY44" s="52"/>
      <c r="AZ44" s="55"/>
      <c r="BA44" s="56"/>
      <c r="BB44" s="56"/>
      <c r="BC44" s="57"/>
    </row>
    <row r="45" spans="1:55" ht="33.75" x14ac:dyDescent="0.2">
      <c r="A45" s="952"/>
      <c r="B45" s="954"/>
      <c r="C45" s="957"/>
      <c r="D45" s="960"/>
      <c r="E45" s="967"/>
      <c r="F45" s="963"/>
      <c r="G45" s="985"/>
      <c r="H45" s="969"/>
      <c r="I45" s="974"/>
      <c r="J45" s="975"/>
      <c r="K45" s="978"/>
      <c r="L45" s="982"/>
      <c r="M45" s="820" t="s">
        <v>1946</v>
      </c>
      <c r="N45" s="817" t="s">
        <v>1933</v>
      </c>
      <c r="O45" s="819">
        <v>4</v>
      </c>
      <c r="P45" s="877"/>
      <c r="Q45" s="47"/>
      <c r="R45" s="883"/>
      <c r="S45" s="48"/>
      <c r="T45" s="886"/>
      <c r="U45" s="49"/>
      <c r="V45" s="886"/>
      <c r="W45" s="49"/>
      <c r="X45" s="886"/>
      <c r="Y45" s="49"/>
      <c r="Z45" s="886"/>
      <c r="AA45" s="49"/>
      <c r="AB45" s="886"/>
      <c r="AC45" s="49"/>
      <c r="AD45" s="886"/>
      <c r="AE45" s="49"/>
      <c r="AF45" s="886"/>
      <c r="AG45" s="50"/>
      <c r="AH45" s="886"/>
      <c r="AI45" s="49"/>
      <c r="AJ45" s="880"/>
      <c r="AK45" s="104">
        <f t="shared" si="115"/>
        <v>0</v>
      </c>
      <c r="AL45" s="51"/>
      <c r="AM45" s="52"/>
      <c r="AN45" s="52"/>
      <c r="AO45" s="52"/>
      <c r="AP45" s="52"/>
      <c r="AQ45" s="52"/>
      <c r="AR45" s="53">
        <f t="shared" si="116"/>
        <v>0</v>
      </c>
      <c r="AS45" s="54"/>
      <c r="AT45" s="52"/>
      <c r="AU45" s="53">
        <f t="shared" si="117"/>
        <v>0</v>
      </c>
      <c r="AV45" s="54"/>
      <c r="AW45" s="52"/>
      <c r="AX45" s="52"/>
      <c r="AY45" s="52"/>
      <c r="AZ45" s="55"/>
      <c r="BA45" s="56"/>
      <c r="BB45" s="56"/>
      <c r="BC45" s="57"/>
    </row>
    <row r="46" spans="1:55" ht="24.75" customHeight="1" x14ac:dyDescent="0.2">
      <c r="A46" s="952"/>
      <c r="B46" s="954"/>
      <c r="C46" s="957"/>
      <c r="D46" s="960"/>
      <c r="E46" s="967"/>
      <c r="F46" s="963"/>
      <c r="G46" s="985"/>
      <c r="H46" s="969"/>
      <c r="I46" s="974"/>
      <c r="J46" s="975"/>
      <c r="K46" s="978"/>
      <c r="L46" s="982"/>
      <c r="M46" s="822" t="s">
        <v>1977</v>
      </c>
      <c r="N46" s="176" t="s">
        <v>1933</v>
      </c>
      <c r="O46" s="177"/>
      <c r="P46" s="877"/>
      <c r="Q46" s="47"/>
      <c r="R46" s="883"/>
      <c r="S46" s="48"/>
      <c r="T46" s="886"/>
      <c r="U46" s="49"/>
      <c r="V46" s="886"/>
      <c r="W46" s="49"/>
      <c r="X46" s="886"/>
      <c r="Y46" s="49"/>
      <c r="Z46" s="886"/>
      <c r="AA46" s="49"/>
      <c r="AB46" s="886"/>
      <c r="AC46" s="49"/>
      <c r="AD46" s="886"/>
      <c r="AE46" s="49"/>
      <c r="AF46" s="886"/>
      <c r="AG46" s="50"/>
      <c r="AH46" s="886"/>
      <c r="AI46" s="49"/>
      <c r="AJ46" s="880"/>
      <c r="AK46" s="104">
        <f t="shared" si="115"/>
        <v>0</v>
      </c>
      <c r="AL46" s="51"/>
      <c r="AM46" s="52"/>
      <c r="AN46" s="52"/>
      <c r="AO46" s="52"/>
      <c r="AP46" s="52"/>
      <c r="AQ46" s="52"/>
      <c r="AR46" s="53">
        <f t="shared" si="116"/>
        <v>0</v>
      </c>
      <c r="AS46" s="54"/>
      <c r="AT46" s="52"/>
      <c r="AU46" s="53">
        <f t="shared" si="117"/>
        <v>0</v>
      </c>
      <c r="AV46" s="54"/>
      <c r="AW46" s="52"/>
      <c r="AX46" s="52"/>
      <c r="AY46" s="52"/>
      <c r="AZ46" s="55"/>
      <c r="BA46" s="56"/>
      <c r="BB46" s="56"/>
      <c r="BC46" s="57"/>
    </row>
    <row r="47" spans="1:55" ht="17.25" customHeight="1" x14ac:dyDescent="0.2">
      <c r="A47" s="952"/>
      <c r="B47" s="954"/>
      <c r="C47" s="957"/>
      <c r="D47" s="960"/>
      <c r="E47" s="967"/>
      <c r="F47" s="963"/>
      <c r="G47" s="985"/>
      <c r="H47" s="969"/>
      <c r="I47" s="974"/>
      <c r="J47" s="975"/>
      <c r="K47" s="978"/>
      <c r="L47" s="982"/>
      <c r="M47" s="175"/>
      <c r="N47" s="176"/>
      <c r="O47" s="177"/>
      <c r="P47" s="877"/>
      <c r="Q47" s="47"/>
      <c r="R47" s="883"/>
      <c r="S47" s="48"/>
      <c r="T47" s="886"/>
      <c r="U47" s="49"/>
      <c r="V47" s="886"/>
      <c r="W47" s="49"/>
      <c r="X47" s="886"/>
      <c r="Y47" s="49"/>
      <c r="Z47" s="886"/>
      <c r="AA47" s="49"/>
      <c r="AB47" s="886"/>
      <c r="AC47" s="49"/>
      <c r="AD47" s="886"/>
      <c r="AE47" s="49"/>
      <c r="AF47" s="886"/>
      <c r="AG47" s="50"/>
      <c r="AH47" s="886"/>
      <c r="AI47" s="49"/>
      <c r="AJ47" s="880"/>
      <c r="AK47" s="104">
        <f t="shared" si="115"/>
        <v>0</v>
      </c>
      <c r="AL47" s="51"/>
      <c r="AM47" s="52"/>
      <c r="AN47" s="52"/>
      <c r="AO47" s="52"/>
      <c r="AP47" s="52"/>
      <c r="AQ47" s="52"/>
      <c r="AR47" s="53">
        <f t="shared" si="116"/>
        <v>0</v>
      </c>
      <c r="AS47" s="54"/>
      <c r="AT47" s="52"/>
      <c r="AU47" s="53">
        <f t="shared" si="117"/>
        <v>0</v>
      </c>
      <c r="AV47" s="54"/>
      <c r="AW47" s="52"/>
      <c r="AX47" s="52"/>
      <c r="AY47" s="52"/>
      <c r="AZ47" s="55"/>
      <c r="BA47" s="56"/>
      <c r="BB47" s="56"/>
      <c r="BC47" s="57"/>
    </row>
    <row r="48" spans="1:55" ht="17.25" customHeight="1" x14ac:dyDescent="0.2">
      <c r="A48" s="952"/>
      <c r="B48" s="954"/>
      <c r="C48" s="957"/>
      <c r="D48" s="960"/>
      <c r="E48" s="967"/>
      <c r="F48" s="963"/>
      <c r="G48" s="985"/>
      <c r="H48" s="969"/>
      <c r="I48" s="974"/>
      <c r="J48" s="975"/>
      <c r="K48" s="978"/>
      <c r="L48" s="982"/>
      <c r="M48" s="175"/>
      <c r="N48" s="176"/>
      <c r="O48" s="177"/>
      <c r="P48" s="877"/>
      <c r="Q48" s="47"/>
      <c r="R48" s="883"/>
      <c r="S48" s="48"/>
      <c r="T48" s="886"/>
      <c r="U48" s="49"/>
      <c r="V48" s="886"/>
      <c r="W48" s="49"/>
      <c r="X48" s="886"/>
      <c r="Y48" s="49"/>
      <c r="Z48" s="886"/>
      <c r="AA48" s="49"/>
      <c r="AB48" s="886"/>
      <c r="AC48" s="49"/>
      <c r="AD48" s="886"/>
      <c r="AE48" s="49"/>
      <c r="AF48" s="886"/>
      <c r="AG48" s="50"/>
      <c r="AH48" s="886"/>
      <c r="AI48" s="49"/>
      <c r="AJ48" s="880"/>
      <c r="AK48" s="104">
        <f t="shared" si="115"/>
        <v>0</v>
      </c>
      <c r="AL48" s="51"/>
      <c r="AM48" s="52"/>
      <c r="AN48" s="52"/>
      <c r="AO48" s="52"/>
      <c r="AP48" s="52"/>
      <c r="AQ48" s="52"/>
      <c r="AR48" s="53">
        <f t="shared" si="116"/>
        <v>0</v>
      </c>
      <c r="AS48" s="54"/>
      <c r="AT48" s="52"/>
      <c r="AU48" s="53">
        <f t="shared" si="117"/>
        <v>0</v>
      </c>
      <c r="AV48" s="54"/>
      <c r="AW48" s="52"/>
      <c r="AX48" s="52"/>
      <c r="AY48" s="52"/>
      <c r="AZ48" s="55"/>
      <c r="BA48" s="56"/>
      <c r="BB48" s="56"/>
      <c r="BC48" s="57"/>
    </row>
    <row r="49" spans="1:55" ht="17.25" customHeight="1" x14ac:dyDescent="0.2">
      <c r="A49" s="952"/>
      <c r="B49" s="955"/>
      <c r="C49" s="958"/>
      <c r="D49" s="961"/>
      <c r="E49" s="967"/>
      <c r="F49" s="964"/>
      <c r="G49" s="986"/>
      <c r="H49" s="970"/>
      <c r="I49" s="974"/>
      <c r="J49" s="975"/>
      <c r="K49" s="979"/>
      <c r="L49" s="982"/>
      <c r="M49" s="178"/>
      <c r="N49" s="179"/>
      <c r="O49" s="180"/>
      <c r="P49" s="878"/>
      <c r="Q49" s="108"/>
      <c r="R49" s="883"/>
      <c r="S49" s="109"/>
      <c r="T49" s="886"/>
      <c r="U49" s="110"/>
      <c r="V49" s="886"/>
      <c r="W49" s="110"/>
      <c r="X49" s="886"/>
      <c r="Y49" s="110"/>
      <c r="Z49" s="886"/>
      <c r="AA49" s="110"/>
      <c r="AB49" s="886"/>
      <c r="AC49" s="110"/>
      <c r="AD49" s="886"/>
      <c r="AE49" s="110"/>
      <c r="AF49" s="886"/>
      <c r="AG49" s="111"/>
      <c r="AH49" s="886"/>
      <c r="AI49" s="110"/>
      <c r="AJ49" s="881"/>
      <c r="AK49" s="104">
        <f t="shared" si="115"/>
        <v>0</v>
      </c>
      <c r="AL49" s="112"/>
      <c r="AM49" s="113"/>
      <c r="AN49" s="113"/>
      <c r="AO49" s="113"/>
      <c r="AP49" s="113"/>
      <c r="AQ49" s="113"/>
      <c r="AR49" s="53">
        <f t="shared" si="116"/>
        <v>0</v>
      </c>
      <c r="AS49" s="114"/>
      <c r="AT49" s="113"/>
      <c r="AU49" s="53">
        <f>SUM(AS49:AT49)</f>
        <v>0</v>
      </c>
      <c r="AV49" s="114"/>
      <c r="AW49" s="113"/>
      <c r="AX49" s="113"/>
      <c r="AY49" s="113"/>
      <c r="AZ49" s="115"/>
      <c r="BA49" s="116"/>
      <c r="BB49" s="116"/>
      <c r="BC49" s="117"/>
    </row>
    <row r="50" spans="1:55" ht="9.9499999999999993" customHeight="1" thickBot="1" x14ac:dyDescent="0.25">
      <c r="A50" s="953"/>
      <c r="B50" s="956"/>
      <c r="C50" s="959"/>
      <c r="D50" s="962"/>
      <c r="E50" s="968"/>
      <c r="F50" s="965"/>
      <c r="G50" s="987"/>
      <c r="H50" s="971"/>
      <c r="I50" s="976"/>
      <c r="J50" s="977"/>
      <c r="K50" s="980"/>
      <c r="L50" s="983"/>
      <c r="M50" s="181"/>
      <c r="N50" s="182"/>
      <c r="O50" s="183"/>
      <c r="P50" s="118"/>
      <c r="Q50" s="118"/>
      <c r="R50" s="884"/>
      <c r="S50" s="184"/>
      <c r="T50" s="887"/>
      <c r="U50" s="185"/>
      <c r="V50" s="887"/>
      <c r="W50" s="185"/>
      <c r="X50" s="887"/>
      <c r="Y50" s="185"/>
      <c r="Z50" s="887"/>
      <c r="AA50" s="185"/>
      <c r="AB50" s="887"/>
      <c r="AC50" s="185"/>
      <c r="AD50" s="887"/>
      <c r="AE50" s="185"/>
      <c r="AF50" s="887"/>
      <c r="AG50" s="186"/>
      <c r="AH50" s="887"/>
      <c r="AI50" s="185"/>
      <c r="AJ50" s="119"/>
      <c r="AK50" s="120"/>
      <c r="AL50" s="187"/>
      <c r="AM50" s="188"/>
      <c r="AN50" s="188"/>
      <c r="AO50" s="188"/>
      <c r="AP50" s="188"/>
      <c r="AQ50" s="188"/>
      <c r="AR50" s="121"/>
      <c r="AS50" s="189"/>
      <c r="AT50" s="188"/>
      <c r="AU50" s="121"/>
      <c r="AV50" s="189"/>
      <c r="AW50" s="188"/>
      <c r="AX50" s="188"/>
      <c r="AY50" s="188"/>
      <c r="AZ50" s="190"/>
      <c r="BA50" s="191"/>
      <c r="BB50" s="191"/>
      <c r="BC50" s="192"/>
    </row>
    <row r="51" spans="1:55" ht="6" customHeight="1" x14ac:dyDescent="0.2">
      <c r="A51" s="157"/>
      <c r="B51" s="193"/>
      <c r="C51" s="193"/>
      <c r="D51" s="193"/>
      <c r="E51" s="193"/>
      <c r="F51" s="193"/>
      <c r="G51" s="193"/>
      <c r="H51" s="193"/>
      <c r="I51" s="984"/>
      <c r="J51" s="984"/>
      <c r="K51" s="193"/>
      <c r="L51" s="193"/>
      <c r="M51" s="193"/>
      <c r="N51" s="193"/>
      <c r="O51" s="193"/>
      <c r="P51" s="193"/>
      <c r="Q51" s="193"/>
      <c r="R51" s="193"/>
      <c r="S51" s="193"/>
      <c r="T51" s="193"/>
      <c r="U51" s="193"/>
      <c r="V51" s="193"/>
      <c r="W51" s="193"/>
      <c r="X51" s="193"/>
      <c r="Y51" s="193"/>
      <c r="Z51" s="193"/>
      <c r="AA51" s="193"/>
      <c r="AB51" s="193"/>
      <c r="AC51" s="193"/>
      <c r="AD51" s="193"/>
      <c r="AE51" s="193"/>
      <c r="AF51" s="193"/>
      <c r="AG51" s="193"/>
      <c r="AH51" s="193"/>
      <c r="AI51" s="193"/>
      <c r="AJ51" s="193"/>
      <c r="AK51" s="194"/>
      <c r="AL51" s="194"/>
      <c r="AM51" s="194"/>
      <c r="AN51" s="194"/>
      <c r="AO51" s="194"/>
      <c r="AP51" s="194"/>
      <c r="AQ51" s="195"/>
      <c r="AR51" s="194"/>
      <c r="AS51" s="194"/>
      <c r="AT51" s="194"/>
      <c r="AU51" s="194"/>
      <c r="AV51" s="194"/>
      <c r="AW51" s="194"/>
      <c r="AX51" s="194"/>
      <c r="AY51" s="194"/>
      <c r="AZ51" s="194"/>
      <c r="BA51" s="194"/>
      <c r="BB51" s="194"/>
      <c r="BC51" s="157"/>
    </row>
    <row r="52" spans="1:55" ht="72" customHeight="1" x14ac:dyDescent="0.2">
      <c r="A52" s="951">
        <v>5</v>
      </c>
      <c r="B52" s="162" t="s">
        <v>1705</v>
      </c>
      <c r="C52" s="163" t="s">
        <v>1706</v>
      </c>
      <c r="D52" s="164" t="s">
        <v>21</v>
      </c>
      <c r="E52" s="164" t="s">
        <v>1894</v>
      </c>
      <c r="F52" s="163" t="s">
        <v>1707</v>
      </c>
      <c r="G52" s="165" t="s">
        <v>1679</v>
      </c>
      <c r="H52" s="165" t="s">
        <v>1680</v>
      </c>
      <c r="I52" s="166" t="s">
        <v>1910</v>
      </c>
      <c r="J52" s="167">
        <f>+$N$3</f>
        <v>2018</v>
      </c>
      <c r="K52" s="165" t="s">
        <v>1927</v>
      </c>
      <c r="L52" s="166" t="s">
        <v>1966</v>
      </c>
      <c r="M52" s="163" t="s">
        <v>1708</v>
      </c>
      <c r="N52" s="163" t="s">
        <v>1709</v>
      </c>
      <c r="O52" s="163" t="s">
        <v>1710</v>
      </c>
      <c r="P52" s="163" t="s">
        <v>1711</v>
      </c>
      <c r="Q52" s="163" t="s">
        <v>1967</v>
      </c>
      <c r="R52" s="168">
        <f t="shared" ref="R52" si="118">SUM(R53:R59)</f>
        <v>0</v>
      </c>
      <c r="S52" s="169">
        <f t="shared" ref="S52" si="119">SUM(S53:S59)</f>
        <v>0</v>
      </c>
      <c r="T52" s="170">
        <f t="shared" ref="T52" si="120">SUM(T53:T59)</f>
        <v>0</v>
      </c>
      <c r="U52" s="171">
        <f t="shared" ref="U52" si="121">SUM(U53:U59)</f>
        <v>0</v>
      </c>
      <c r="V52" s="170">
        <f t="shared" ref="V52" si="122">SUM(V53:V59)</f>
        <v>0</v>
      </c>
      <c r="W52" s="171">
        <f t="shared" ref="W52" si="123">SUM(W53:W59)</f>
        <v>0</v>
      </c>
      <c r="X52" s="170">
        <f t="shared" ref="X52" si="124">SUM(X53:X59)</f>
        <v>0</v>
      </c>
      <c r="Y52" s="171">
        <f t="shared" ref="Y52" si="125">SUM(Y53:Y59)</f>
        <v>0</v>
      </c>
      <c r="Z52" s="170">
        <f t="shared" ref="Z52" si="126">SUM(Z53:Z59)</f>
        <v>0</v>
      </c>
      <c r="AA52" s="171">
        <f t="shared" ref="AA52" si="127">SUM(AA53:AA59)</f>
        <v>0</v>
      </c>
      <c r="AB52" s="170">
        <f t="shared" ref="AB52" si="128">SUM(AB53:AB59)</f>
        <v>0</v>
      </c>
      <c r="AC52" s="171">
        <f t="shared" ref="AC52" si="129">SUM(AC53:AC59)</f>
        <v>0</v>
      </c>
      <c r="AD52" s="170">
        <f t="shared" ref="AD52" si="130">SUM(AD53:AD59)</f>
        <v>0</v>
      </c>
      <c r="AE52" s="171">
        <f t="shared" ref="AE52" si="131">SUM(AE53:AE59)</f>
        <v>0</v>
      </c>
      <c r="AF52" s="170">
        <f t="shared" ref="AF52" si="132">SUM(AF53:AF59)</f>
        <v>0</v>
      </c>
      <c r="AG52" s="172">
        <f t="shared" ref="AG52:AI52" si="133">SUM(AG53:AG59)</f>
        <v>0</v>
      </c>
      <c r="AH52" s="170">
        <f t="shared" si="133"/>
        <v>0</v>
      </c>
      <c r="AI52" s="171">
        <f t="shared" si="133"/>
        <v>0</v>
      </c>
      <c r="AJ52" s="173">
        <f t="shared" ref="AJ52" si="134">SUM(AJ53:AJ59)</f>
        <v>0</v>
      </c>
      <c r="AK52" s="174">
        <f t="shared" ref="AK52" si="135">SUM(AK53:AK59)</f>
        <v>0</v>
      </c>
      <c r="AL52" s="41">
        <f t="shared" ref="AL52" si="136">SUM(AL53:AL59)</f>
        <v>0</v>
      </c>
      <c r="AM52" s="42">
        <f t="shared" ref="AM52" si="137">SUM(AM53:AM59)</f>
        <v>0</v>
      </c>
      <c r="AN52" s="42">
        <f t="shared" ref="AN52" si="138">SUM(AN53:AN59)</f>
        <v>0</v>
      </c>
      <c r="AO52" s="42">
        <f t="shared" ref="AO52" si="139">SUM(AO53:AO59)</f>
        <v>0</v>
      </c>
      <c r="AP52" s="42">
        <f t="shared" ref="AP52" si="140">SUM(AP53:AP59)</f>
        <v>0</v>
      </c>
      <c r="AQ52" s="42">
        <f t="shared" ref="AQ52" si="141">SUM(AQ53:AQ59)</f>
        <v>0</v>
      </c>
      <c r="AR52" s="43">
        <f t="shared" ref="AR52" si="142">SUM(AR53:AR59)</f>
        <v>0</v>
      </c>
      <c r="AS52" s="105">
        <f t="shared" ref="AS52" si="143">SUM(AS53:AS59)</f>
        <v>0</v>
      </c>
      <c r="AT52" s="42">
        <f t="shared" ref="AT52" si="144">SUM(AT53:AT59)</f>
        <v>0</v>
      </c>
      <c r="AU52" s="43">
        <f t="shared" ref="AU52" si="145">SUM(AU53:AU59)</f>
        <v>0</v>
      </c>
      <c r="AV52" s="105">
        <f t="shared" ref="AV52" si="146">SUM(AV53:AV59)</f>
        <v>0</v>
      </c>
      <c r="AW52" s="42">
        <f t="shared" ref="AW52" si="147">SUM(AW53:AW59)</f>
        <v>0</v>
      </c>
      <c r="AX52" s="42">
        <f t="shared" ref="AX52" si="148">SUM(AX53:AX59)</f>
        <v>0</v>
      </c>
      <c r="AY52" s="42">
        <f t="shared" ref="AY52" si="149">SUM(AY53:AY59)</f>
        <v>0</v>
      </c>
      <c r="AZ52" s="106">
        <f t="shared" ref="AZ52" si="150">SUM(AZ53:AZ59)</f>
        <v>0</v>
      </c>
      <c r="BA52" s="44" t="s">
        <v>1685</v>
      </c>
      <c r="BB52" s="44" t="s">
        <v>1969</v>
      </c>
      <c r="BC52" s="45" t="s">
        <v>1687</v>
      </c>
    </row>
    <row r="53" spans="1:55" ht="22.5" x14ac:dyDescent="0.2">
      <c r="A53" s="952"/>
      <c r="B53" s="954" t="str">
        <f>VLOOKUP($D$9,'PROYECTOS REGISTRADOS'!$A$2:$D$82,4,0)</f>
        <v>Mejoramiento del índice de desempleo entre la población económicamente activa residente en el Municipio de Tocancipá, Cundinamarca, Centro Oriente</v>
      </c>
      <c r="C53" s="957" t="str">
        <f>VLOOKUP($D$9,'PROYECTOS REGISTRADOS'!$A$2:$D$82,3,0)</f>
        <v>2016-25817-0030</v>
      </c>
      <c r="D53" s="960" t="s">
        <v>849</v>
      </c>
      <c r="E53" s="966" t="str">
        <f>IF(D53=0,"0-0",(VLOOKUP(D53,'CONSOLIDADO PLAN DESARROLLO'!$EL$9:$ET$304,2,0)))</f>
        <v>Incrementar la colocación de los profesionales residentes en el Municipio dentro los procesos de selección</v>
      </c>
      <c r="F53" s="963" t="str">
        <f>IF(D53=0,"0-0",(VLOOKUP(D53,'CONSOLIDADO PLAN DESARROLLO'!$EL$9:$ET$304,3,0)))</f>
        <v>Tasa de profesionales colocados (Total profesionales y/o administrativos colocados / Total inscritos) (%).</v>
      </c>
      <c r="G53" s="985">
        <f>IF(D53=0,"0-0",(VLOOKUP(D53,'CONSOLIDADO PLAN DESARROLLO'!$EL$9:$ET$304,4,0)))</f>
        <v>2</v>
      </c>
      <c r="H53" s="969">
        <f>IF(D53=0,"0-0",(VLOOKUP(D53,'CONSOLIDADO PLAN DESARROLLO'!$EL$9:$ET$304,5,0)))</f>
        <v>10</v>
      </c>
      <c r="I53" s="972">
        <f>IF(D53=0,"0-0",(VLOOKUP(D53,'CONSOLIDADO PLAN DESARROLLO'!$EL$9:$ET$304,$R$3,0)))</f>
        <v>6</v>
      </c>
      <c r="J53" s="973"/>
      <c r="K53" s="978"/>
      <c r="L53" s="981"/>
      <c r="M53" s="820" t="s">
        <v>1947</v>
      </c>
      <c r="N53" s="817" t="s">
        <v>1933</v>
      </c>
      <c r="O53" s="819">
        <v>5</v>
      </c>
      <c r="P53" s="877"/>
      <c r="Q53" s="47"/>
      <c r="R53" s="882">
        <f>VLOOKUP($D53,'[5]Tablero Logro Metas 2018'!$N$7:$AJ$302,15,0)</f>
        <v>0</v>
      </c>
      <c r="S53" s="48"/>
      <c r="T53" s="885">
        <f>VLOOKUP($D53,'[5]Tablero Logro Metas 2018'!$N$7:$AJ$302,16,0)</f>
        <v>0</v>
      </c>
      <c r="U53" s="49"/>
      <c r="V53" s="885">
        <f>VLOOKUP($D53,'[5]Tablero Logro Metas 2018'!$N$7:$AJ$302,17,0)</f>
        <v>0</v>
      </c>
      <c r="W53" s="49"/>
      <c r="X53" s="885">
        <f>VLOOKUP($D53,'[5]Tablero Logro Metas 2018'!$N$7:$AJ$302,18,0)</f>
        <v>0</v>
      </c>
      <c r="Y53" s="49"/>
      <c r="Z53" s="885">
        <f>VLOOKUP($D53,'[5]Tablero Logro Metas 2018'!$N$7:$AJ$302,19,0)</f>
        <v>0</v>
      </c>
      <c r="AA53" s="49"/>
      <c r="AB53" s="885">
        <f>VLOOKUP($D53,'[5]Tablero Logro Metas 2018'!$N$7:$AJ$302,20,0)</f>
        <v>0</v>
      </c>
      <c r="AC53" s="49"/>
      <c r="AD53" s="885">
        <f>VLOOKUP($D53,'[5]Tablero Logro Metas 2018'!$N$7:$AJ$302,21,0)</f>
        <v>0</v>
      </c>
      <c r="AE53" s="49"/>
      <c r="AF53" s="885">
        <f>VLOOKUP($D53,'[5]Tablero Logro Metas 2018'!$N$7:$AJ$302,22,0)</f>
        <v>0</v>
      </c>
      <c r="AG53" s="50"/>
      <c r="AH53" s="885">
        <f>VLOOKUP($D53,'[5]Tablero Logro Metas 2018'!$N$7:$AJ$302,23,0)</f>
        <v>0</v>
      </c>
      <c r="AI53" s="49"/>
      <c r="AJ53" s="879">
        <f>+R53+T53+V53+X53+Z53+AB53+AD53+AF53+AH53</f>
        <v>0</v>
      </c>
      <c r="AK53" s="104">
        <f t="shared" ref="AK53:AK58" si="151">AC53+AE53+AG53+S53+U53+W53+Y53+AA53+AI53</f>
        <v>0</v>
      </c>
      <c r="AL53" s="51"/>
      <c r="AM53" s="52"/>
      <c r="AN53" s="52"/>
      <c r="AO53" s="52"/>
      <c r="AP53" s="52"/>
      <c r="AQ53" s="52"/>
      <c r="AR53" s="53">
        <f t="shared" ref="AR53:AR58" si="152">SUM(AL53:AQ53)</f>
        <v>0</v>
      </c>
      <c r="AS53" s="54"/>
      <c r="AT53" s="52"/>
      <c r="AU53" s="53">
        <f t="shared" ref="AU53:AU57" si="153">SUM(AS53:AT53)</f>
        <v>0</v>
      </c>
      <c r="AV53" s="54"/>
      <c r="AW53" s="52"/>
      <c r="AX53" s="52"/>
      <c r="AY53" s="52"/>
      <c r="AZ53" s="55"/>
      <c r="BA53" s="56"/>
      <c r="BB53" s="56"/>
      <c r="BC53" s="57"/>
    </row>
    <row r="54" spans="1:55" ht="33.75" x14ac:dyDescent="0.2">
      <c r="A54" s="952"/>
      <c r="B54" s="954"/>
      <c r="C54" s="957"/>
      <c r="D54" s="960"/>
      <c r="E54" s="967"/>
      <c r="F54" s="963"/>
      <c r="G54" s="985"/>
      <c r="H54" s="969"/>
      <c r="I54" s="974"/>
      <c r="J54" s="975"/>
      <c r="K54" s="978"/>
      <c r="L54" s="982"/>
      <c r="M54" s="820" t="s">
        <v>1948</v>
      </c>
      <c r="N54" s="817" t="s">
        <v>1933</v>
      </c>
      <c r="O54" s="819">
        <v>2</v>
      </c>
      <c r="P54" s="877"/>
      <c r="Q54" s="47"/>
      <c r="R54" s="883"/>
      <c r="S54" s="48"/>
      <c r="T54" s="886"/>
      <c r="U54" s="49"/>
      <c r="V54" s="886"/>
      <c r="W54" s="49"/>
      <c r="X54" s="886"/>
      <c r="Y54" s="49"/>
      <c r="Z54" s="886"/>
      <c r="AA54" s="49"/>
      <c r="AB54" s="886"/>
      <c r="AC54" s="49"/>
      <c r="AD54" s="886"/>
      <c r="AE54" s="49"/>
      <c r="AF54" s="886"/>
      <c r="AG54" s="50"/>
      <c r="AH54" s="886"/>
      <c r="AI54" s="49"/>
      <c r="AJ54" s="880"/>
      <c r="AK54" s="104">
        <f t="shared" si="151"/>
        <v>0</v>
      </c>
      <c r="AL54" s="51"/>
      <c r="AM54" s="52"/>
      <c r="AN54" s="52"/>
      <c r="AO54" s="52"/>
      <c r="AP54" s="52"/>
      <c r="AQ54" s="52"/>
      <c r="AR54" s="53">
        <f t="shared" si="152"/>
        <v>0</v>
      </c>
      <c r="AS54" s="54"/>
      <c r="AT54" s="52"/>
      <c r="AU54" s="53">
        <f t="shared" si="153"/>
        <v>0</v>
      </c>
      <c r="AV54" s="54"/>
      <c r="AW54" s="52"/>
      <c r="AX54" s="52"/>
      <c r="AY54" s="52"/>
      <c r="AZ54" s="55"/>
      <c r="BA54" s="56"/>
      <c r="BB54" s="56"/>
      <c r="BC54" s="57"/>
    </row>
    <row r="55" spans="1:55" ht="33.75" x14ac:dyDescent="0.2">
      <c r="A55" s="952"/>
      <c r="B55" s="954"/>
      <c r="C55" s="957"/>
      <c r="D55" s="960"/>
      <c r="E55" s="967"/>
      <c r="F55" s="963"/>
      <c r="G55" s="985"/>
      <c r="H55" s="969"/>
      <c r="I55" s="974"/>
      <c r="J55" s="975"/>
      <c r="K55" s="978"/>
      <c r="L55" s="982"/>
      <c r="M55" s="822" t="s">
        <v>1960</v>
      </c>
      <c r="N55" s="176" t="s">
        <v>1933</v>
      </c>
      <c r="O55" s="177"/>
      <c r="P55" s="877"/>
      <c r="Q55" s="47"/>
      <c r="R55" s="883"/>
      <c r="S55" s="48"/>
      <c r="T55" s="886"/>
      <c r="U55" s="49"/>
      <c r="V55" s="886"/>
      <c r="W55" s="49"/>
      <c r="X55" s="886"/>
      <c r="Y55" s="49"/>
      <c r="Z55" s="886"/>
      <c r="AA55" s="49"/>
      <c r="AB55" s="886"/>
      <c r="AC55" s="49"/>
      <c r="AD55" s="886"/>
      <c r="AE55" s="49"/>
      <c r="AF55" s="886"/>
      <c r="AG55" s="50"/>
      <c r="AH55" s="886"/>
      <c r="AI55" s="49"/>
      <c r="AJ55" s="880"/>
      <c r="AK55" s="104">
        <f t="shared" si="151"/>
        <v>0</v>
      </c>
      <c r="AL55" s="51"/>
      <c r="AM55" s="52"/>
      <c r="AN55" s="52"/>
      <c r="AO55" s="52"/>
      <c r="AP55" s="52"/>
      <c r="AQ55" s="52"/>
      <c r="AR55" s="53">
        <f t="shared" si="152"/>
        <v>0</v>
      </c>
      <c r="AS55" s="54"/>
      <c r="AT55" s="52"/>
      <c r="AU55" s="53">
        <f t="shared" si="153"/>
        <v>0</v>
      </c>
      <c r="AV55" s="54"/>
      <c r="AW55" s="52"/>
      <c r="AX55" s="52"/>
      <c r="AY55" s="52"/>
      <c r="AZ55" s="55"/>
      <c r="BA55" s="56"/>
      <c r="BB55" s="56"/>
      <c r="BC55" s="57"/>
    </row>
    <row r="56" spans="1:55" ht="17.25" customHeight="1" x14ac:dyDescent="0.2">
      <c r="A56" s="952"/>
      <c r="B56" s="954"/>
      <c r="C56" s="957"/>
      <c r="D56" s="960"/>
      <c r="E56" s="967"/>
      <c r="F56" s="963"/>
      <c r="G56" s="985"/>
      <c r="H56" s="969"/>
      <c r="I56" s="974"/>
      <c r="J56" s="975"/>
      <c r="K56" s="978"/>
      <c r="L56" s="982"/>
      <c r="M56" s="175"/>
      <c r="N56" s="176"/>
      <c r="O56" s="177"/>
      <c r="P56" s="877"/>
      <c r="Q56" s="47"/>
      <c r="R56" s="883"/>
      <c r="S56" s="48"/>
      <c r="T56" s="886"/>
      <c r="U56" s="49"/>
      <c r="V56" s="886"/>
      <c r="W56" s="49"/>
      <c r="X56" s="886"/>
      <c r="Y56" s="49"/>
      <c r="Z56" s="886"/>
      <c r="AA56" s="49"/>
      <c r="AB56" s="886"/>
      <c r="AC56" s="49"/>
      <c r="AD56" s="886"/>
      <c r="AE56" s="49"/>
      <c r="AF56" s="886"/>
      <c r="AG56" s="50"/>
      <c r="AH56" s="886"/>
      <c r="AI56" s="49"/>
      <c r="AJ56" s="880"/>
      <c r="AK56" s="104">
        <f t="shared" si="151"/>
        <v>0</v>
      </c>
      <c r="AL56" s="51"/>
      <c r="AM56" s="52"/>
      <c r="AN56" s="52"/>
      <c r="AO56" s="52"/>
      <c r="AP56" s="52"/>
      <c r="AQ56" s="52"/>
      <c r="AR56" s="53">
        <f t="shared" si="152"/>
        <v>0</v>
      </c>
      <c r="AS56" s="54"/>
      <c r="AT56" s="52"/>
      <c r="AU56" s="53">
        <f t="shared" si="153"/>
        <v>0</v>
      </c>
      <c r="AV56" s="54"/>
      <c r="AW56" s="52"/>
      <c r="AX56" s="52"/>
      <c r="AY56" s="52"/>
      <c r="AZ56" s="55"/>
      <c r="BA56" s="56"/>
      <c r="BB56" s="56"/>
      <c r="BC56" s="57"/>
    </row>
    <row r="57" spans="1:55" ht="17.25" customHeight="1" x14ac:dyDescent="0.2">
      <c r="A57" s="952"/>
      <c r="B57" s="954"/>
      <c r="C57" s="957"/>
      <c r="D57" s="960"/>
      <c r="E57" s="967"/>
      <c r="F57" s="963"/>
      <c r="G57" s="985"/>
      <c r="H57" s="969"/>
      <c r="I57" s="974"/>
      <c r="J57" s="975"/>
      <c r="K57" s="978"/>
      <c r="L57" s="982"/>
      <c r="M57" s="175"/>
      <c r="N57" s="176"/>
      <c r="O57" s="177"/>
      <c r="P57" s="877"/>
      <c r="Q57" s="47"/>
      <c r="R57" s="883"/>
      <c r="S57" s="48"/>
      <c r="T57" s="886"/>
      <c r="U57" s="49"/>
      <c r="V57" s="886"/>
      <c r="W57" s="49"/>
      <c r="X57" s="886"/>
      <c r="Y57" s="49"/>
      <c r="Z57" s="886"/>
      <c r="AA57" s="49"/>
      <c r="AB57" s="886"/>
      <c r="AC57" s="49"/>
      <c r="AD57" s="886"/>
      <c r="AE57" s="49"/>
      <c r="AF57" s="886"/>
      <c r="AG57" s="50"/>
      <c r="AH57" s="886"/>
      <c r="AI57" s="49"/>
      <c r="AJ57" s="880"/>
      <c r="AK57" s="104">
        <f t="shared" si="151"/>
        <v>0</v>
      </c>
      <c r="AL57" s="51"/>
      <c r="AM57" s="52"/>
      <c r="AN57" s="52"/>
      <c r="AO57" s="52"/>
      <c r="AP57" s="52"/>
      <c r="AQ57" s="52"/>
      <c r="AR57" s="53">
        <f t="shared" si="152"/>
        <v>0</v>
      </c>
      <c r="AS57" s="54"/>
      <c r="AT57" s="52"/>
      <c r="AU57" s="53">
        <f t="shared" si="153"/>
        <v>0</v>
      </c>
      <c r="AV57" s="54"/>
      <c r="AW57" s="52"/>
      <c r="AX57" s="52"/>
      <c r="AY57" s="52"/>
      <c r="AZ57" s="55"/>
      <c r="BA57" s="56"/>
      <c r="BB57" s="56"/>
      <c r="BC57" s="57"/>
    </row>
    <row r="58" spans="1:55" ht="17.25" customHeight="1" x14ac:dyDescent="0.2">
      <c r="A58" s="952"/>
      <c r="B58" s="955"/>
      <c r="C58" s="958"/>
      <c r="D58" s="961"/>
      <c r="E58" s="967"/>
      <c r="F58" s="964"/>
      <c r="G58" s="986"/>
      <c r="H58" s="970"/>
      <c r="I58" s="974"/>
      <c r="J58" s="975"/>
      <c r="K58" s="979"/>
      <c r="L58" s="982"/>
      <c r="M58" s="178"/>
      <c r="N58" s="179"/>
      <c r="O58" s="180"/>
      <c r="P58" s="878"/>
      <c r="Q58" s="108"/>
      <c r="R58" s="883"/>
      <c r="S58" s="109"/>
      <c r="T58" s="886"/>
      <c r="U58" s="110"/>
      <c r="V58" s="886"/>
      <c r="W58" s="110"/>
      <c r="X58" s="886"/>
      <c r="Y58" s="110"/>
      <c r="Z58" s="886"/>
      <c r="AA58" s="110"/>
      <c r="AB58" s="886"/>
      <c r="AC58" s="110"/>
      <c r="AD58" s="886"/>
      <c r="AE58" s="110"/>
      <c r="AF58" s="886"/>
      <c r="AG58" s="111"/>
      <c r="AH58" s="886"/>
      <c r="AI58" s="110"/>
      <c r="AJ58" s="881"/>
      <c r="AK58" s="104">
        <f t="shared" si="151"/>
        <v>0</v>
      </c>
      <c r="AL58" s="112"/>
      <c r="AM58" s="113"/>
      <c r="AN58" s="113"/>
      <c r="AO58" s="113"/>
      <c r="AP58" s="113"/>
      <c r="AQ58" s="113"/>
      <c r="AR58" s="53">
        <f t="shared" si="152"/>
        <v>0</v>
      </c>
      <c r="AS58" s="114"/>
      <c r="AT58" s="113"/>
      <c r="AU58" s="53">
        <f>SUM(AS58:AT58)</f>
        <v>0</v>
      </c>
      <c r="AV58" s="114"/>
      <c r="AW58" s="113"/>
      <c r="AX58" s="113"/>
      <c r="AY58" s="113"/>
      <c r="AZ58" s="115"/>
      <c r="BA58" s="116"/>
      <c r="BB58" s="116"/>
      <c r="BC58" s="117"/>
    </row>
    <row r="59" spans="1:55" ht="9.9499999999999993" customHeight="1" thickBot="1" x14ac:dyDescent="0.25">
      <c r="A59" s="953"/>
      <c r="B59" s="956"/>
      <c r="C59" s="959"/>
      <c r="D59" s="962"/>
      <c r="E59" s="968"/>
      <c r="F59" s="965"/>
      <c r="G59" s="987"/>
      <c r="H59" s="971"/>
      <c r="I59" s="976"/>
      <c r="J59" s="977"/>
      <c r="K59" s="980"/>
      <c r="L59" s="983"/>
      <c r="M59" s="181"/>
      <c r="N59" s="182"/>
      <c r="O59" s="183"/>
      <c r="P59" s="118"/>
      <c r="Q59" s="118"/>
      <c r="R59" s="884"/>
      <c r="S59" s="184"/>
      <c r="T59" s="887"/>
      <c r="U59" s="185"/>
      <c r="V59" s="887"/>
      <c r="W59" s="185"/>
      <c r="X59" s="887"/>
      <c r="Y59" s="185"/>
      <c r="Z59" s="887"/>
      <c r="AA59" s="185"/>
      <c r="AB59" s="887"/>
      <c r="AC59" s="185"/>
      <c r="AD59" s="887"/>
      <c r="AE59" s="185"/>
      <c r="AF59" s="887"/>
      <c r="AG59" s="186"/>
      <c r="AH59" s="887"/>
      <c r="AI59" s="185"/>
      <c r="AJ59" s="119"/>
      <c r="AK59" s="120"/>
      <c r="AL59" s="187"/>
      <c r="AM59" s="188"/>
      <c r="AN59" s="188"/>
      <c r="AO59" s="188"/>
      <c r="AP59" s="188"/>
      <c r="AQ59" s="188"/>
      <c r="AR59" s="121"/>
      <c r="AS59" s="189"/>
      <c r="AT59" s="188"/>
      <c r="AU59" s="121"/>
      <c r="AV59" s="189"/>
      <c r="AW59" s="188"/>
      <c r="AX59" s="188"/>
      <c r="AY59" s="188"/>
      <c r="AZ59" s="190"/>
      <c r="BA59" s="191"/>
      <c r="BB59" s="191"/>
      <c r="BC59" s="192"/>
    </row>
    <row r="60" spans="1:55" ht="6" customHeight="1" x14ac:dyDescent="0.2">
      <c r="A60" s="157"/>
      <c r="B60" s="193"/>
      <c r="C60" s="193"/>
      <c r="D60" s="193"/>
      <c r="E60" s="193"/>
      <c r="F60" s="193"/>
      <c r="G60" s="193"/>
      <c r="H60" s="193"/>
      <c r="I60" s="984"/>
      <c r="J60" s="984"/>
      <c r="K60" s="193"/>
      <c r="L60" s="193"/>
      <c r="M60" s="193"/>
      <c r="N60" s="193"/>
      <c r="O60" s="193"/>
      <c r="P60" s="193"/>
      <c r="Q60" s="193"/>
      <c r="R60" s="193"/>
      <c r="S60" s="193"/>
      <c r="T60" s="193"/>
      <c r="U60" s="193"/>
      <c r="V60" s="193"/>
      <c r="W60" s="193"/>
      <c r="X60" s="193"/>
      <c r="Y60" s="193"/>
      <c r="Z60" s="193"/>
      <c r="AA60" s="193"/>
      <c r="AB60" s="193"/>
      <c r="AC60" s="193"/>
      <c r="AD60" s="193"/>
      <c r="AE60" s="193"/>
      <c r="AF60" s="193"/>
      <c r="AG60" s="193"/>
      <c r="AH60" s="193"/>
      <c r="AI60" s="193"/>
      <c r="AJ60" s="193"/>
      <c r="AK60" s="194"/>
      <c r="AL60" s="194"/>
      <c r="AM60" s="194"/>
      <c r="AN60" s="194"/>
      <c r="AO60" s="194"/>
      <c r="AP60" s="194"/>
      <c r="AQ60" s="195"/>
      <c r="AR60" s="194"/>
      <c r="AS60" s="194"/>
      <c r="AT60" s="194"/>
      <c r="AU60" s="194"/>
      <c r="AV60" s="194"/>
      <c r="AW60" s="194"/>
      <c r="AX60" s="194"/>
      <c r="AY60" s="194"/>
      <c r="AZ60" s="194"/>
      <c r="BA60" s="194"/>
      <c r="BB60" s="194"/>
      <c r="BC60" s="157"/>
    </row>
    <row r="61" spans="1:55" ht="72" customHeight="1" x14ac:dyDescent="0.2">
      <c r="A61" s="951">
        <v>6</v>
      </c>
      <c r="B61" s="162" t="s">
        <v>1705</v>
      </c>
      <c r="C61" s="163" t="s">
        <v>1706</v>
      </c>
      <c r="D61" s="164" t="s">
        <v>21</v>
      </c>
      <c r="E61" s="164" t="s">
        <v>1894</v>
      </c>
      <c r="F61" s="163" t="s">
        <v>1707</v>
      </c>
      <c r="G61" s="165" t="s">
        <v>1679</v>
      </c>
      <c r="H61" s="165" t="s">
        <v>1680</v>
      </c>
      <c r="I61" s="166" t="s">
        <v>1910</v>
      </c>
      <c r="J61" s="167">
        <f>+$N$3</f>
        <v>2018</v>
      </c>
      <c r="K61" s="165" t="s">
        <v>1927</v>
      </c>
      <c r="L61" s="166" t="s">
        <v>1966</v>
      </c>
      <c r="M61" s="163" t="s">
        <v>1708</v>
      </c>
      <c r="N61" s="163" t="s">
        <v>1709</v>
      </c>
      <c r="O61" s="163" t="s">
        <v>1710</v>
      </c>
      <c r="P61" s="163" t="s">
        <v>1711</v>
      </c>
      <c r="Q61" s="163" t="s">
        <v>1967</v>
      </c>
      <c r="R61" s="168">
        <f t="shared" ref="R61" si="154">SUM(R62:R68)</f>
        <v>0</v>
      </c>
      <c r="S61" s="169">
        <f t="shared" ref="S61" si="155">SUM(S62:S68)</f>
        <v>0</v>
      </c>
      <c r="T61" s="170">
        <f t="shared" ref="T61" si="156">SUM(T62:T68)</f>
        <v>0</v>
      </c>
      <c r="U61" s="171">
        <f t="shared" ref="U61" si="157">SUM(U62:U68)</f>
        <v>0</v>
      </c>
      <c r="V61" s="170">
        <f t="shared" ref="V61" si="158">SUM(V62:V68)</f>
        <v>0</v>
      </c>
      <c r="W61" s="171">
        <f t="shared" ref="W61" si="159">SUM(W62:W68)</f>
        <v>0</v>
      </c>
      <c r="X61" s="170">
        <f t="shared" ref="X61" si="160">SUM(X62:X68)</f>
        <v>0</v>
      </c>
      <c r="Y61" s="171">
        <f t="shared" ref="Y61" si="161">SUM(Y62:Y68)</f>
        <v>0</v>
      </c>
      <c r="Z61" s="170">
        <f t="shared" ref="Z61" si="162">SUM(Z62:Z68)</f>
        <v>10000000</v>
      </c>
      <c r="AA61" s="171">
        <f t="shared" ref="AA61" si="163">SUM(AA62:AA68)</f>
        <v>0</v>
      </c>
      <c r="AB61" s="170">
        <f t="shared" ref="AB61" si="164">SUM(AB62:AB68)</f>
        <v>0</v>
      </c>
      <c r="AC61" s="171">
        <f t="shared" ref="AC61" si="165">SUM(AC62:AC68)</f>
        <v>0</v>
      </c>
      <c r="AD61" s="170">
        <f t="shared" ref="AD61" si="166">SUM(AD62:AD68)</f>
        <v>0</v>
      </c>
      <c r="AE61" s="171">
        <f t="shared" ref="AE61" si="167">SUM(AE62:AE68)</f>
        <v>0</v>
      </c>
      <c r="AF61" s="170">
        <f t="shared" ref="AF61" si="168">SUM(AF62:AF68)</f>
        <v>0</v>
      </c>
      <c r="AG61" s="172">
        <f t="shared" ref="AG61:AI61" si="169">SUM(AG62:AG68)</f>
        <v>0</v>
      </c>
      <c r="AH61" s="170">
        <f t="shared" si="169"/>
        <v>0</v>
      </c>
      <c r="AI61" s="171">
        <f t="shared" si="169"/>
        <v>0</v>
      </c>
      <c r="AJ61" s="173">
        <f t="shared" ref="AJ61" si="170">SUM(AJ62:AJ68)</f>
        <v>10000000</v>
      </c>
      <c r="AK61" s="174">
        <f t="shared" ref="AK61" si="171">SUM(AK62:AK68)</f>
        <v>0</v>
      </c>
      <c r="AL61" s="41">
        <f t="shared" ref="AL61" si="172">SUM(AL62:AL68)</f>
        <v>0</v>
      </c>
      <c r="AM61" s="42">
        <f t="shared" ref="AM61" si="173">SUM(AM62:AM68)</f>
        <v>0</v>
      </c>
      <c r="AN61" s="42">
        <f t="shared" ref="AN61" si="174">SUM(AN62:AN68)</f>
        <v>0</v>
      </c>
      <c r="AO61" s="42">
        <f t="shared" ref="AO61" si="175">SUM(AO62:AO68)</f>
        <v>0</v>
      </c>
      <c r="AP61" s="42">
        <f t="shared" ref="AP61" si="176">SUM(AP62:AP68)</f>
        <v>0</v>
      </c>
      <c r="AQ61" s="42">
        <f t="shared" ref="AQ61" si="177">SUM(AQ62:AQ68)</f>
        <v>0</v>
      </c>
      <c r="AR61" s="43">
        <f t="shared" ref="AR61" si="178">SUM(AR62:AR68)</f>
        <v>0</v>
      </c>
      <c r="AS61" s="105">
        <f t="shared" ref="AS61" si="179">SUM(AS62:AS68)</f>
        <v>0</v>
      </c>
      <c r="AT61" s="42">
        <f t="shared" ref="AT61" si="180">SUM(AT62:AT68)</f>
        <v>0</v>
      </c>
      <c r="AU61" s="43">
        <f t="shared" ref="AU61" si="181">SUM(AU62:AU68)</f>
        <v>0</v>
      </c>
      <c r="AV61" s="105">
        <f t="shared" ref="AV61" si="182">SUM(AV62:AV68)</f>
        <v>0</v>
      </c>
      <c r="AW61" s="42">
        <f t="shared" ref="AW61" si="183">SUM(AW62:AW68)</f>
        <v>0</v>
      </c>
      <c r="AX61" s="42">
        <f t="shared" ref="AX61" si="184">SUM(AX62:AX68)</f>
        <v>0</v>
      </c>
      <c r="AY61" s="42">
        <f t="shared" ref="AY61" si="185">SUM(AY62:AY68)</f>
        <v>0</v>
      </c>
      <c r="AZ61" s="106">
        <f t="shared" ref="AZ61" si="186">SUM(AZ62:AZ68)</f>
        <v>0</v>
      </c>
      <c r="BA61" s="44" t="s">
        <v>1685</v>
      </c>
      <c r="BB61" s="44" t="s">
        <v>1969</v>
      </c>
      <c r="BC61" s="45" t="s">
        <v>1687</v>
      </c>
    </row>
    <row r="62" spans="1:55" ht="33.75" x14ac:dyDescent="0.2">
      <c r="A62" s="952"/>
      <c r="B62" s="954" t="str">
        <f>VLOOKUP($D$9,'PROYECTOS REGISTRADOS'!$A$2:$D$82,4,0)</f>
        <v>Mejoramiento del índice de desempleo entre la población económicamente activa residente en el Municipio de Tocancipá, Cundinamarca, Centro Oriente</v>
      </c>
      <c r="C62" s="957" t="str">
        <f>VLOOKUP($D$9,'PROYECTOS REGISTRADOS'!$A$2:$D$82,3,0)</f>
        <v>2016-25817-0030</v>
      </c>
      <c r="D62" s="960" t="s">
        <v>853</v>
      </c>
      <c r="E62" s="966" t="str">
        <f>IF(D62=0,"0-0",(VLOOKUP(D62,'CONSOLIDADO PLAN DESARROLLO'!$EL$9:$ET$304,2,0)))</f>
        <v>Realizar atención diferencial con rutas de empleo específicas para aquella población que así lo disponga el ordenamiento jurídico (víctimas del conflicto, y demás).</v>
      </c>
      <c r="F62" s="963" t="str">
        <f>IF(D62=0,"0-0",(VLOOKUP(D62,'CONSOLIDADO PLAN DESARROLLO'!$EL$9:$ET$304,3,0)))</f>
        <v>Rutas de empleo específicas disponibles</v>
      </c>
      <c r="G62" s="985">
        <f>IF(D62=0,"0-0",(VLOOKUP(D62,'CONSOLIDADO PLAN DESARROLLO'!$EL$9:$ET$304,4,0)))</f>
        <v>2</v>
      </c>
      <c r="H62" s="969">
        <f>IF(D62=0,"0-0",(VLOOKUP(D62,'CONSOLIDADO PLAN DESARROLLO'!$EL$9:$ET$304,5,0)))</f>
        <v>3</v>
      </c>
      <c r="I62" s="972">
        <f>IF(D62=0,"0-0",(VLOOKUP(D62,'CONSOLIDADO PLAN DESARROLLO'!$EL$9:$ET$304,$R$3,0)))</f>
        <v>0.5</v>
      </c>
      <c r="J62" s="973"/>
      <c r="K62" s="978"/>
      <c r="L62" s="981"/>
      <c r="M62" s="820" t="s">
        <v>1949</v>
      </c>
      <c r="N62" s="817" t="s">
        <v>1933</v>
      </c>
      <c r="O62" s="819">
        <v>4</v>
      </c>
      <c r="P62" s="877"/>
      <c r="Q62" s="47"/>
      <c r="R62" s="882">
        <f>VLOOKUP($D62,'[5]Tablero Logro Metas 2018'!$N$7:$AJ$302,15,0)</f>
        <v>0</v>
      </c>
      <c r="S62" s="48"/>
      <c r="T62" s="885">
        <f>VLOOKUP($D62,'[5]Tablero Logro Metas 2018'!$N$7:$AJ$302,16,0)</f>
        <v>0</v>
      </c>
      <c r="U62" s="49"/>
      <c r="V62" s="885">
        <f>VLOOKUP($D62,'[5]Tablero Logro Metas 2018'!$N$7:$AJ$302,17,0)</f>
        <v>0</v>
      </c>
      <c r="W62" s="49"/>
      <c r="X62" s="885">
        <f>VLOOKUP($D62,'[5]Tablero Logro Metas 2018'!$N$7:$AJ$302,18,0)</f>
        <v>0</v>
      </c>
      <c r="Y62" s="49"/>
      <c r="Z62" s="885">
        <f>VLOOKUP($D62,'[5]Tablero Logro Metas 2018'!$N$7:$AJ$302,19,0)</f>
        <v>10000000</v>
      </c>
      <c r="AA62" s="49"/>
      <c r="AB62" s="885">
        <f>VLOOKUP($D62,'[5]Tablero Logro Metas 2018'!$N$7:$AJ$302,20,0)</f>
        <v>0</v>
      </c>
      <c r="AC62" s="49"/>
      <c r="AD62" s="885">
        <f>VLOOKUP($D62,'[5]Tablero Logro Metas 2018'!$N$7:$AJ$302,21,0)</f>
        <v>0</v>
      </c>
      <c r="AE62" s="49"/>
      <c r="AF62" s="885">
        <f>VLOOKUP($D62,'[5]Tablero Logro Metas 2018'!$N$7:$AJ$302,22,0)</f>
        <v>0</v>
      </c>
      <c r="AG62" s="50"/>
      <c r="AH62" s="885">
        <f>VLOOKUP($D62,'[5]Tablero Logro Metas 2018'!$N$7:$AJ$302,23,0)</f>
        <v>0</v>
      </c>
      <c r="AI62" s="49"/>
      <c r="AJ62" s="879">
        <f>+R62+T62+V62+X62+Z62+AB62+AD62+AF62+AH62</f>
        <v>10000000</v>
      </c>
      <c r="AK62" s="104">
        <f t="shared" ref="AK62:AK67" si="187">AC62+AE62+AG62+S62+U62+W62+Y62+AA62+AI62</f>
        <v>0</v>
      </c>
      <c r="AL62" s="51"/>
      <c r="AM62" s="52"/>
      <c r="AN62" s="52"/>
      <c r="AO62" s="52"/>
      <c r="AP62" s="52"/>
      <c r="AQ62" s="52"/>
      <c r="AR62" s="53">
        <f t="shared" ref="AR62:AR67" si="188">SUM(AL62:AQ62)</f>
        <v>0</v>
      </c>
      <c r="AS62" s="54"/>
      <c r="AT62" s="52"/>
      <c r="AU62" s="53">
        <f t="shared" ref="AU62:AU66" si="189">SUM(AS62:AT62)</f>
        <v>0</v>
      </c>
      <c r="AV62" s="54"/>
      <c r="AW62" s="52"/>
      <c r="AX62" s="52"/>
      <c r="AY62" s="52"/>
      <c r="AZ62" s="55"/>
      <c r="BA62" s="56"/>
      <c r="BB62" s="56"/>
      <c r="BC62" s="57"/>
    </row>
    <row r="63" spans="1:55" ht="22.5" x14ac:dyDescent="0.2">
      <c r="A63" s="952"/>
      <c r="B63" s="954"/>
      <c r="C63" s="957"/>
      <c r="D63" s="960"/>
      <c r="E63" s="967"/>
      <c r="F63" s="963"/>
      <c r="G63" s="985"/>
      <c r="H63" s="969"/>
      <c r="I63" s="974"/>
      <c r="J63" s="975"/>
      <c r="K63" s="978"/>
      <c r="L63" s="982"/>
      <c r="M63" s="820" t="s">
        <v>1950</v>
      </c>
      <c r="N63" s="817" t="s">
        <v>1933</v>
      </c>
      <c r="O63" s="819">
        <v>16</v>
      </c>
      <c r="P63" s="877"/>
      <c r="Q63" s="47"/>
      <c r="R63" s="883"/>
      <c r="S63" s="48"/>
      <c r="T63" s="886"/>
      <c r="U63" s="49"/>
      <c r="V63" s="886"/>
      <c r="W63" s="49"/>
      <c r="X63" s="886"/>
      <c r="Y63" s="49"/>
      <c r="Z63" s="886"/>
      <c r="AA63" s="49"/>
      <c r="AB63" s="886"/>
      <c r="AC63" s="49"/>
      <c r="AD63" s="886"/>
      <c r="AE63" s="49"/>
      <c r="AF63" s="886"/>
      <c r="AG63" s="50"/>
      <c r="AH63" s="886"/>
      <c r="AI63" s="49"/>
      <c r="AJ63" s="880"/>
      <c r="AK63" s="104">
        <f t="shared" si="187"/>
        <v>0</v>
      </c>
      <c r="AL63" s="51"/>
      <c r="AM63" s="52"/>
      <c r="AN63" s="52"/>
      <c r="AO63" s="52"/>
      <c r="AP63" s="52"/>
      <c r="AQ63" s="52"/>
      <c r="AR63" s="53">
        <f t="shared" si="188"/>
        <v>0</v>
      </c>
      <c r="AS63" s="54"/>
      <c r="AT63" s="52"/>
      <c r="AU63" s="53">
        <f t="shared" si="189"/>
        <v>0</v>
      </c>
      <c r="AV63" s="54"/>
      <c r="AW63" s="52"/>
      <c r="AX63" s="52"/>
      <c r="AY63" s="52"/>
      <c r="AZ63" s="55"/>
      <c r="BA63" s="56"/>
      <c r="BB63" s="56"/>
      <c r="BC63" s="57"/>
    </row>
    <row r="64" spans="1:55" ht="33.75" x14ac:dyDescent="0.2">
      <c r="A64" s="952"/>
      <c r="B64" s="954"/>
      <c r="C64" s="957"/>
      <c r="D64" s="960"/>
      <c r="E64" s="967"/>
      <c r="F64" s="963"/>
      <c r="G64" s="985"/>
      <c r="H64" s="969"/>
      <c r="I64" s="974"/>
      <c r="J64" s="975"/>
      <c r="K64" s="978"/>
      <c r="L64" s="982"/>
      <c r="M64" s="820" t="s">
        <v>1951</v>
      </c>
      <c r="N64" s="817" t="s">
        <v>1933</v>
      </c>
      <c r="O64" s="819">
        <v>3</v>
      </c>
      <c r="P64" s="877"/>
      <c r="Q64" s="47"/>
      <c r="R64" s="883"/>
      <c r="S64" s="48"/>
      <c r="T64" s="886"/>
      <c r="U64" s="49"/>
      <c r="V64" s="886"/>
      <c r="W64" s="49"/>
      <c r="X64" s="886"/>
      <c r="Y64" s="49"/>
      <c r="Z64" s="886"/>
      <c r="AA64" s="49"/>
      <c r="AB64" s="886"/>
      <c r="AC64" s="49"/>
      <c r="AD64" s="886"/>
      <c r="AE64" s="49"/>
      <c r="AF64" s="886"/>
      <c r="AG64" s="50"/>
      <c r="AH64" s="886"/>
      <c r="AI64" s="49"/>
      <c r="AJ64" s="880"/>
      <c r="AK64" s="104">
        <f t="shared" si="187"/>
        <v>0</v>
      </c>
      <c r="AL64" s="51"/>
      <c r="AM64" s="52"/>
      <c r="AN64" s="52"/>
      <c r="AO64" s="52"/>
      <c r="AP64" s="52"/>
      <c r="AQ64" s="52"/>
      <c r="AR64" s="53">
        <f t="shared" si="188"/>
        <v>0</v>
      </c>
      <c r="AS64" s="54"/>
      <c r="AT64" s="52"/>
      <c r="AU64" s="53">
        <f t="shared" si="189"/>
        <v>0</v>
      </c>
      <c r="AV64" s="54"/>
      <c r="AW64" s="52"/>
      <c r="AX64" s="52"/>
      <c r="AY64" s="52"/>
      <c r="AZ64" s="55"/>
      <c r="BA64" s="56"/>
      <c r="BB64" s="56"/>
      <c r="BC64" s="57"/>
    </row>
    <row r="65" spans="1:55" ht="17.25" customHeight="1" x14ac:dyDescent="0.2">
      <c r="A65" s="952"/>
      <c r="B65" s="954"/>
      <c r="C65" s="957"/>
      <c r="D65" s="960"/>
      <c r="E65" s="967"/>
      <c r="F65" s="963"/>
      <c r="G65" s="985"/>
      <c r="H65" s="969"/>
      <c r="I65" s="974"/>
      <c r="J65" s="975"/>
      <c r="K65" s="978"/>
      <c r="L65" s="982"/>
      <c r="M65" s="175"/>
      <c r="N65" s="176"/>
      <c r="O65" s="177"/>
      <c r="P65" s="877"/>
      <c r="Q65" s="47"/>
      <c r="R65" s="883"/>
      <c r="S65" s="48"/>
      <c r="T65" s="886"/>
      <c r="U65" s="49"/>
      <c r="V65" s="886"/>
      <c r="W65" s="49"/>
      <c r="X65" s="886"/>
      <c r="Y65" s="49"/>
      <c r="Z65" s="886"/>
      <c r="AA65" s="49"/>
      <c r="AB65" s="886"/>
      <c r="AC65" s="49"/>
      <c r="AD65" s="886"/>
      <c r="AE65" s="49"/>
      <c r="AF65" s="886"/>
      <c r="AG65" s="50"/>
      <c r="AH65" s="886"/>
      <c r="AI65" s="49"/>
      <c r="AJ65" s="880"/>
      <c r="AK65" s="104">
        <f t="shared" si="187"/>
        <v>0</v>
      </c>
      <c r="AL65" s="51"/>
      <c r="AM65" s="52"/>
      <c r="AN65" s="52"/>
      <c r="AO65" s="52"/>
      <c r="AP65" s="52"/>
      <c r="AQ65" s="52"/>
      <c r="AR65" s="53">
        <f t="shared" si="188"/>
        <v>0</v>
      </c>
      <c r="AS65" s="54"/>
      <c r="AT65" s="52"/>
      <c r="AU65" s="53">
        <f t="shared" si="189"/>
        <v>0</v>
      </c>
      <c r="AV65" s="54"/>
      <c r="AW65" s="52"/>
      <c r="AX65" s="52"/>
      <c r="AY65" s="52"/>
      <c r="AZ65" s="55"/>
      <c r="BA65" s="56"/>
      <c r="BB65" s="56"/>
      <c r="BC65" s="57"/>
    </row>
    <row r="66" spans="1:55" ht="17.25" customHeight="1" x14ac:dyDescent="0.2">
      <c r="A66" s="952"/>
      <c r="B66" s="954"/>
      <c r="C66" s="957"/>
      <c r="D66" s="960"/>
      <c r="E66" s="967"/>
      <c r="F66" s="963"/>
      <c r="G66" s="985"/>
      <c r="H66" s="969"/>
      <c r="I66" s="974"/>
      <c r="J66" s="975"/>
      <c r="K66" s="978"/>
      <c r="L66" s="982"/>
      <c r="M66" s="175"/>
      <c r="N66" s="176"/>
      <c r="O66" s="177"/>
      <c r="P66" s="877"/>
      <c r="Q66" s="47"/>
      <c r="R66" s="883"/>
      <c r="S66" s="48"/>
      <c r="T66" s="886"/>
      <c r="U66" s="49"/>
      <c r="V66" s="886"/>
      <c r="W66" s="49"/>
      <c r="X66" s="886"/>
      <c r="Y66" s="49"/>
      <c r="Z66" s="886"/>
      <c r="AA66" s="49"/>
      <c r="AB66" s="886"/>
      <c r="AC66" s="49"/>
      <c r="AD66" s="886"/>
      <c r="AE66" s="49"/>
      <c r="AF66" s="886"/>
      <c r="AG66" s="50"/>
      <c r="AH66" s="886"/>
      <c r="AI66" s="49"/>
      <c r="AJ66" s="880"/>
      <c r="AK66" s="104">
        <f t="shared" si="187"/>
        <v>0</v>
      </c>
      <c r="AL66" s="51"/>
      <c r="AM66" s="52"/>
      <c r="AN66" s="52"/>
      <c r="AO66" s="52"/>
      <c r="AP66" s="52"/>
      <c r="AQ66" s="52"/>
      <c r="AR66" s="53">
        <f t="shared" si="188"/>
        <v>0</v>
      </c>
      <c r="AS66" s="54"/>
      <c r="AT66" s="52"/>
      <c r="AU66" s="53">
        <f t="shared" si="189"/>
        <v>0</v>
      </c>
      <c r="AV66" s="54"/>
      <c r="AW66" s="52"/>
      <c r="AX66" s="52"/>
      <c r="AY66" s="52"/>
      <c r="AZ66" s="55"/>
      <c r="BA66" s="56"/>
      <c r="BB66" s="56"/>
      <c r="BC66" s="57"/>
    </row>
    <row r="67" spans="1:55" ht="17.25" customHeight="1" x14ac:dyDescent="0.2">
      <c r="A67" s="952"/>
      <c r="B67" s="955"/>
      <c r="C67" s="958"/>
      <c r="D67" s="961"/>
      <c r="E67" s="967"/>
      <c r="F67" s="964"/>
      <c r="G67" s="986"/>
      <c r="H67" s="970"/>
      <c r="I67" s="974"/>
      <c r="J67" s="975"/>
      <c r="K67" s="979"/>
      <c r="L67" s="982"/>
      <c r="M67" s="178"/>
      <c r="N67" s="179"/>
      <c r="O67" s="180"/>
      <c r="P67" s="878"/>
      <c r="Q67" s="108"/>
      <c r="R67" s="883"/>
      <c r="S67" s="109"/>
      <c r="T67" s="886"/>
      <c r="U67" s="110"/>
      <c r="V67" s="886"/>
      <c r="W67" s="110"/>
      <c r="X67" s="886"/>
      <c r="Y67" s="110"/>
      <c r="Z67" s="886"/>
      <c r="AA67" s="110"/>
      <c r="AB67" s="886"/>
      <c r="AC67" s="110"/>
      <c r="AD67" s="886"/>
      <c r="AE67" s="110"/>
      <c r="AF67" s="886"/>
      <c r="AG67" s="111"/>
      <c r="AH67" s="886"/>
      <c r="AI67" s="110"/>
      <c r="AJ67" s="881"/>
      <c r="AK67" s="104">
        <f t="shared" si="187"/>
        <v>0</v>
      </c>
      <c r="AL67" s="112"/>
      <c r="AM67" s="113"/>
      <c r="AN67" s="113"/>
      <c r="AO67" s="113"/>
      <c r="AP67" s="113"/>
      <c r="AQ67" s="113"/>
      <c r="AR67" s="53">
        <f t="shared" si="188"/>
        <v>0</v>
      </c>
      <c r="AS67" s="114"/>
      <c r="AT67" s="113"/>
      <c r="AU67" s="53">
        <f>SUM(AS67:AT67)</f>
        <v>0</v>
      </c>
      <c r="AV67" s="114"/>
      <c r="AW67" s="113"/>
      <c r="AX67" s="113"/>
      <c r="AY67" s="113"/>
      <c r="AZ67" s="115"/>
      <c r="BA67" s="116"/>
      <c r="BB67" s="116"/>
      <c r="BC67" s="117"/>
    </row>
    <row r="68" spans="1:55" ht="9.9499999999999993" customHeight="1" thickBot="1" x14ac:dyDescent="0.25">
      <c r="A68" s="953"/>
      <c r="B68" s="956"/>
      <c r="C68" s="959"/>
      <c r="D68" s="962"/>
      <c r="E68" s="968"/>
      <c r="F68" s="965"/>
      <c r="G68" s="987"/>
      <c r="H68" s="971"/>
      <c r="I68" s="976"/>
      <c r="J68" s="977"/>
      <c r="K68" s="980"/>
      <c r="L68" s="983"/>
      <c r="M68" s="181"/>
      <c r="N68" s="182"/>
      <c r="O68" s="183"/>
      <c r="P68" s="118"/>
      <c r="Q68" s="118"/>
      <c r="R68" s="884"/>
      <c r="S68" s="184"/>
      <c r="T68" s="887"/>
      <c r="U68" s="185"/>
      <c r="V68" s="887"/>
      <c r="W68" s="185"/>
      <c r="X68" s="887"/>
      <c r="Y68" s="185"/>
      <c r="Z68" s="887"/>
      <c r="AA68" s="185"/>
      <c r="AB68" s="887"/>
      <c r="AC68" s="185"/>
      <c r="AD68" s="887"/>
      <c r="AE68" s="185"/>
      <c r="AF68" s="887"/>
      <c r="AG68" s="186"/>
      <c r="AH68" s="887"/>
      <c r="AI68" s="185"/>
      <c r="AJ68" s="119"/>
      <c r="AK68" s="120"/>
      <c r="AL68" s="187"/>
      <c r="AM68" s="188"/>
      <c r="AN68" s="188"/>
      <c r="AO68" s="188"/>
      <c r="AP68" s="188"/>
      <c r="AQ68" s="188"/>
      <c r="AR68" s="121"/>
      <c r="AS68" s="189"/>
      <c r="AT68" s="188"/>
      <c r="AU68" s="121"/>
      <c r="AV68" s="189"/>
      <c r="AW68" s="188"/>
      <c r="AX68" s="188"/>
      <c r="AY68" s="188"/>
      <c r="AZ68" s="190"/>
      <c r="BA68" s="191"/>
      <c r="BB68" s="191"/>
      <c r="BC68" s="192"/>
    </row>
    <row r="69" spans="1:55" ht="6" customHeight="1" x14ac:dyDescent="0.2">
      <c r="A69" s="157"/>
      <c r="B69" s="193"/>
      <c r="C69" s="193"/>
      <c r="D69" s="193"/>
      <c r="E69" s="193"/>
      <c r="F69" s="193"/>
      <c r="G69" s="193"/>
      <c r="H69" s="193"/>
      <c r="I69" s="984"/>
      <c r="J69" s="984"/>
      <c r="K69" s="193"/>
      <c r="L69" s="193"/>
      <c r="M69" s="193"/>
      <c r="N69" s="193"/>
      <c r="O69" s="193"/>
      <c r="P69" s="193"/>
      <c r="Q69" s="193"/>
      <c r="R69" s="193"/>
      <c r="S69" s="193"/>
      <c r="T69" s="193"/>
      <c r="U69" s="193"/>
      <c r="V69" s="193"/>
      <c r="W69" s="193"/>
      <c r="X69" s="193"/>
      <c r="Y69" s="193"/>
      <c r="Z69" s="193"/>
      <c r="AA69" s="193"/>
      <c r="AB69" s="193"/>
      <c r="AC69" s="193"/>
      <c r="AD69" s="193"/>
      <c r="AE69" s="193"/>
      <c r="AF69" s="193"/>
      <c r="AG69" s="193"/>
      <c r="AH69" s="193"/>
      <c r="AI69" s="193"/>
      <c r="AJ69" s="193"/>
      <c r="AK69" s="194"/>
      <c r="AL69" s="194"/>
      <c r="AM69" s="194"/>
      <c r="AN69" s="194"/>
      <c r="AO69" s="194"/>
      <c r="AP69" s="194"/>
      <c r="AQ69" s="195"/>
      <c r="AR69" s="194"/>
      <c r="AS69" s="194"/>
      <c r="AT69" s="194"/>
      <c r="AU69" s="194"/>
      <c r="AV69" s="194"/>
      <c r="AW69" s="194"/>
      <c r="AX69" s="194"/>
      <c r="AY69" s="194"/>
      <c r="AZ69" s="194"/>
      <c r="BA69" s="194"/>
      <c r="BB69" s="194"/>
      <c r="BC69" s="157"/>
    </row>
    <row r="70" spans="1:55" ht="72" customHeight="1" x14ac:dyDescent="0.2">
      <c r="A70" s="951">
        <v>7</v>
      </c>
      <c r="B70" s="162" t="s">
        <v>1705</v>
      </c>
      <c r="C70" s="163" t="s">
        <v>1706</v>
      </c>
      <c r="D70" s="164" t="s">
        <v>21</v>
      </c>
      <c r="E70" s="164" t="s">
        <v>1894</v>
      </c>
      <c r="F70" s="163" t="s">
        <v>1707</v>
      </c>
      <c r="G70" s="165" t="s">
        <v>1679</v>
      </c>
      <c r="H70" s="165" t="s">
        <v>1680</v>
      </c>
      <c r="I70" s="166" t="s">
        <v>1910</v>
      </c>
      <c r="J70" s="167">
        <f>+$N$3</f>
        <v>2018</v>
      </c>
      <c r="K70" s="165" t="s">
        <v>1927</v>
      </c>
      <c r="L70" s="166" t="s">
        <v>1966</v>
      </c>
      <c r="M70" s="163" t="s">
        <v>1708</v>
      </c>
      <c r="N70" s="163" t="s">
        <v>1709</v>
      </c>
      <c r="O70" s="163" t="s">
        <v>1710</v>
      </c>
      <c r="P70" s="163" t="s">
        <v>1711</v>
      </c>
      <c r="Q70" s="163" t="s">
        <v>1967</v>
      </c>
      <c r="R70" s="168">
        <f t="shared" ref="R70" si="190">SUM(R71:R77)</f>
        <v>0</v>
      </c>
      <c r="S70" s="169">
        <f t="shared" ref="S70" si="191">SUM(S71:S77)</f>
        <v>0</v>
      </c>
      <c r="T70" s="170">
        <f t="shared" ref="T70" si="192">SUM(T71:T77)</f>
        <v>0</v>
      </c>
      <c r="U70" s="171">
        <f t="shared" ref="U70" si="193">SUM(U71:U77)</f>
        <v>0</v>
      </c>
      <c r="V70" s="170">
        <f t="shared" ref="V70" si="194">SUM(V71:V77)</f>
        <v>0</v>
      </c>
      <c r="W70" s="171">
        <f t="shared" ref="W70" si="195">SUM(W71:W77)</f>
        <v>0</v>
      </c>
      <c r="X70" s="170">
        <f t="shared" ref="X70" si="196">SUM(X71:X77)</f>
        <v>0</v>
      </c>
      <c r="Y70" s="171">
        <f t="shared" ref="Y70" si="197">SUM(Y71:Y77)</f>
        <v>0</v>
      </c>
      <c r="Z70" s="170">
        <f t="shared" ref="Z70" si="198">SUM(Z71:Z77)</f>
        <v>0</v>
      </c>
      <c r="AA70" s="171">
        <f t="shared" ref="AA70" si="199">SUM(AA71:AA77)</f>
        <v>0</v>
      </c>
      <c r="AB70" s="170">
        <f t="shared" ref="AB70" si="200">SUM(AB71:AB77)</f>
        <v>0</v>
      </c>
      <c r="AC70" s="171">
        <f t="shared" ref="AC70" si="201">SUM(AC71:AC77)</f>
        <v>0</v>
      </c>
      <c r="AD70" s="170">
        <f t="shared" ref="AD70" si="202">SUM(AD71:AD77)</f>
        <v>0</v>
      </c>
      <c r="AE70" s="171">
        <f t="shared" ref="AE70" si="203">SUM(AE71:AE77)</f>
        <v>0</v>
      </c>
      <c r="AF70" s="170">
        <f t="shared" ref="AF70" si="204">SUM(AF71:AF77)</f>
        <v>0</v>
      </c>
      <c r="AG70" s="172">
        <f t="shared" ref="AG70:AI70" si="205">SUM(AG71:AG77)</f>
        <v>0</v>
      </c>
      <c r="AH70" s="170">
        <f t="shared" si="205"/>
        <v>0</v>
      </c>
      <c r="AI70" s="171">
        <f t="shared" si="205"/>
        <v>0</v>
      </c>
      <c r="AJ70" s="173">
        <f t="shared" ref="AJ70" si="206">SUM(AJ71:AJ77)</f>
        <v>0</v>
      </c>
      <c r="AK70" s="174">
        <f t="shared" ref="AK70" si="207">SUM(AK71:AK77)</f>
        <v>0</v>
      </c>
      <c r="AL70" s="41">
        <f t="shared" ref="AL70" si="208">SUM(AL71:AL77)</f>
        <v>0</v>
      </c>
      <c r="AM70" s="42">
        <f t="shared" ref="AM70" si="209">SUM(AM71:AM77)</f>
        <v>0</v>
      </c>
      <c r="AN70" s="42">
        <f t="shared" ref="AN70" si="210">SUM(AN71:AN77)</f>
        <v>0</v>
      </c>
      <c r="AO70" s="42">
        <f t="shared" ref="AO70" si="211">SUM(AO71:AO77)</f>
        <v>0</v>
      </c>
      <c r="AP70" s="42">
        <f t="shared" ref="AP70" si="212">SUM(AP71:AP77)</f>
        <v>0</v>
      </c>
      <c r="AQ70" s="42">
        <f t="shared" ref="AQ70" si="213">SUM(AQ71:AQ77)</f>
        <v>0</v>
      </c>
      <c r="AR70" s="43">
        <f t="shared" ref="AR70" si="214">SUM(AR71:AR77)</f>
        <v>0</v>
      </c>
      <c r="AS70" s="105">
        <f t="shared" ref="AS70" si="215">SUM(AS71:AS77)</f>
        <v>0</v>
      </c>
      <c r="AT70" s="42">
        <f t="shared" ref="AT70" si="216">SUM(AT71:AT77)</f>
        <v>0</v>
      </c>
      <c r="AU70" s="43">
        <f t="shared" ref="AU70" si="217">SUM(AU71:AU77)</f>
        <v>0</v>
      </c>
      <c r="AV70" s="105">
        <f t="shared" ref="AV70" si="218">SUM(AV71:AV77)</f>
        <v>0</v>
      </c>
      <c r="AW70" s="42">
        <f t="shared" ref="AW70" si="219">SUM(AW71:AW77)</f>
        <v>0</v>
      </c>
      <c r="AX70" s="42">
        <f t="shared" ref="AX70" si="220">SUM(AX71:AX77)</f>
        <v>0</v>
      </c>
      <c r="AY70" s="42">
        <f t="shared" ref="AY70" si="221">SUM(AY71:AY77)</f>
        <v>0</v>
      </c>
      <c r="AZ70" s="106">
        <f t="shared" ref="AZ70" si="222">SUM(AZ71:AZ77)</f>
        <v>0</v>
      </c>
      <c r="BA70" s="44" t="s">
        <v>1685</v>
      </c>
      <c r="BB70" s="44" t="s">
        <v>1969</v>
      </c>
      <c r="BC70" s="45" t="s">
        <v>1687</v>
      </c>
    </row>
    <row r="71" spans="1:55" ht="45" x14ac:dyDescent="0.2">
      <c r="A71" s="952"/>
      <c r="B71" s="954" t="str">
        <f>VLOOKUP($D$9,'PROYECTOS REGISTRADOS'!$A$2:$D$82,4,0)</f>
        <v>Mejoramiento del índice de desempleo entre la población económicamente activa residente en el Municipio de Tocancipá, Cundinamarca, Centro Oriente</v>
      </c>
      <c r="C71" s="957" t="str">
        <f>VLOOKUP($D$9,'PROYECTOS REGISTRADOS'!$A$2:$D$82,3,0)</f>
        <v>2016-25817-0030</v>
      </c>
      <c r="D71" s="960" t="s">
        <v>857</v>
      </c>
      <c r="E71" s="966" t="str">
        <f>IF(D71=0,"0-0",(VLOOKUP(D71,'CONSOLIDADO PLAN DESARROLLO'!$EL$9:$ET$304,2,0)))</f>
        <v>Lograr que la mano de obra (calificada y no calificada) requerida en ejecución de los proyectos de inversión municipal sea contratada a través de la gestión de la Agencia con oferentes residentes en el Municipio</v>
      </c>
      <c r="F71" s="963" t="str">
        <f>IF(D71=0,"0-0",(VLOOKUP(D71,'CONSOLIDADO PLAN DESARROLLO'!$EL$9:$ET$304,3,0)))</f>
        <v>Tasa de colocación en proyectos de inversión Municipal (Total oferentes residentes en el Municipio colocados / Total vacantes de los proyectos de Inversión) (%).</v>
      </c>
      <c r="G71" s="985">
        <f>IF(D71=0,"0-0",(VLOOKUP(D71,'CONSOLIDADO PLAN DESARROLLO'!$EL$9:$ET$304,4,0)))</f>
        <v>5</v>
      </c>
      <c r="H71" s="969">
        <f>IF(D71=0,"0-0",(VLOOKUP(D71,'CONSOLIDADO PLAN DESARROLLO'!$EL$9:$ET$304,5,0)))</f>
        <v>30</v>
      </c>
      <c r="I71" s="972">
        <f>IF(D71=0,"0-0",(VLOOKUP(D71,'CONSOLIDADO PLAN DESARROLLO'!$EL$9:$ET$304,$R$3,0)))</f>
        <v>25</v>
      </c>
      <c r="J71" s="973"/>
      <c r="K71" s="978"/>
      <c r="L71" s="981"/>
      <c r="M71" s="820" t="s">
        <v>1952</v>
      </c>
      <c r="N71" s="817" t="s">
        <v>1933</v>
      </c>
      <c r="O71" s="819">
        <v>11</v>
      </c>
      <c r="P71" s="877"/>
      <c r="Q71" s="47"/>
      <c r="R71" s="882">
        <f>VLOOKUP($D71,'[5]Tablero Logro Metas 2018'!$N$7:$AJ$302,15,0)</f>
        <v>0</v>
      </c>
      <c r="S71" s="48"/>
      <c r="T71" s="885">
        <f>VLOOKUP($D71,'[5]Tablero Logro Metas 2018'!$N$7:$AJ$302,16,0)</f>
        <v>0</v>
      </c>
      <c r="U71" s="49"/>
      <c r="V71" s="885">
        <f>VLOOKUP($D71,'[5]Tablero Logro Metas 2018'!$N$7:$AJ$302,17,0)</f>
        <v>0</v>
      </c>
      <c r="W71" s="49"/>
      <c r="X71" s="885">
        <f>VLOOKUP($D71,'[5]Tablero Logro Metas 2018'!$N$7:$AJ$302,18,0)</f>
        <v>0</v>
      </c>
      <c r="Y71" s="49"/>
      <c r="Z71" s="885">
        <f>VLOOKUP($D71,'[5]Tablero Logro Metas 2018'!$N$7:$AJ$302,19,0)</f>
        <v>0</v>
      </c>
      <c r="AA71" s="49"/>
      <c r="AB71" s="885">
        <f>VLOOKUP($D71,'[5]Tablero Logro Metas 2018'!$N$7:$AJ$302,20,0)</f>
        <v>0</v>
      </c>
      <c r="AC71" s="49"/>
      <c r="AD71" s="885">
        <f>VLOOKUP($D71,'[5]Tablero Logro Metas 2018'!$N$7:$AJ$302,21,0)</f>
        <v>0</v>
      </c>
      <c r="AE71" s="49"/>
      <c r="AF71" s="885">
        <f>VLOOKUP($D71,'[5]Tablero Logro Metas 2018'!$N$7:$AJ$302,22,0)</f>
        <v>0</v>
      </c>
      <c r="AG71" s="50"/>
      <c r="AH71" s="885">
        <f>VLOOKUP($D71,'[5]Tablero Logro Metas 2018'!$N$7:$AJ$302,23,0)</f>
        <v>0</v>
      </c>
      <c r="AI71" s="49"/>
      <c r="AJ71" s="879">
        <f>+R71+T71+V71+X71+Z71+AB71+AD71+AF71+AH71</f>
        <v>0</v>
      </c>
      <c r="AK71" s="104">
        <f t="shared" ref="AK71:AK76" si="223">AC71+AE71+AG71+S71+U71+W71+Y71+AA71+AI71</f>
        <v>0</v>
      </c>
      <c r="AL71" s="51"/>
      <c r="AM71" s="52"/>
      <c r="AN71" s="52"/>
      <c r="AO71" s="52"/>
      <c r="AP71" s="52"/>
      <c r="AQ71" s="52"/>
      <c r="AR71" s="53">
        <f t="shared" ref="AR71:AR76" si="224">SUM(AL71:AQ71)</f>
        <v>0</v>
      </c>
      <c r="AS71" s="54"/>
      <c r="AT71" s="52"/>
      <c r="AU71" s="53">
        <f t="shared" ref="AU71:AU75" si="225">SUM(AS71:AT71)</f>
        <v>0</v>
      </c>
      <c r="AV71" s="54"/>
      <c r="AW71" s="52"/>
      <c r="AX71" s="52"/>
      <c r="AY71" s="52"/>
      <c r="AZ71" s="55"/>
      <c r="BA71" s="56"/>
      <c r="BB71" s="56"/>
      <c r="BC71" s="57"/>
    </row>
    <row r="72" spans="1:55" ht="33.75" x14ac:dyDescent="0.2">
      <c r="A72" s="952"/>
      <c r="B72" s="954"/>
      <c r="C72" s="957"/>
      <c r="D72" s="960"/>
      <c r="E72" s="967"/>
      <c r="F72" s="963"/>
      <c r="G72" s="985"/>
      <c r="H72" s="969"/>
      <c r="I72" s="974"/>
      <c r="J72" s="975"/>
      <c r="K72" s="978"/>
      <c r="L72" s="982"/>
      <c r="M72" s="820" t="s">
        <v>1953</v>
      </c>
      <c r="N72" s="817" t="s">
        <v>1933</v>
      </c>
      <c r="O72" s="819">
        <v>11</v>
      </c>
      <c r="P72" s="877"/>
      <c r="Q72" s="47"/>
      <c r="R72" s="883"/>
      <c r="S72" s="48"/>
      <c r="T72" s="886"/>
      <c r="U72" s="49"/>
      <c r="V72" s="886"/>
      <c r="W72" s="49"/>
      <c r="X72" s="886"/>
      <c r="Y72" s="49"/>
      <c r="Z72" s="886"/>
      <c r="AA72" s="49"/>
      <c r="AB72" s="886"/>
      <c r="AC72" s="49"/>
      <c r="AD72" s="886"/>
      <c r="AE72" s="49"/>
      <c r="AF72" s="886"/>
      <c r="AG72" s="50"/>
      <c r="AH72" s="886"/>
      <c r="AI72" s="49"/>
      <c r="AJ72" s="880"/>
      <c r="AK72" s="104">
        <f t="shared" si="223"/>
        <v>0</v>
      </c>
      <c r="AL72" s="51"/>
      <c r="AM72" s="52"/>
      <c r="AN72" s="52"/>
      <c r="AO72" s="52"/>
      <c r="AP72" s="52"/>
      <c r="AQ72" s="52"/>
      <c r="AR72" s="53">
        <f t="shared" si="224"/>
        <v>0</v>
      </c>
      <c r="AS72" s="54"/>
      <c r="AT72" s="52"/>
      <c r="AU72" s="53">
        <f t="shared" si="225"/>
        <v>0</v>
      </c>
      <c r="AV72" s="54"/>
      <c r="AW72" s="52"/>
      <c r="AX72" s="52"/>
      <c r="AY72" s="52"/>
      <c r="AZ72" s="55"/>
      <c r="BA72" s="56"/>
      <c r="BB72" s="56"/>
      <c r="BC72" s="57"/>
    </row>
    <row r="73" spans="1:55" ht="36" customHeight="1" x14ac:dyDescent="0.2">
      <c r="A73" s="952"/>
      <c r="B73" s="954"/>
      <c r="C73" s="957"/>
      <c r="D73" s="960"/>
      <c r="E73" s="967"/>
      <c r="F73" s="963"/>
      <c r="G73" s="985"/>
      <c r="H73" s="969"/>
      <c r="I73" s="974"/>
      <c r="J73" s="975"/>
      <c r="K73" s="978"/>
      <c r="L73" s="982"/>
      <c r="M73" s="175"/>
      <c r="N73" s="176"/>
      <c r="O73" s="177"/>
      <c r="P73" s="877"/>
      <c r="Q73" s="47"/>
      <c r="R73" s="883"/>
      <c r="S73" s="48"/>
      <c r="T73" s="886"/>
      <c r="U73" s="49"/>
      <c r="V73" s="886"/>
      <c r="W73" s="49"/>
      <c r="X73" s="886"/>
      <c r="Y73" s="49"/>
      <c r="Z73" s="886"/>
      <c r="AA73" s="49"/>
      <c r="AB73" s="886"/>
      <c r="AC73" s="49"/>
      <c r="AD73" s="886"/>
      <c r="AE73" s="49"/>
      <c r="AF73" s="886"/>
      <c r="AG73" s="50"/>
      <c r="AH73" s="886"/>
      <c r="AI73" s="49"/>
      <c r="AJ73" s="880"/>
      <c r="AK73" s="104">
        <f t="shared" si="223"/>
        <v>0</v>
      </c>
      <c r="AL73" s="51"/>
      <c r="AM73" s="52"/>
      <c r="AN73" s="52"/>
      <c r="AO73" s="52"/>
      <c r="AP73" s="52"/>
      <c r="AQ73" s="52"/>
      <c r="AR73" s="53">
        <f t="shared" si="224"/>
        <v>0</v>
      </c>
      <c r="AS73" s="54"/>
      <c r="AT73" s="52"/>
      <c r="AU73" s="53">
        <f t="shared" si="225"/>
        <v>0</v>
      </c>
      <c r="AV73" s="54"/>
      <c r="AW73" s="52"/>
      <c r="AX73" s="52"/>
      <c r="AY73" s="52"/>
      <c r="AZ73" s="55"/>
      <c r="BA73" s="56"/>
      <c r="BB73" s="56"/>
      <c r="BC73" s="57"/>
    </row>
    <row r="74" spans="1:55" ht="22.5" customHeight="1" x14ac:dyDescent="0.2">
      <c r="A74" s="952"/>
      <c r="B74" s="954"/>
      <c r="C74" s="957"/>
      <c r="D74" s="960"/>
      <c r="E74" s="967"/>
      <c r="F74" s="963"/>
      <c r="G74" s="985"/>
      <c r="H74" s="969"/>
      <c r="I74" s="974"/>
      <c r="J74" s="975"/>
      <c r="K74" s="978"/>
      <c r="L74" s="982"/>
      <c r="M74" s="175"/>
      <c r="N74" s="176"/>
      <c r="O74" s="177"/>
      <c r="P74" s="877"/>
      <c r="Q74" s="47"/>
      <c r="R74" s="883"/>
      <c r="S74" s="48"/>
      <c r="T74" s="886"/>
      <c r="U74" s="49"/>
      <c r="V74" s="886"/>
      <c r="W74" s="49"/>
      <c r="X74" s="886"/>
      <c r="Y74" s="49"/>
      <c r="Z74" s="886"/>
      <c r="AA74" s="49"/>
      <c r="AB74" s="886"/>
      <c r="AC74" s="49"/>
      <c r="AD74" s="886"/>
      <c r="AE74" s="49"/>
      <c r="AF74" s="886"/>
      <c r="AG74" s="50"/>
      <c r="AH74" s="886"/>
      <c r="AI74" s="49"/>
      <c r="AJ74" s="880"/>
      <c r="AK74" s="104">
        <f t="shared" si="223"/>
        <v>0</v>
      </c>
      <c r="AL74" s="51"/>
      <c r="AM74" s="52"/>
      <c r="AN74" s="52"/>
      <c r="AO74" s="52"/>
      <c r="AP74" s="52"/>
      <c r="AQ74" s="52"/>
      <c r="AR74" s="53">
        <f t="shared" si="224"/>
        <v>0</v>
      </c>
      <c r="AS74" s="54"/>
      <c r="AT74" s="52"/>
      <c r="AU74" s="53">
        <f t="shared" si="225"/>
        <v>0</v>
      </c>
      <c r="AV74" s="54"/>
      <c r="AW74" s="52"/>
      <c r="AX74" s="52"/>
      <c r="AY74" s="52"/>
      <c r="AZ74" s="55"/>
      <c r="BA74" s="56"/>
      <c r="BB74" s="56"/>
      <c r="BC74" s="57"/>
    </row>
    <row r="75" spans="1:55" ht="17.25" customHeight="1" x14ac:dyDescent="0.2">
      <c r="A75" s="952"/>
      <c r="B75" s="954"/>
      <c r="C75" s="957"/>
      <c r="D75" s="960"/>
      <c r="E75" s="967"/>
      <c r="F75" s="963"/>
      <c r="G75" s="985"/>
      <c r="H75" s="969"/>
      <c r="I75" s="974"/>
      <c r="J75" s="975"/>
      <c r="K75" s="978"/>
      <c r="L75" s="982"/>
      <c r="M75" s="175"/>
      <c r="N75" s="176"/>
      <c r="O75" s="177"/>
      <c r="P75" s="877"/>
      <c r="Q75" s="47"/>
      <c r="R75" s="883"/>
      <c r="S75" s="48"/>
      <c r="T75" s="886"/>
      <c r="U75" s="49"/>
      <c r="V75" s="886"/>
      <c r="W75" s="49"/>
      <c r="X75" s="886"/>
      <c r="Y75" s="49"/>
      <c r="Z75" s="886"/>
      <c r="AA75" s="49"/>
      <c r="AB75" s="886"/>
      <c r="AC75" s="49"/>
      <c r="AD75" s="886"/>
      <c r="AE75" s="49"/>
      <c r="AF75" s="886"/>
      <c r="AG75" s="50"/>
      <c r="AH75" s="886"/>
      <c r="AI75" s="49"/>
      <c r="AJ75" s="880"/>
      <c r="AK75" s="104">
        <f t="shared" si="223"/>
        <v>0</v>
      </c>
      <c r="AL75" s="51"/>
      <c r="AM75" s="52"/>
      <c r="AN75" s="52"/>
      <c r="AO75" s="52"/>
      <c r="AP75" s="52"/>
      <c r="AQ75" s="52"/>
      <c r="AR75" s="53">
        <f t="shared" si="224"/>
        <v>0</v>
      </c>
      <c r="AS75" s="54"/>
      <c r="AT75" s="52"/>
      <c r="AU75" s="53">
        <f t="shared" si="225"/>
        <v>0</v>
      </c>
      <c r="AV75" s="54"/>
      <c r="AW75" s="52"/>
      <c r="AX75" s="52"/>
      <c r="AY75" s="52"/>
      <c r="AZ75" s="55"/>
      <c r="BA75" s="56"/>
      <c r="BB75" s="56"/>
      <c r="BC75" s="57"/>
    </row>
    <row r="76" spans="1:55" ht="17.25" customHeight="1" x14ac:dyDescent="0.2">
      <c r="A76" s="952"/>
      <c r="B76" s="955"/>
      <c r="C76" s="958"/>
      <c r="D76" s="961"/>
      <c r="E76" s="967"/>
      <c r="F76" s="964"/>
      <c r="G76" s="986"/>
      <c r="H76" s="970"/>
      <c r="I76" s="974"/>
      <c r="J76" s="975"/>
      <c r="K76" s="979"/>
      <c r="L76" s="982"/>
      <c r="M76" s="178"/>
      <c r="N76" s="179"/>
      <c r="O76" s="180"/>
      <c r="P76" s="878"/>
      <c r="Q76" s="108"/>
      <c r="R76" s="883"/>
      <c r="S76" s="109"/>
      <c r="T76" s="886"/>
      <c r="U76" s="110"/>
      <c r="V76" s="886"/>
      <c r="W76" s="110"/>
      <c r="X76" s="886"/>
      <c r="Y76" s="110"/>
      <c r="Z76" s="886"/>
      <c r="AA76" s="110"/>
      <c r="AB76" s="886"/>
      <c r="AC76" s="110"/>
      <c r="AD76" s="886"/>
      <c r="AE76" s="110"/>
      <c r="AF76" s="886"/>
      <c r="AG76" s="111"/>
      <c r="AH76" s="886"/>
      <c r="AI76" s="110"/>
      <c r="AJ76" s="881"/>
      <c r="AK76" s="104">
        <f t="shared" si="223"/>
        <v>0</v>
      </c>
      <c r="AL76" s="112"/>
      <c r="AM76" s="113"/>
      <c r="AN76" s="113"/>
      <c r="AO76" s="113"/>
      <c r="AP76" s="113"/>
      <c r="AQ76" s="113"/>
      <c r="AR76" s="53">
        <f t="shared" si="224"/>
        <v>0</v>
      </c>
      <c r="AS76" s="114"/>
      <c r="AT76" s="113"/>
      <c r="AU76" s="53">
        <f>SUM(AS76:AT76)</f>
        <v>0</v>
      </c>
      <c r="AV76" s="114"/>
      <c r="AW76" s="113"/>
      <c r="AX76" s="113"/>
      <c r="AY76" s="113"/>
      <c r="AZ76" s="115"/>
      <c r="BA76" s="116"/>
      <c r="BB76" s="116"/>
      <c r="BC76" s="117"/>
    </row>
    <row r="77" spans="1:55" ht="9.9499999999999993" customHeight="1" thickBot="1" x14ac:dyDescent="0.25">
      <c r="A77" s="953"/>
      <c r="B77" s="956"/>
      <c r="C77" s="959"/>
      <c r="D77" s="962"/>
      <c r="E77" s="968"/>
      <c r="F77" s="965"/>
      <c r="G77" s="987"/>
      <c r="H77" s="971"/>
      <c r="I77" s="976"/>
      <c r="J77" s="977"/>
      <c r="K77" s="980"/>
      <c r="L77" s="983"/>
      <c r="M77" s="181"/>
      <c r="N77" s="182"/>
      <c r="O77" s="183"/>
      <c r="P77" s="118"/>
      <c r="Q77" s="118"/>
      <c r="R77" s="884"/>
      <c r="S77" s="184"/>
      <c r="T77" s="887"/>
      <c r="U77" s="185"/>
      <c r="V77" s="887"/>
      <c r="W77" s="185"/>
      <c r="X77" s="887"/>
      <c r="Y77" s="185"/>
      <c r="Z77" s="887"/>
      <c r="AA77" s="185"/>
      <c r="AB77" s="887"/>
      <c r="AC77" s="185"/>
      <c r="AD77" s="887"/>
      <c r="AE77" s="185"/>
      <c r="AF77" s="887"/>
      <c r="AG77" s="186"/>
      <c r="AH77" s="887"/>
      <c r="AI77" s="185"/>
      <c r="AJ77" s="119"/>
      <c r="AK77" s="120"/>
      <c r="AL77" s="187"/>
      <c r="AM77" s="188"/>
      <c r="AN77" s="188"/>
      <c r="AO77" s="188"/>
      <c r="AP77" s="188"/>
      <c r="AQ77" s="188"/>
      <c r="AR77" s="121"/>
      <c r="AS77" s="189"/>
      <c r="AT77" s="188"/>
      <c r="AU77" s="121"/>
      <c r="AV77" s="189"/>
      <c r="AW77" s="188"/>
      <c r="AX77" s="188"/>
      <c r="AY77" s="188"/>
      <c r="AZ77" s="190"/>
      <c r="BA77" s="191"/>
      <c r="BB77" s="191"/>
      <c r="BC77" s="192"/>
    </row>
    <row r="78" spans="1:55" ht="6" customHeight="1" x14ac:dyDescent="0.2">
      <c r="A78" s="157"/>
      <c r="B78" s="193"/>
      <c r="C78" s="193"/>
      <c r="D78" s="193"/>
      <c r="E78" s="193"/>
      <c r="F78" s="193"/>
      <c r="G78" s="193"/>
      <c r="H78" s="193"/>
      <c r="I78" s="984"/>
      <c r="J78" s="984"/>
      <c r="K78" s="193"/>
      <c r="L78" s="193"/>
      <c r="M78" s="193"/>
      <c r="N78" s="193"/>
      <c r="O78" s="193"/>
      <c r="P78" s="193"/>
      <c r="Q78" s="193"/>
      <c r="R78" s="193"/>
      <c r="S78" s="193"/>
      <c r="T78" s="193"/>
      <c r="U78" s="193"/>
      <c r="V78" s="193"/>
      <c r="W78" s="193"/>
      <c r="X78" s="193"/>
      <c r="Y78" s="193"/>
      <c r="Z78" s="193"/>
      <c r="AA78" s="193"/>
      <c r="AB78" s="193"/>
      <c r="AC78" s="193"/>
      <c r="AD78" s="193"/>
      <c r="AE78" s="193"/>
      <c r="AF78" s="193"/>
      <c r="AG78" s="193"/>
      <c r="AH78" s="193"/>
      <c r="AI78" s="193"/>
      <c r="AJ78" s="193"/>
      <c r="AK78" s="194"/>
      <c r="AL78" s="194"/>
      <c r="AM78" s="194"/>
      <c r="AN78" s="194"/>
      <c r="AO78" s="194"/>
      <c r="AP78" s="194"/>
      <c r="AQ78" s="195"/>
      <c r="AR78" s="194"/>
      <c r="AS78" s="194"/>
      <c r="AT78" s="194"/>
      <c r="AU78" s="194"/>
      <c r="AV78" s="194"/>
      <c r="AW78" s="194"/>
      <c r="AX78" s="194"/>
      <c r="AY78" s="194"/>
      <c r="AZ78" s="194"/>
      <c r="BA78" s="194"/>
      <c r="BB78" s="194"/>
      <c r="BC78" s="157"/>
    </row>
    <row r="79" spans="1:55" ht="72" customHeight="1" x14ac:dyDescent="0.2">
      <c r="A79" s="951">
        <v>8</v>
      </c>
      <c r="B79" s="162" t="s">
        <v>1705</v>
      </c>
      <c r="C79" s="163" t="s">
        <v>1706</v>
      </c>
      <c r="D79" s="164" t="s">
        <v>21</v>
      </c>
      <c r="E79" s="164" t="s">
        <v>1894</v>
      </c>
      <c r="F79" s="163" t="s">
        <v>1707</v>
      </c>
      <c r="G79" s="165" t="s">
        <v>1679</v>
      </c>
      <c r="H79" s="165" t="s">
        <v>1680</v>
      </c>
      <c r="I79" s="166" t="s">
        <v>1910</v>
      </c>
      <c r="J79" s="167">
        <f>+$N$3</f>
        <v>2018</v>
      </c>
      <c r="K79" s="165" t="s">
        <v>1927</v>
      </c>
      <c r="L79" s="166" t="s">
        <v>1966</v>
      </c>
      <c r="M79" s="163" t="s">
        <v>1708</v>
      </c>
      <c r="N79" s="163" t="s">
        <v>1709</v>
      </c>
      <c r="O79" s="163" t="s">
        <v>1710</v>
      </c>
      <c r="P79" s="163" t="s">
        <v>1711</v>
      </c>
      <c r="Q79" s="163" t="s">
        <v>1967</v>
      </c>
      <c r="R79" s="168">
        <f t="shared" ref="R79" si="226">SUM(R80:R86)</f>
        <v>0</v>
      </c>
      <c r="S79" s="169">
        <f t="shared" ref="S79" si="227">SUM(S80:S86)</f>
        <v>0</v>
      </c>
      <c r="T79" s="170">
        <f t="shared" ref="T79" si="228">SUM(T80:T86)</f>
        <v>0</v>
      </c>
      <c r="U79" s="171">
        <f t="shared" ref="U79" si="229">SUM(U80:U86)</f>
        <v>0</v>
      </c>
      <c r="V79" s="170">
        <f t="shared" ref="V79" si="230">SUM(V80:V86)</f>
        <v>0</v>
      </c>
      <c r="W79" s="171">
        <f t="shared" ref="W79" si="231">SUM(W80:W86)</f>
        <v>0</v>
      </c>
      <c r="X79" s="170">
        <f t="shared" ref="X79" si="232">SUM(X80:X86)</f>
        <v>0</v>
      </c>
      <c r="Y79" s="171">
        <f t="shared" ref="Y79" si="233">SUM(Y80:Y86)</f>
        <v>0</v>
      </c>
      <c r="Z79" s="170">
        <f t="shared" ref="Z79" si="234">SUM(Z80:Z86)</f>
        <v>10000000</v>
      </c>
      <c r="AA79" s="171">
        <f t="shared" ref="AA79" si="235">SUM(AA80:AA86)</f>
        <v>0</v>
      </c>
      <c r="AB79" s="170">
        <f t="shared" ref="AB79" si="236">SUM(AB80:AB86)</f>
        <v>0</v>
      </c>
      <c r="AC79" s="171">
        <f t="shared" ref="AC79" si="237">SUM(AC80:AC86)</f>
        <v>0</v>
      </c>
      <c r="AD79" s="170">
        <f t="shared" ref="AD79" si="238">SUM(AD80:AD86)</f>
        <v>0</v>
      </c>
      <c r="AE79" s="171">
        <f t="shared" ref="AE79" si="239">SUM(AE80:AE86)</f>
        <v>0</v>
      </c>
      <c r="AF79" s="170">
        <f t="shared" ref="AF79" si="240">SUM(AF80:AF86)</f>
        <v>0</v>
      </c>
      <c r="AG79" s="172">
        <f t="shared" ref="AG79:AI79" si="241">SUM(AG80:AG86)</f>
        <v>0</v>
      </c>
      <c r="AH79" s="170">
        <f t="shared" si="241"/>
        <v>0</v>
      </c>
      <c r="AI79" s="171">
        <f t="shared" si="241"/>
        <v>0</v>
      </c>
      <c r="AJ79" s="173">
        <f t="shared" ref="AJ79" si="242">SUM(AJ80:AJ86)</f>
        <v>10000000</v>
      </c>
      <c r="AK79" s="174">
        <f t="shared" ref="AK79" si="243">SUM(AK80:AK86)</f>
        <v>0</v>
      </c>
      <c r="AL79" s="41">
        <f t="shared" ref="AL79" si="244">SUM(AL80:AL86)</f>
        <v>0</v>
      </c>
      <c r="AM79" s="42">
        <f t="shared" ref="AM79" si="245">SUM(AM80:AM86)</f>
        <v>0</v>
      </c>
      <c r="AN79" s="42">
        <f t="shared" ref="AN79" si="246">SUM(AN80:AN86)</f>
        <v>0</v>
      </c>
      <c r="AO79" s="42">
        <f t="shared" ref="AO79" si="247">SUM(AO80:AO86)</f>
        <v>0</v>
      </c>
      <c r="AP79" s="42">
        <f t="shared" ref="AP79" si="248">SUM(AP80:AP86)</f>
        <v>0</v>
      </c>
      <c r="AQ79" s="42">
        <f t="shared" ref="AQ79" si="249">SUM(AQ80:AQ86)</f>
        <v>0</v>
      </c>
      <c r="AR79" s="43">
        <f t="shared" ref="AR79" si="250">SUM(AR80:AR86)</f>
        <v>0</v>
      </c>
      <c r="AS79" s="105">
        <f t="shared" ref="AS79" si="251">SUM(AS80:AS86)</f>
        <v>0</v>
      </c>
      <c r="AT79" s="42">
        <f t="shared" ref="AT79" si="252">SUM(AT80:AT86)</f>
        <v>0</v>
      </c>
      <c r="AU79" s="43">
        <f t="shared" ref="AU79" si="253">SUM(AU80:AU86)</f>
        <v>0</v>
      </c>
      <c r="AV79" s="105">
        <f t="shared" ref="AV79" si="254">SUM(AV80:AV86)</f>
        <v>0</v>
      </c>
      <c r="AW79" s="42">
        <f t="shared" ref="AW79" si="255">SUM(AW80:AW86)</f>
        <v>0</v>
      </c>
      <c r="AX79" s="42">
        <f t="shared" ref="AX79" si="256">SUM(AX80:AX86)</f>
        <v>0</v>
      </c>
      <c r="AY79" s="42">
        <f t="shared" ref="AY79" si="257">SUM(AY80:AY86)</f>
        <v>0</v>
      </c>
      <c r="AZ79" s="106">
        <f t="shared" ref="AZ79" si="258">SUM(AZ80:AZ86)</f>
        <v>0</v>
      </c>
      <c r="BA79" s="44" t="s">
        <v>1685</v>
      </c>
      <c r="BB79" s="44" t="s">
        <v>1969</v>
      </c>
      <c r="BC79" s="45" t="s">
        <v>1687</v>
      </c>
    </row>
    <row r="80" spans="1:55" ht="33.75" x14ac:dyDescent="0.2">
      <c r="A80" s="952"/>
      <c r="B80" s="954" t="str">
        <f>VLOOKUP($D$9,'PROYECTOS REGISTRADOS'!$A$2:$D$82,4,0)</f>
        <v>Mejoramiento del índice de desempleo entre la población económicamente activa residente en el Municipio de Tocancipá, Cundinamarca, Centro Oriente</v>
      </c>
      <c r="C80" s="957" t="str">
        <f>VLOOKUP($D$9,'PROYECTOS REGISTRADOS'!$A$2:$D$82,3,0)</f>
        <v>2016-25817-0030</v>
      </c>
      <c r="D80" s="960" t="s">
        <v>861</v>
      </c>
      <c r="E80" s="966" t="str">
        <f>IF(D80=0,"0-0",(VLOOKUP(D80,'CONSOLIDADO PLAN DESARROLLO'!$EL$9:$ET$304,2,0)))</f>
        <v>Implementar programas de formación para el trabajo</v>
      </c>
      <c r="F80" s="963" t="str">
        <f>IF(D80=0,"0-0",(VLOOKUP(D80,'CONSOLIDADO PLAN DESARROLLO'!$EL$9:$ET$304,3,0)))</f>
        <v>Número de programas implementados</v>
      </c>
      <c r="G80" s="985">
        <f>IF(D80=0,"0-0",(VLOOKUP(D80,'CONSOLIDADO PLAN DESARROLLO'!$EL$9:$ET$304,4,0)))</f>
        <v>1</v>
      </c>
      <c r="H80" s="969">
        <f>IF(D80=0,"0-0",(VLOOKUP(D80,'CONSOLIDADO PLAN DESARROLLO'!$EL$9:$ET$304,5,0)))</f>
        <v>2</v>
      </c>
      <c r="I80" s="972">
        <f>IF(D80=0,"0-0",(VLOOKUP(D80,'CONSOLIDADO PLAN DESARROLLO'!$EL$9:$ET$304,$R$3,0)))</f>
        <v>1</v>
      </c>
      <c r="J80" s="973"/>
      <c r="K80" s="978"/>
      <c r="L80" s="981"/>
      <c r="M80" s="820" t="s">
        <v>1954</v>
      </c>
      <c r="N80" s="817" t="s">
        <v>1933</v>
      </c>
      <c r="O80" s="819">
        <v>4</v>
      </c>
      <c r="P80" s="877"/>
      <c r="Q80" s="47"/>
      <c r="R80" s="882">
        <f>VLOOKUP($D80,'[5]Tablero Logro Metas 2018'!$N$7:$AJ$302,15,0)</f>
        <v>0</v>
      </c>
      <c r="S80" s="48"/>
      <c r="T80" s="885">
        <f>VLOOKUP($D80,'[5]Tablero Logro Metas 2018'!$N$7:$AJ$302,16,0)</f>
        <v>0</v>
      </c>
      <c r="U80" s="49"/>
      <c r="V80" s="885">
        <f>VLOOKUP($D80,'[5]Tablero Logro Metas 2018'!$N$7:$AJ$302,17,0)</f>
        <v>0</v>
      </c>
      <c r="W80" s="49"/>
      <c r="X80" s="885">
        <f>VLOOKUP($D80,'[5]Tablero Logro Metas 2018'!$N$7:$AJ$302,18,0)</f>
        <v>0</v>
      </c>
      <c r="Y80" s="49"/>
      <c r="Z80" s="885">
        <f>VLOOKUP($D80,'[5]Tablero Logro Metas 2018'!$N$7:$AJ$302,19,0)</f>
        <v>10000000</v>
      </c>
      <c r="AA80" s="49"/>
      <c r="AB80" s="885">
        <f>VLOOKUP($D80,'[5]Tablero Logro Metas 2018'!$N$7:$AJ$302,20,0)</f>
        <v>0</v>
      </c>
      <c r="AC80" s="49"/>
      <c r="AD80" s="885">
        <f>VLOOKUP($D80,'[5]Tablero Logro Metas 2018'!$N$7:$AJ$302,21,0)</f>
        <v>0</v>
      </c>
      <c r="AE80" s="49"/>
      <c r="AF80" s="885">
        <f>VLOOKUP($D80,'[5]Tablero Logro Metas 2018'!$N$7:$AJ$302,22,0)</f>
        <v>0</v>
      </c>
      <c r="AG80" s="50"/>
      <c r="AH80" s="885">
        <f>VLOOKUP($D80,'[5]Tablero Logro Metas 2018'!$N$7:$AJ$302,23,0)</f>
        <v>0</v>
      </c>
      <c r="AI80" s="49"/>
      <c r="AJ80" s="879">
        <f>+R80+T80+V80+X80+Z80+AB80+AD80+AF80+AH80</f>
        <v>10000000</v>
      </c>
      <c r="AK80" s="104">
        <f t="shared" ref="AK80:AK85" si="259">AC80+AE80+AG80+S80+U80+W80+Y80+AA80+AI80</f>
        <v>0</v>
      </c>
      <c r="AL80" s="51"/>
      <c r="AM80" s="52"/>
      <c r="AN80" s="52"/>
      <c r="AO80" s="52"/>
      <c r="AP80" s="52"/>
      <c r="AQ80" s="52"/>
      <c r="AR80" s="53">
        <f t="shared" ref="AR80:AR85" si="260">SUM(AL80:AQ80)</f>
        <v>0</v>
      </c>
      <c r="AS80" s="54"/>
      <c r="AT80" s="52"/>
      <c r="AU80" s="53">
        <f t="shared" ref="AU80:AU84" si="261">SUM(AS80:AT80)</f>
        <v>0</v>
      </c>
      <c r="AV80" s="54"/>
      <c r="AW80" s="52"/>
      <c r="AX80" s="52"/>
      <c r="AY80" s="52"/>
      <c r="AZ80" s="55"/>
      <c r="BA80" s="56"/>
      <c r="BB80" s="56"/>
      <c r="BC80" s="57"/>
    </row>
    <row r="81" spans="1:55" ht="17.25" customHeight="1" x14ac:dyDescent="0.2">
      <c r="A81" s="952"/>
      <c r="B81" s="954"/>
      <c r="C81" s="957"/>
      <c r="D81" s="960"/>
      <c r="E81" s="967"/>
      <c r="F81" s="963"/>
      <c r="G81" s="985"/>
      <c r="H81" s="969"/>
      <c r="I81" s="974"/>
      <c r="J81" s="975"/>
      <c r="K81" s="978"/>
      <c r="L81" s="982"/>
      <c r="M81" s="175" t="s">
        <v>1978</v>
      </c>
      <c r="N81" s="176" t="s">
        <v>1933</v>
      </c>
      <c r="O81" s="177"/>
      <c r="P81" s="877"/>
      <c r="Q81" s="47"/>
      <c r="R81" s="883"/>
      <c r="S81" s="48"/>
      <c r="T81" s="886"/>
      <c r="U81" s="49"/>
      <c r="V81" s="886"/>
      <c r="W81" s="49"/>
      <c r="X81" s="886"/>
      <c r="Y81" s="49"/>
      <c r="Z81" s="886"/>
      <c r="AA81" s="49"/>
      <c r="AB81" s="886"/>
      <c r="AC81" s="49"/>
      <c r="AD81" s="886"/>
      <c r="AE81" s="49"/>
      <c r="AF81" s="886"/>
      <c r="AG81" s="50"/>
      <c r="AH81" s="886"/>
      <c r="AI81" s="49"/>
      <c r="AJ81" s="880"/>
      <c r="AK81" s="104">
        <f t="shared" si="259"/>
        <v>0</v>
      </c>
      <c r="AL81" s="51"/>
      <c r="AM81" s="52"/>
      <c r="AN81" s="52"/>
      <c r="AO81" s="52"/>
      <c r="AP81" s="52"/>
      <c r="AQ81" s="52"/>
      <c r="AR81" s="53">
        <f t="shared" si="260"/>
        <v>0</v>
      </c>
      <c r="AS81" s="54"/>
      <c r="AT81" s="52"/>
      <c r="AU81" s="53">
        <f t="shared" si="261"/>
        <v>0</v>
      </c>
      <c r="AV81" s="54"/>
      <c r="AW81" s="52"/>
      <c r="AX81" s="52"/>
      <c r="AY81" s="52"/>
      <c r="AZ81" s="55"/>
      <c r="BA81" s="56"/>
      <c r="BB81" s="56"/>
      <c r="BC81" s="57"/>
    </row>
    <row r="82" spans="1:55" ht="17.25" customHeight="1" x14ac:dyDescent="0.2">
      <c r="A82" s="952"/>
      <c r="B82" s="954"/>
      <c r="C82" s="957"/>
      <c r="D82" s="960"/>
      <c r="E82" s="967"/>
      <c r="F82" s="963"/>
      <c r="G82" s="985"/>
      <c r="H82" s="969"/>
      <c r="I82" s="974"/>
      <c r="J82" s="975"/>
      <c r="K82" s="978"/>
      <c r="L82" s="982"/>
      <c r="M82" s="175"/>
      <c r="N82" s="176"/>
      <c r="O82" s="177"/>
      <c r="P82" s="877"/>
      <c r="Q82" s="47"/>
      <c r="R82" s="883"/>
      <c r="S82" s="48"/>
      <c r="T82" s="886"/>
      <c r="U82" s="49"/>
      <c r="V82" s="886"/>
      <c r="W82" s="49"/>
      <c r="X82" s="886"/>
      <c r="Y82" s="49"/>
      <c r="Z82" s="886"/>
      <c r="AA82" s="49"/>
      <c r="AB82" s="886"/>
      <c r="AC82" s="49"/>
      <c r="AD82" s="886"/>
      <c r="AE82" s="49"/>
      <c r="AF82" s="886"/>
      <c r="AG82" s="50"/>
      <c r="AH82" s="886"/>
      <c r="AI82" s="49"/>
      <c r="AJ82" s="880"/>
      <c r="AK82" s="104">
        <f t="shared" si="259"/>
        <v>0</v>
      </c>
      <c r="AL82" s="51"/>
      <c r="AM82" s="52"/>
      <c r="AN82" s="52"/>
      <c r="AO82" s="52"/>
      <c r="AP82" s="52"/>
      <c r="AQ82" s="52"/>
      <c r="AR82" s="53">
        <f t="shared" si="260"/>
        <v>0</v>
      </c>
      <c r="AS82" s="54"/>
      <c r="AT82" s="52"/>
      <c r="AU82" s="53">
        <f t="shared" si="261"/>
        <v>0</v>
      </c>
      <c r="AV82" s="54"/>
      <c r="AW82" s="52"/>
      <c r="AX82" s="52"/>
      <c r="AY82" s="52"/>
      <c r="AZ82" s="55"/>
      <c r="BA82" s="56"/>
      <c r="BB82" s="56"/>
      <c r="BC82" s="57"/>
    </row>
    <row r="83" spans="1:55" ht="17.25" customHeight="1" x14ac:dyDescent="0.2">
      <c r="A83" s="952"/>
      <c r="B83" s="954"/>
      <c r="C83" s="957"/>
      <c r="D83" s="960"/>
      <c r="E83" s="967"/>
      <c r="F83" s="963"/>
      <c r="G83" s="985"/>
      <c r="H83" s="969"/>
      <c r="I83" s="974"/>
      <c r="J83" s="975"/>
      <c r="K83" s="978"/>
      <c r="L83" s="982"/>
      <c r="M83" s="175"/>
      <c r="N83" s="176"/>
      <c r="O83" s="177"/>
      <c r="P83" s="877"/>
      <c r="Q83" s="47"/>
      <c r="R83" s="883"/>
      <c r="S83" s="48"/>
      <c r="T83" s="886"/>
      <c r="U83" s="49"/>
      <c r="V83" s="886"/>
      <c r="W83" s="49"/>
      <c r="X83" s="886"/>
      <c r="Y83" s="49"/>
      <c r="Z83" s="886"/>
      <c r="AA83" s="49"/>
      <c r="AB83" s="886"/>
      <c r="AC83" s="49"/>
      <c r="AD83" s="886"/>
      <c r="AE83" s="49"/>
      <c r="AF83" s="886"/>
      <c r="AG83" s="50"/>
      <c r="AH83" s="886"/>
      <c r="AI83" s="49"/>
      <c r="AJ83" s="880"/>
      <c r="AK83" s="104">
        <f t="shared" si="259"/>
        <v>0</v>
      </c>
      <c r="AL83" s="51"/>
      <c r="AM83" s="52"/>
      <c r="AN83" s="52"/>
      <c r="AO83" s="52"/>
      <c r="AP83" s="52"/>
      <c r="AQ83" s="52"/>
      <c r="AR83" s="53">
        <f t="shared" si="260"/>
        <v>0</v>
      </c>
      <c r="AS83" s="54"/>
      <c r="AT83" s="52"/>
      <c r="AU83" s="53">
        <f t="shared" si="261"/>
        <v>0</v>
      </c>
      <c r="AV83" s="54"/>
      <c r="AW83" s="52"/>
      <c r="AX83" s="52"/>
      <c r="AY83" s="52"/>
      <c r="AZ83" s="55"/>
      <c r="BA83" s="56"/>
      <c r="BB83" s="56"/>
      <c r="BC83" s="57"/>
    </row>
    <row r="84" spans="1:55" ht="17.25" customHeight="1" x14ac:dyDescent="0.2">
      <c r="A84" s="952"/>
      <c r="B84" s="954"/>
      <c r="C84" s="957"/>
      <c r="D84" s="960"/>
      <c r="E84" s="967"/>
      <c r="F84" s="963"/>
      <c r="G84" s="985"/>
      <c r="H84" s="969"/>
      <c r="I84" s="974"/>
      <c r="J84" s="975"/>
      <c r="K84" s="978"/>
      <c r="L84" s="982"/>
      <c r="M84" s="175"/>
      <c r="N84" s="176"/>
      <c r="O84" s="177"/>
      <c r="P84" s="877"/>
      <c r="Q84" s="47"/>
      <c r="R84" s="883"/>
      <c r="S84" s="48"/>
      <c r="T84" s="886"/>
      <c r="U84" s="49"/>
      <c r="V84" s="886"/>
      <c r="W84" s="49"/>
      <c r="X84" s="886"/>
      <c r="Y84" s="49"/>
      <c r="Z84" s="886"/>
      <c r="AA84" s="49"/>
      <c r="AB84" s="886"/>
      <c r="AC84" s="49"/>
      <c r="AD84" s="886"/>
      <c r="AE84" s="49"/>
      <c r="AF84" s="886"/>
      <c r="AG84" s="50"/>
      <c r="AH84" s="886"/>
      <c r="AI84" s="49"/>
      <c r="AJ84" s="880"/>
      <c r="AK84" s="104">
        <f t="shared" si="259"/>
        <v>0</v>
      </c>
      <c r="AL84" s="51"/>
      <c r="AM84" s="52"/>
      <c r="AN84" s="52"/>
      <c r="AO84" s="52"/>
      <c r="AP84" s="52"/>
      <c r="AQ84" s="52"/>
      <c r="AR84" s="53">
        <f t="shared" si="260"/>
        <v>0</v>
      </c>
      <c r="AS84" s="54"/>
      <c r="AT84" s="52"/>
      <c r="AU84" s="53">
        <f t="shared" si="261"/>
        <v>0</v>
      </c>
      <c r="AV84" s="54"/>
      <c r="AW84" s="52"/>
      <c r="AX84" s="52"/>
      <c r="AY84" s="52"/>
      <c r="AZ84" s="55"/>
      <c r="BA84" s="56"/>
      <c r="BB84" s="56"/>
      <c r="BC84" s="57"/>
    </row>
    <row r="85" spans="1:55" ht="17.25" customHeight="1" x14ac:dyDescent="0.2">
      <c r="A85" s="952"/>
      <c r="B85" s="955"/>
      <c r="C85" s="958"/>
      <c r="D85" s="961"/>
      <c r="E85" s="967"/>
      <c r="F85" s="964"/>
      <c r="G85" s="986"/>
      <c r="H85" s="970"/>
      <c r="I85" s="974"/>
      <c r="J85" s="975"/>
      <c r="K85" s="979"/>
      <c r="L85" s="982"/>
      <c r="M85" s="178"/>
      <c r="N85" s="179"/>
      <c r="O85" s="180"/>
      <c r="P85" s="878"/>
      <c r="Q85" s="108"/>
      <c r="R85" s="883"/>
      <c r="S85" s="109"/>
      <c r="T85" s="886"/>
      <c r="U85" s="110"/>
      <c r="V85" s="886"/>
      <c r="W85" s="110"/>
      <c r="X85" s="886"/>
      <c r="Y85" s="110"/>
      <c r="Z85" s="886"/>
      <c r="AA85" s="110"/>
      <c r="AB85" s="886"/>
      <c r="AC85" s="110"/>
      <c r="AD85" s="886"/>
      <c r="AE85" s="110"/>
      <c r="AF85" s="886"/>
      <c r="AG85" s="111"/>
      <c r="AH85" s="886"/>
      <c r="AI85" s="110"/>
      <c r="AJ85" s="881"/>
      <c r="AK85" s="104">
        <f t="shared" si="259"/>
        <v>0</v>
      </c>
      <c r="AL85" s="112"/>
      <c r="AM85" s="113"/>
      <c r="AN85" s="113"/>
      <c r="AO85" s="113"/>
      <c r="AP85" s="113"/>
      <c r="AQ85" s="113"/>
      <c r="AR85" s="53">
        <f t="shared" si="260"/>
        <v>0</v>
      </c>
      <c r="AS85" s="114"/>
      <c r="AT85" s="113"/>
      <c r="AU85" s="53">
        <f>SUM(AS85:AT85)</f>
        <v>0</v>
      </c>
      <c r="AV85" s="114"/>
      <c r="AW85" s="113"/>
      <c r="AX85" s="113"/>
      <c r="AY85" s="113"/>
      <c r="AZ85" s="115"/>
      <c r="BA85" s="116"/>
      <c r="BB85" s="116"/>
      <c r="BC85" s="117"/>
    </row>
    <row r="86" spans="1:55" ht="9.9499999999999993" customHeight="1" thickBot="1" x14ac:dyDescent="0.25">
      <c r="A86" s="953"/>
      <c r="B86" s="956"/>
      <c r="C86" s="959"/>
      <c r="D86" s="962"/>
      <c r="E86" s="968"/>
      <c r="F86" s="965"/>
      <c r="G86" s="987"/>
      <c r="H86" s="971"/>
      <c r="I86" s="976"/>
      <c r="J86" s="977"/>
      <c r="K86" s="980"/>
      <c r="L86" s="983"/>
      <c r="M86" s="181"/>
      <c r="N86" s="182"/>
      <c r="O86" s="183"/>
      <c r="P86" s="118"/>
      <c r="Q86" s="118"/>
      <c r="R86" s="884"/>
      <c r="S86" s="184"/>
      <c r="T86" s="887"/>
      <c r="U86" s="185"/>
      <c r="V86" s="887"/>
      <c r="W86" s="185"/>
      <c r="X86" s="887"/>
      <c r="Y86" s="185"/>
      <c r="Z86" s="887"/>
      <c r="AA86" s="185"/>
      <c r="AB86" s="887"/>
      <c r="AC86" s="185"/>
      <c r="AD86" s="887"/>
      <c r="AE86" s="185"/>
      <c r="AF86" s="887"/>
      <c r="AG86" s="186"/>
      <c r="AH86" s="887"/>
      <c r="AI86" s="185"/>
      <c r="AJ86" s="119"/>
      <c r="AK86" s="120"/>
      <c r="AL86" s="187"/>
      <c r="AM86" s="188"/>
      <c r="AN86" s="188"/>
      <c r="AO86" s="188"/>
      <c r="AP86" s="188"/>
      <c r="AQ86" s="188"/>
      <c r="AR86" s="121"/>
      <c r="AS86" s="189"/>
      <c r="AT86" s="188"/>
      <c r="AU86" s="121"/>
      <c r="AV86" s="189"/>
      <c r="AW86" s="188"/>
      <c r="AX86" s="188"/>
      <c r="AY86" s="188"/>
      <c r="AZ86" s="190"/>
      <c r="BA86" s="191"/>
      <c r="BB86" s="191"/>
      <c r="BC86" s="192"/>
    </row>
    <row r="87" spans="1:55" ht="6" customHeight="1" x14ac:dyDescent="0.2">
      <c r="A87" s="157"/>
      <c r="B87" s="193"/>
      <c r="C87" s="193"/>
      <c r="D87" s="193"/>
      <c r="E87" s="193"/>
      <c r="F87" s="193"/>
      <c r="G87" s="193"/>
      <c r="H87" s="193"/>
      <c r="I87" s="984"/>
      <c r="J87" s="984"/>
      <c r="K87" s="193"/>
      <c r="L87" s="193"/>
      <c r="M87" s="193"/>
      <c r="N87" s="193"/>
      <c r="O87" s="193"/>
      <c r="P87" s="193"/>
      <c r="Q87" s="193"/>
      <c r="R87" s="193"/>
      <c r="S87" s="193"/>
      <c r="T87" s="193"/>
      <c r="U87" s="193"/>
      <c r="V87" s="193"/>
      <c r="W87" s="193"/>
      <c r="X87" s="193"/>
      <c r="Y87" s="193"/>
      <c r="Z87" s="193"/>
      <c r="AA87" s="193"/>
      <c r="AB87" s="193"/>
      <c r="AC87" s="193"/>
      <c r="AD87" s="193"/>
      <c r="AE87" s="193"/>
      <c r="AF87" s="193"/>
      <c r="AG87" s="193"/>
      <c r="AH87" s="193"/>
      <c r="AI87" s="193"/>
      <c r="AJ87" s="193"/>
      <c r="AK87" s="194"/>
      <c r="AL87" s="194"/>
      <c r="AM87" s="194"/>
      <c r="AN87" s="194"/>
      <c r="AO87" s="194"/>
      <c r="AP87" s="194"/>
      <c r="AQ87" s="195"/>
      <c r="AR87" s="194"/>
      <c r="AS87" s="194"/>
      <c r="AT87" s="194"/>
      <c r="AU87" s="194"/>
      <c r="AV87" s="194"/>
      <c r="AW87" s="194"/>
      <c r="AX87" s="194"/>
      <c r="AY87" s="194"/>
      <c r="AZ87" s="194"/>
      <c r="BA87" s="194"/>
      <c r="BB87" s="194"/>
      <c r="BC87" s="157"/>
    </row>
    <row r="88" spans="1:55" ht="72" customHeight="1" x14ac:dyDescent="0.2">
      <c r="A88" s="951">
        <v>9</v>
      </c>
      <c r="B88" s="162" t="s">
        <v>1705</v>
      </c>
      <c r="C88" s="163" t="s">
        <v>1706</v>
      </c>
      <c r="D88" s="164" t="s">
        <v>21</v>
      </c>
      <c r="E88" s="164" t="s">
        <v>1894</v>
      </c>
      <c r="F88" s="163" t="s">
        <v>1707</v>
      </c>
      <c r="G88" s="165" t="s">
        <v>1679</v>
      </c>
      <c r="H88" s="165" t="s">
        <v>1680</v>
      </c>
      <c r="I88" s="166" t="s">
        <v>1910</v>
      </c>
      <c r="J88" s="167">
        <f>+$N$3</f>
        <v>2018</v>
      </c>
      <c r="K88" s="165" t="s">
        <v>1927</v>
      </c>
      <c r="L88" s="166" t="s">
        <v>1966</v>
      </c>
      <c r="M88" s="163" t="s">
        <v>1708</v>
      </c>
      <c r="N88" s="163" t="s">
        <v>1709</v>
      </c>
      <c r="O88" s="163" t="s">
        <v>1710</v>
      </c>
      <c r="P88" s="163" t="s">
        <v>1711</v>
      </c>
      <c r="Q88" s="163" t="s">
        <v>1967</v>
      </c>
      <c r="R88" s="168">
        <f t="shared" ref="R88" si="262">SUM(R89:R95)</f>
        <v>0</v>
      </c>
      <c r="S88" s="169">
        <f t="shared" ref="S88" si="263">SUM(S89:S95)</f>
        <v>0</v>
      </c>
      <c r="T88" s="170">
        <f t="shared" ref="T88" si="264">SUM(T89:T95)</f>
        <v>0</v>
      </c>
      <c r="U88" s="171">
        <f t="shared" ref="U88" si="265">SUM(U89:U95)</f>
        <v>0</v>
      </c>
      <c r="V88" s="170">
        <f t="shared" ref="V88" si="266">SUM(V89:V95)</f>
        <v>0</v>
      </c>
      <c r="W88" s="171">
        <f t="shared" ref="W88" si="267">SUM(W89:W95)</f>
        <v>0</v>
      </c>
      <c r="X88" s="170">
        <f t="shared" ref="X88" si="268">SUM(X89:X95)</f>
        <v>0</v>
      </c>
      <c r="Y88" s="171">
        <f t="shared" ref="Y88" si="269">SUM(Y89:Y95)</f>
        <v>0</v>
      </c>
      <c r="Z88" s="170">
        <f t="shared" ref="Z88" si="270">SUM(Z89:Z95)</f>
        <v>23000000</v>
      </c>
      <c r="AA88" s="171">
        <f t="shared" ref="AA88" si="271">SUM(AA89:AA95)</f>
        <v>0</v>
      </c>
      <c r="AB88" s="170">
        <f t="shared" ref="AB88" si="272">SUM(AB89:AB95)</f>
        <v>0</v>
      </c>
      <c r="AC88" s="171">
        <f t="shared" ref="AC88" si="273">SUM(AC89:AC95)</f>
        <v>0</v>
      </c>
      <c r="AD88" s="170">
        <f t="shared" ref="AD88" si="274">SUM(AD89:AD95)</f>
        <v>0</v>
      </c>
      <c r="AE88" s="171">
        <f t="shared" ref="AE88" si="275">SUM(AE89:AE95)</f>
        <v>0</v>
      </c>
      <c r="AF88" s="170">
        <f t="shared" ref="AF88" si="276">SUM(AF89:AF95)</f>
        <v>0</v>
      </c>
      <c r="AG88" s="172">
        <f t="shared" ref="AG88:AI88" si="277">SUM(AG89:AG95)</f>
        <v>0</v>
      </c>
      <c r="AH88" s="170">
        <f t="shared" si="277"/>
        <v>0</v>
      </c>
      <c r="AI88" s="171">
        <f t="shared" si="277"/>
        <v>0</v>
      </c>
      <c r="AJ88" s="173">
        <f t="shared" ref="AJ88" si="278">SUM(AJ89:AJ95)</f>
        <v>23000000</v>
      </c>
      <c r="AK88" s="174">
        <f t="shared" ref="AK88" si="279">SUM(AK89:AK95)</f>
        <v>0</v>
      </c>
      <c r="AL88" s="41">
        <f t="shared" ref="AL88" si="280">SUM(AL89:AL95)</f>
        <v>0</v>
      </c>
      <c r="AM88" s="42">
        <f t="shared" ref="AM88" si="281">SUM(AM89:AM95)</f>
        <v>0</v>
      </c>
      <c r="AN88" s="42">
        <f t="shared" ref="AN88" si="282">SUM(AN89:AN95)</f>
        <v>0</v>
      </c>
      <c r="AO88" s="42">
        <f t="shared" ref="AO88" si="283">SUM(AO89:AO95)</f>
        <v>0</v>
      </c>
      <c r="AP88" s="42">
        <f t="shared" ref="AP88" si="284">SUM(AP89:AP95)</f>
        <v>0</v>
      </c>
      <c r="AQ88" s="42">
        <f t="shared" ref="AQ88" si="285">SUM(AQ89:AQ95)</f>
        <v>0</v>
      </c>
      <c r="AR88" s="43">
        <f t="shared" ref="AR88" si="286">SUM(AR89:AR95)</f>
        <v>0</v>
      </c>
      <c r="AS88" s="105">
        <f t="shared" ref="AS88" si="287">SUM(AS89:AS95)</f>
        <v>0</v>
      </c>
      <c r="AT88" s="42">
        <f t="shared" ref="AT88" si="288">SUM(AT89:AT95)</f>
        <v>0</v>
      </c>
      <c r="AU88" s="43">
        <f t="shared" ref="AU88" si="289">SUM(AU89:AU95)</f>
        <v>0</v>
      </c>
      <c r="AV88" s="105">
        <f t="shared" ref="AV88" si="290">SUM(AV89:AV95)</f>
        <v>0</v>
      </c>
      <c r="AW88" s="42">
        <f t="shared" ref="AW88" si="291">SUM(AW89:AW95)</f>
        <v>0</v>
      </c>
      <c r="AX88" s="42">
        <f t="shared" ref="AX88" si="292">SUM(AX89:AX95)</f>
        <v>0</v>
      </c>
      <c r="AY88" s="42">
        <f t="shared" ref="AY88" si="293">SUM(AY89:AY95)</f>
        <v>0</v>
      </c>
      <c r="AZ88" s="106">
        <f t="shared" ref="AZ88" si="294">SUM(AZ89:AZ95)</f>
        <v>0</v>
      </c>
      <c r="BA88" s="44" t="s">
        <v>1685</v>
      </c>
      <c r="BB88" s="44" t="s">
        <v>1969</v>
      </c>
      <c r="BC88" s="45" t="s">
        <v>1687</v>
      </c>
    </row>
    <row r="89" spans="1:55" ht="22.5" x14ac:dyDescent="0.2">
      <c r="A89" s="952"/>
      <c r="B89" s="954" t="str">
        <f>VLOOKUP($D$9,'PROYECTOS REGISTRADOS'!$A$2:$D$82,4,0)</f>
        <v>Mejoramiento del índice de desempleo entre la población económicamente activa residente en el Municipio de Tocancipá, Cundinamarca, Centro Oriente</v>
      </c>
      <c r="C89" s="957" t="str">
        <f>VLOOKUP($D$9,'PROYECTOS REGISTRADOS'!$A$2:$D$82,3,0)</f>
        <v>2016-25817-0030</v>
      </c>
      <c r="D89" s="960" t="s">
        <v>865</v>
      </c>
      <c r="E89" s="966" t="str">
        <f>IF(D89=0,"0-0",(VLOOKUP(D89,'CONSOLIDADO PLAN DESARROLLO'!$EL$9:$ET$304,2,0)))</f>
        <v>Implementar los componentes del programa “Promoción del Empleo en el Marco del Trabajo Decente” en el mercado laboral municipal</v>
      </c>
      <c r="F89" s="963" t="str">
        <f>IF(D89=0,"0-0",(VLOOKUP(D89,'CONSOLIDADO PLAN DESARROLLO'!$EL$9:$ET$304,3,0)))</f>
        <v>% de implementación del programa Trabajo Decente</v>
      </c>
      <c r="G89" s="985">
        <f>IF(D89=0,"0-0",(VLOOKUP(D89,'CONSOLIDADO PLAN DESARROLLO'!$EL$9:$ET$304,4,0)))</f>
        <v>0</v>
      </c>
      <c r="H89" s="969">
        <f>IF(D89=0,"0-0",(VLOOKUP(D89,'CONSOLIDADO PLAN DESARROLLO'!$EL$9:$ET$304,5,0)))</f>
        <v>40</v>
      </c>
      <c r="I89" s="972">
        <f>IF(D89=0,"0-0",(VLOOKUP(D89,'CONSOLIDADO PLAN DESARROLLO'!$EL$9:$ET$304,$R$3,0)))</f>
        <v>30</v>
      </c>
      <c r="J89" s="973"/>
      <c r="K89" s="978"/>
      <c r="L89" s="981"/>
      <c r="M89" s="820" t="s">
        <v>1955</v>
      </c>
      <c r="N89" s="817" t="s">
        <v>1933</v>
      </c>
      <c r="O89" s="819">
        <v>4</v>
      </c>
      <c r="P89" s="877"/>
      <c r="Q89" s="47"/>
      <c r="R89" s="882">
        <f>VLOOKUP($D89,'[5]Tablero Logro Metas 2018'!$N$7:$AJ$302,15,0)</f>
        <v>0</v>
      </c>
      <c r="S89" s="48"/>
      <c r="T89" s="885">
        <f>VLOOKUP($D89,'[5]Tablero Logro Metas 2018'!$N$7:$AJ$302,16,0)</f>
        <v>0</v>
      </c>
      <c r="U89" s="49"/>
      <c r="V89" s="885">
        <f>VLOOKUP($D89,'[5]Tablero Logro Metas 2018'!$N$7:$AJ$302,17,0)</f>
        <v>0</v>
      </c>
      <c r="W89" s="49"/>
      <c r="X89" s="885">
        <f>VLOOKUP($D89,'[5]Tablero Logro Metas 2018'!$N$7:$AJ$302,18,0)</f>
        <v>0</v>
      </c>
      <c r="Y89" s="49"/>
      <c r="Z89" s="885">
        <f>VLOOKUP($D89,'[5]Tablero Logro Metas 2018'!$N$7:$AJ$302,19,0)</f>
        <v>23000000</v>
      </c>
      <c r="AA89" s="49"/>
      <c r="AB89" s="885">
        <f>VLOOKUP($D89,'[5]Tablero Logro Metas 2018'!$N$7:$AJ$302,20,0)</f>
        <v>0</v>
      </c>
      <c r="AC89" s="49"/>
      <c r="AD89" s="885">
        <f>VLOOKUP($D89,'[5]Tablero Logro Metas 2018'!$N$7:$AJ$302,21,0)</f>
        <v>0</v>
      </c>
      <c r="AE89" s="49"/>
      <c r="AF89" s="885">
        <f>VLOOKUP($D89,'[5]Tablero Logro Metas 2018'!$N$7:$AJ$302,22,0)</f>
        <v>0</v>
      </c>
      <c r="AG89" s="50"/>
      <c r="AH89" s="885">
        <f>VLOOKUP($D89,'[5]Tablero Logro Metas 2018'!$N$7:$AJ$302,23,0)</f>
        <v>0</v>
      </c>
      <c r="AI89" s="49"/>
      <c r="AJ89" s="879">
        <f>+R89+T89+V89+X89+Z89+AB89+AD89+AF89+AH89</f>
        <v>23000000</v>
      </c>
      <c r="AK89" s="104">
        <f t="shared" ref="AK89:AK94" si="295">AC89+AE89+AG89+S89+U89+W89+Y89+AA89+AI89</f>
        <v>0</v>
      </c>
      <c r="AL89" s="51"/>
      <c r="AM89" s="52"/>
      <c r="AN89" s="52"/>
      <c r="AO89" s="52"/>
      <c r="AP89" s="52"/>
      <c r="AQ89" s="52"/>
      <c r="AR89" s="53">
        <f t="shared" ref="AR89:AR94" si="296">SUM(AL89:AQ89)</f>
        <v>0</v>
      </c>
      <c r="AS89" s="54"/>
      <c r="AT89" s="52"/>
      <c r="AU89" s="53">
        <f t="shared" ref="AU89:AU93" si="297">SUM(AS89:AT89)</f>
        <v>0</v>
      </c>
      <c r="AV89" s="54"/>
      <c r="AW89" s="52"/>
      <c r="AX89" s="52"/>
      <c r="AY89" s="52"/>
      <c r="AZ89" s="55"/>
      <c r="BA89" s="56"/>
      <c r="BB89" s="56"/>
      <c r="BC89" s="57"/>
    </row>
    <row r="90" spans="1:55" ht="33.75" x14ac:dyDescent="0.2">
      <c r="A90" s="952"/>
      <c r="B90" s="954"/>
      <c r="C90" s="957"/>
      <c r="D90" s="960"/>
      <c r="E90" s="967"/>
      <c r="F90" s="963"/>
      <c r="G90" s="985"/>
      <c r="H90" s="969"/>
      <c r="I90" s="974"/>
      <c r="J90" s="975"/>
      <c r="K90" s="978"/>
      <c r="L90" s="982"/>
      <c r="M90" s="820" t="s">
        <v>1956</v>
      </c>
      <c r="N90" s="817" t="s">
        <v>1933</v>
      </c>
      <c r="O90" s="819">
        <v>4</v>
      </c>
      <c r="P90" s="877"/>
      <c r="Q90" s="47"/>
      <c r="R90" s="883"/>
      <c r="S90" s="48"/>
      <c r="T90" s="886"/>
      <c r="U90" s="49"/>
      <c r="V90" s="886"/>
      <c r="W90" s="49"/>
      <c r="X90" s="886"/>
      <c r="Y90" s="49"/>
      <c r="Z90" s="886"/>
      <c r="AA90" s="49"/>
      <c r="AB90" s="886"/>
      <c r="AC90" s="49"/>
      <c r="AD90" s="886"/>
      <c r="AE90" s="49"/>
      <c r="AF90" s="886"/>
      <c r="AG90" s="50"/>
      <c r="AH90" s="886"/>
      <c r="AI90" s="49"/>
      <c r="AJ90" s="880"/>
      <c r="AK90" s="104">
        <f t="shared" si="295"/>
        <v>0</v>
      </c>
      <c r="AL90" s="51"/>
      <c r="AM90" s="52"/>
      <c r="AN90" s="52"/>
      <c r="AO90" s="52"/>
      <c r="AP90" s="52"/>
      <c r="AQ90" s="52"/>
      <c r="AR90" s="53">
        <f t="shared" si="296"/>
        <v>0</v>
      </c>
      <c r="AS90" s="54"/>
      <c r="AT90" s="52"/>
      <c r="AU90" s="53">
        <f t="shared" si="297"/>
        <v>0</v>
      </c>
      <c r="AV90" s="54"/>
      <c r="AW90" s="52"/>
      <c r="AX90" s="52"/>
      <c r="AY90" s="52"/>
      <c r="AZ90" s="55"/>
      <c r="BA90" s="56"/>
      <c r="BB90" s="56"/>
      <c r="BC90" s="57"/>
    </row>
    <row r="91" spans="1:55" ht="17.25" customHeight="1" x14ac:dyDescent="0.2">
      <c r="A91" s="952"/>
      <c r="B91" s="954"/>
      <c r="C91" s="957"/>
      <c r="D91" s="960"/>
      <c r="E91" s="967"/>
      <c r="F91" s="963"/>
      <c r="G91" s="985"/>
      <c r="H91" s="969"/>
      <c r="I91" s="974"/>
      <c r="J91" s="975"/>
      <c r="K91" s="978"/>
      <c r="L91" s="982"/>
      <c r="M91" s="175"/>
      <c r="N91" s="176"/>
      <c r="O91" s="177"/>
      <c r="P91" s="877"/>
      <c r="Q91" s="47"/>
      <c r="R91" s="883"/>
      <c r="S91" s="48"/>
      <c r="T91" s="886"/>
      <c r="U91" s="49"/>
      <c r="V91" s="886"/>
      <c r="W91" s="49"/>
      <c r="X91" s="886"/>
      <c r="Y91" s="49"/>
      <c r="Z91" s="886"/>
      <c r="AA91" s="49"/>
      <c r="AB91" s="886"/>
      <c r="AC91" s="49"/>
      <c r="AD91" s="886"/>
      <c r="AE91" s="49"/>
      <c r="AF91" s="886"/>
      <c r="AG91" s="50"/>
      <c r="AH91" s="886"/>
      <c r="AI91" s="49"/>
      <c r="AJ91" s="880"/>
      <c r="AK91" s="104">
        <f t="shared" si="295"/>
        <v>0</v>
      </c>
      <c r="AL91" s="51"/>
      <c r="AM91" s="52"/>
      <c r="AN91" s="52"/>
      <c r="AO91" s="52"/>
      <c r="AP91" s="52"/>
      <c r="AQ91" s="52"/>
      <c r="AR91" s="53">
        <f t="shared" si="296"/>
        <v>0</v>
      </c>
      <c r="AS91" s="54"/>
      <c r="AT91" s="52"/>
      <c r="AU91" s="53">
        <f t="shared" si="297"/>
        <v>0</v>
      </c>
      <c r="AV91" s="54"/>
      <c r="AW91" s="52"/>
      <c r="AX91" s="52"/>
      <c r="AY91" s="52"/>
      <c r="AZ91" s="55"/>
      <c r="BA91" s="56"/>
      <c r="BB91" s="56"/>
      <c r="BC91" s="57"/>
    </row>
    <row r="92" spans="1:55" ht="17.25" customHeight="1" x14ac:dyDescent="0.2">
      <c r="A92" s="952"/>
      <c r="B92" s="954"/>
      <c r="C92" s="957"/>
      <c r="D92" s="960"/>
      <c r="E92" s="967"/>
      <c r="F92" s="963"/>
      <c r="G92" s="985"/>
      <c r="H92" s="969"/>
      <c r="I92" s="974"/>
      <c r="J92" s="975"/>
      <c r="K92" s="978"/>
      <c r="L92" s="982"/>
      <c r="M92" s="175"/>
      <c r="N92" s="176"/>
      <c r="O92" s="177"/>
      <c r="P92" s="877"/>
      <c r="Q92" s="47"/>
      <c r="R92" s="883"/>
      <c r="S92" s="48"/>
      <c r="T92" s="886"/>
      <c r="U92" s="49"/>
      <c r="V92" s="886"/>
      <c r="W92" s="49"/>
      <c r="X92" s="886"/>
      <c r="Y92" s="49"/>
      <c r="Z92" s="886"/>
      <c r="AA92" s="49"/>
      <c r="AB92" s="886"/>
      <c r="AC92" s="49"/>
      <c r="AD92" s="886"/>
      <c r="AE92" s="49"/>
      <c r="AF92" s="886"/>
      <c r="AG92" s="50"/>
      <c r="AH92" s="886"/>
      <c r="AI92" s="49"/>
      <c r="AJ92" s="880"/>
      <c r="AK92" s="104">
        <f t="shared" si="295"/>
        <v>0</v>
      </c>
      <c r="AL92" s="51"/>
      <c r="AM92" s="52"/>
      <c r="AN92" s="52"/>
      <c r="AO92" s="52"/>
      <c r="AP92" s="52"/>
      <c r="AQ92" s="52"/>
      <c r="AR92" s="53">
        <f t="shared" si="296"/>
        <v>0</v>
      </c>
      <c r="AS92" s="54"/>
      <c r="AT92" s="52"/>
      <c r="AU92" s="53">
        <f t="shared" si="297"/>
        <v>0</v>
      </c>
      <c r="AV92" s="54"/>
      <c r="AW92" s="52"/>
      <c r="AX92" s="52"/>
      <c r="AY92" s="52"/>
      <c r="AZ92" s="55"/>
      <c r="BA92" s="56"/>
      <c r="BB92" s="56"/>
      <c r="BC92" s="57"/>
    </row>
    <row r="93" spans="1:55" ht="17.25" customHeight="1" x14ac:dyDescent="0.2">
      <c r="A93" s="952"/>
      <c r="B93" s="954"/>
      <c r="C93" s="957"/>
      <c r="D93" s="960"/>
      <c r="E93" s="967"/>
      <c r="F93" s="963"/>
      <c r="G93" s="985"/>
      <c r="H93" s="969"/>
      <c r="I93" s="974"/>
      <c r="J93" s="975"/>
      <c r="K93" s="978"/>
      <c r="L93" s="982"/>
      <c r="M93" s="175"/>
      <c r="N93" s="176"/>
      <c r="O93" s="177"/>
      <c r="P93" s="877"/>
      <c r="Q93" s="47"/>
      <c r="R93" s="883"/>
      <c r="S93" s="48"/>
      <c r="T93" s="886"/>
      <c r="U93" s="49"/>
      <c r="V93" s="886"/>
      <c r="W93" s="49"/>
      <c r="X93" s="886"/>
      <c r="Y93" s="49"/>
      <c r="Z93" s="886"/>
      <c r="AA93" s="49"/>
      <c r="AB93" s="886"/>
      <c r="AC93" s="49"/>
      <c r="AD93" s="886"/>
      <c r="AE93" s="49"/>
      <c r="AF93" s="886"/>
      <c r="AG93" s="50"/>
      <c r="AH93" s="886"/>
      <c r="AI93" s="49"/>
      <c r="AJ93" s="880"/>
      <c r="AK93" s="104">
        <f t="shared" si="295"/>
        <v>0</v>
      </c>
      <c r="AL93" s="51"/>
      <c r="AM93" s="52"/>
      <c r="AN93" s="52"/>
      <c r="AO93" s="52"/>
      <c r="AP93" s="52"/>
      <c r="AQ93" s="52"/>
      <c r="AR93" s="53">
        <f t="shared" si="296"/>
        <v>0</v>
      </c>
      <c r="AS93" s="54"/>
      <c r="AT93" s="52"/>
      <c r="AU93" s="53">
        <f t="shared" si="297"/>
        <v>0</v>
      </c>
      <c r="AV93" s="54"/>
      <c r="AW93" s="52"/>
      <c r="AX93" s="52"/>
      <c r="AY93" s="52"/>
      <c r="AZ93" s="55"/>
      <c r="BA93" s="56"/>
      <c r="BB93" s="56"/>
      <c r="BC93" s="57"/>
    </row>
    <row r="94" spans="1:55" ht="17.25" customHeight="1" x14ac:dyDescent="0.2">
      <c r="A94" s="952"/>
      <c r="B94" s="955"/>
      <c r="C94" s="958"/>
      <c r="D94" s="961"/>
      <c r="E94" s="967"/>
      <c r="F94" s="964"/>
      <c r="G94" s="986"/>
      <c r="H94" s="970"/>
      <c r="I94" s="974"/>
      <c r="J94" s="975"/>
      <c r="K94" s="979"/>
      <c r="L94" s="982"/>
      <c r="M94" s="178"/>
      <c r="N94" s="179"/>
      <c r="O94" s="180"/>
      <c r="P94" s="878"/>
      <c r="Q94" s="108"/>
      <c r="R94" s="883"/>
      <c r="S94" s="109"/>
      <c r="T94" s="886"/>
      <c r="U94" s="110"/>
      <c r="V94" s="886"/>
      <c r="W94" s="110"/>
      <c r="X94" s="886"/>
      <c r="Y94" s="110"/>
      <c r="Z94" s="886"/>
      <c r="AA94" s="110"/>
      <c r="AB94" s="886"/>
      <c r="AC94" s="110"/>
      <c r="AD94" s="886"/>
      <c r="AE94" s="110"/>
      <c r="AF94" s="886"/>
      <c r="AG94" s="111"/>
      <c r="AH94" s="886"/>
      <c r="AI94" s="110"/>
      <c r="AJ94" s="881"/>
      <c r="AK94" s="104">
        <f t="shared" si="295"/>
        <v>0</v>
      </c>
      <c r="AL94" s="112"/>
      <c r="AM94" s="113"/>
      <c r="AN94" s="113"/>
      <c r="AO94" s="113"/>
      <c r="AP94" s="113"/>
      <c r="AQ94" s="113"/>
      <c r="AR94" s="53">
        <f t="shared" si="296"/>
        <v>0</v>
      </c>
      <c r="AS94" s="114"/>
      <c r="AT94" s="113"/>
      <c r="AU94" s="53">
        <f>SUM(AS94:AT94)</f>
        <v>0</v>
      </c>
      <c r="AV94" s="114"/>
      <c r="AW94" s="113"/>
      <c r="AX94" s="113"/>
      <c r="AY94" s="113"/>
      <c r="AZ94" s="115"/>
      <c r="BA94" s="116"/>
      <c r="BB94" s="116"/>
      <c r="BC94" s="117"/>
    </row>
    <row r="95" spans="1:55" ht="9.9499999999999993" customHeight="1" thickBot="1" x14ac:dyDescent="0.25">
      <c r="A95" s="953"/>
      <c r="B95" s="956"/>
      <c r="C95" s="959"/>
      <c r="D95" s="962"/>
      <c r="E95" s="968"/>
      <c r="F95" s="965"/>
      <c r="G95" s="987"/>
      <c r="H95" s="971"/>
      <c r="I95" s="976"/>
      <c r="J95" s="977"/>
      <c r="K95" s="980"/>
      <c r="L95" s="983"/>
      <c r="M95" s="181"/>
      <c r="N95" s="182"/>
      <c r="O95" s="183"/>
      <c r="P95" s="118"/>
      <c r="Q95" s="118"/>
      <c r="R95" s="884"/>
      <c r="S95" s="184"/>
      <c r="T95" s="887"/>
      <c r="U95" s="185"/>
      <c r="V95" s="887"/>
      <c r="W95" s="185"/>
      <c r="X95" s="887"/>
      <c r="Y95" s="185"/>
      <c r="Z95" s="887"/>
      <c r="AA95" s="185"/>
      <c r="AB95" s="887"/>
      <c r="AC95" s="185"/>
      <c r="AD95" s="887"/>
      <c r="AE95" s="185"/>
      <c r="AF95" s="887"/>
      <c r="AG95" s="186"/>
      <c r="AH95" s="887"/>
      <c r="AI95" s="185"/>
      <c r="AJ95" s="119"/>
      <c r="AK95" s="120"/>
      <c r="AL95" s="187"/>
      <c r="AM95" s="188"/>
      <c r="AN95" s="188"/>
      <c r="AO95" s="188"/>
      <c r="AP95" s="188"/>
      <c r="AQ95" s="188"/>
      <c r="AR95" s="121"/>
      <c r="AS95" s="189"/>
      <c r="AT95" s="188"/>
      <c r="AU95" s="121"/>
      <c r="AV95" s="189"/>
      <c r="AW95" s="188"/>
      <c r="AX95" s="188"/>
      <c r="AY95" s="188"/>
      <c r="AZ95" s="190"/>
      <c r="BA95" s="191"/>
      <c r="BB95" s="191"/>
      <c r="BC95" s="192"/>
    </row>
    <row r="96" spans="1:55" ht="6" customHeight="1" x14ac:dyDescent="0.2">
      <c r="A96" s="157"/>
      <c r="B96" s="193"/>
      <c r="C96" s="193"/>
      <c r="D96" s="193"/>
      <c r="E96" s="193"/>
      <c r="F96" s="193"/>
      <c r="G96" s="193"/>
      <c r="H96" s="193"/>
      <c r="I96" s="984"/>
      <c r="J96" s="984"/>
      <c r="K96" s="193"/>
      <c r="L96" s="193"/>
      <c r="M96" s="193"/>
      <c r="N96" s="193"/>
      <c r="O96" s="193"/>
      <c r="P96" s="193"/>
      <c r="Q96" s="193"/>
      <c r="R96" s="193"/>
      <c r="S96" s="193"/>
      <c r="T96" s="193"/>
      <c r="U96" s="193"/>
      <c r="V96" s="193"/>
      <c r="W96" s="193"/>
      <c r="X96" s="193"/>
      <c r="Y96" s="193"/>
      <c r="Z96" s="193"/>
      <c r="AA96" s="193"/>
      <c r="AB96" s="193"/>
      <c r="AC96" s="193"/>
      <c r="AD96" s="193"/>
      <c r="AE96" s="193"/>
      <c r="AF96" s="193"/>
      <c r="AG96" s="193"/>
      <c r="AH96" s="193"/>
      <c r="AI96" s="193"/>
      <c r="AJ96" s="193"/>
      <c r="AK96" s="194"/>
      <c r="AL96" s="194"/>
      <c r="AM96" s="194"/>
      <c r="AN96" s="194"/>
      <c r="AO96" s="194"/>
      <c r="AP96" s="194"/>
      <c r="AQ96" s="195"/>
      <c r="AR96" s="194"/>
      <c r="AS96" s="194"/>
      <c r="AT96" s="194"/>
      <c r="AU96" s="194"/>
      <c r="AV96" s="194"/>
      <c r="AW96" s="194"/>
      <c r="AX96" s="194"/>
      <c r="AY96" s="194"/>
      <c r="AZ96" s="194"/>
      <c r="BA96" s="194"/>
      <c r="BB96" s="194"/>
      <c r="BC96" s="157"/>
    </row>
    <row r="97" spans="1:55" ht="72" customHeight="1" x14ac:dyDescent="0.2">
      <c r="A97" s="951">
        <v>10</v>
      </c>
      <c r="B97" s="162" t="s">
        <v>1705</v>
      </c>
      <c r="C97" s="163" t="s">
        <v>1706</v>
      </c>
      <c r="D97" s="164" t="s">
        <v>21</v>
      </c>
      <c r="E97" s="164" t="s">
        <v>1894</v>
      </c>
      <c r="F97" s="163" t="s">
        <v>1707</v>
      </c>
      <c r="G97" s="165" t="s">
        <v>1679</v>
      </c>
      <c r="H97" s="165" t="s">
        <v>1680</v>
      </c>
      <c r="I97" s="166" t="s">
        <v>1910</v>
      </c>
      <c r="J97" s="167">
        <f>+$N$3</f>
        <v>2018</v>
      </c>
      <c r="K97" s="165" t="s">
        <v>1927</v>
      </c>
      <c r="L97" s="166" t="s">
        <v>1966</v>
      </c>
      <c r="M97" s="163" t="s">
        <v>1708</v>
      </c>
      <c r="N97" s="163" t="s">
        <v>1709</v>
      </c>
      <c r="O97" s="163" t="s">
        <v>1710</v>
      </c>
      <c r="P97" s="163" t="s">
        <v>1711</v>
      </c>
      <c r="Q97" s="163" t="s">
        <v>1967</v>
      </c>
      <c r="R97" s="168">
        <f t="shared" ref="R97" si="298">SUM(R98:R104)</f>
        <v>0</v>
      </c>
      <c r="S97" s="169">
        <f t="shared" ref="S97" si="299">SUM(S98:S104)</f>
        <v>0</v>
      </c>
      <c r="T97" s="170">
        <f t="shared" ref="T97" si="300">SUM(T98:T104)</f>
        <v>0</v>
      </c>
      <c r="U97" s="171">
        <f t="shared" ref="U97" si="301">SUM(U98:U104)</f>
        <v>0</v>
      </c>
      <c r="V97" s="170">
        <f t="shared" ref="V97" si="302">SUM(V98:V104)</f>
        <v>0</v>
      </c>
      <c r="W97" s="171">
        <f t="shared" ref="W97" si="303">SUM(W98:W104)</f>
        <v>0</v>
      </c>
      <c r="X97" s="170">
        <f t="shared" ref="X97" si="304">SUM(X98:X104)</f>
        <v>0</v>
      </c>
      <c r="Y97" s="171">
        <f t="shared" ref="Y97" si="305">SUM(Y98:Y104)</f>
        <v>0</v>
      </c>
      <c r="Z97" s="170">
        <f t="shared" ref="Z97" si="306">SUM(Z98:Z104)</f>
        <v>0</v>
      </c>
      <c r="AA97" s="171">
        <f t="shared" ref="AA97" si="307">SUM(AA98:AA104)</f>
        <v>0</v>
      </c>
      <c r="AB97" s="170">
        <f t="shared" ref="AB97" si="308">SUM(AB98:AB104)</f>
        <v>0</v>
      </c>
      <c r="AC97" s="171">
        <f t="shared" ref="AC97" si="309">SUM(AC98:AC104)</f>
        <v>0</v>
      </c>
      <c r="AD97" s="170">
        <f t="shared" ref="AD97" si="310">SUM(AD98:AD104)</f>
        <v>0</v>
      </c>
      <c r="AE97" s="171">
        <f t="shared" ref="AE97" si="311">SUM(AE98:AE104)</f>
        <v>0</v>
      </c>
      <c r="AF97" s="170">
        <f t="shared" ref="AF97" si="312">SUM(AF98:AF104)</f>
        <v>0</v>
      </c>
      <c r="AG97" s="172">
        <f t="shared" ref="AG97:AI97" si="313">SUM(AG98:AG104)</f>
        <v>0</v>
      </c>
      <c r="AH97" s="170">
        <f t="shared" si="313"/>
        <v>0</v>
      </c>
      <c r="AI97" s="171">
        <f t="shared" si="313"/>
        <v>0</v>
      </c>
      <c r="AJ97" s="173">
        <f t="shared" ref="AJ97" si="314">SUM(AJ98:AJ104)</f>
        <v>0</v>
      </c>
      <c r="AK97" s="174">
        <f t="shared" ref="AK97" si="315">SUM(AK98:AK104)</f>
        <v>0</v>
      </c>
      <c r="AL97" s="41">
        <f t="shared" ref="AL97" si="316">SUM(AL98:AL104)</f>
        <v>0</v>
      </c>
      <c r="AM97" s="42">
        <f t="shared" ref="AM97" si="317">SUM(AM98:AM104)</f>
        <v>0</v>
      </c>
      <c r="AN97" s="42">
        <f t="shared" ref="AN97" si="318">SUM(AN98:AN104)</f>
        <v>0</v>
      </c>
      <c r="AO97" s="42">
        <f t="shared" ref="AO97" si="319">SUM(AO98:AO104)</f>
        <v>0</v>
      </c>
      <c r="AP97" s="42">
        <f t="shared" ref="AP97" si="320">SUM(AP98:AP104)</f>
        <v>0</v>
      </c>
      <c r="AQ97" s="42">
        <f t="shared" ref="AQ97" si="321">SUM(AQ98:AQ104)</f>
        <v>0</v>
      </c>
      <c r="AR97" s="43">
        <f t="shared" ref="AR97" si="322">SUM(AR98:AR104)</f>
        <v>0</v>
      </c>
      <c r="AS97" s="105">
        <f t="shared" ref="AS97" si="323">SUM(AS98:AS104)</f>
        <v>0</v>
      </c>
      <c r="AT97" s="42">
        <f t="shared" ref="AT97" si="324">SUM(AT98:AT104)</f>
        <v>0</v>
      </c>
      <c r="AU97" s="43">
        <f t="shared" ref="AU97" si="325">SUM(AU98:AU104)</f>
        <v>0</v>
      </c>
      <c r="AV97" s="105">
        <f t="shared" ref="AV97" si="326">SUM(AV98:AV104)</f>
        <v>0</v>
      </c>
      <c r="AW97" s="42">
        <f t="shared" ref="AW97" si="327">SUM(AW98:AW104)</f>
        <v>0</v>
      </c>
      <c r="AX97" s="42">
        <f t="shared" ref="AX97" si="328">SUM(AX98:AX104)</f>
        <v>0</v>
      </c>
      <c r="AY97" s="42">
        <f t="shared" ref="AY97" si="329">SUM(AY98:AY104)</f>
        <v>0</v>
      </c>
      <c r="AZ97" s="106">
        <f t="shared" ref="AZ97" si="330">SUM(AZ98:AZ104)</f>
        <v>0</v>
      </c>
      <c r="BA97" s="44" t="s">
        <v>1685</v>
      </c>
      <c r="BB97" s="44" t="s">
        <v>1969</v>
      </c>
      <c r="BC97" s="45" t="s">
        <v>1687</v>
      </c>
    </row>
    <row r="98" spans="1:55" ht="33.75" x14ac:dyDescent="0.2">
      <c r="A98" s="952"/>
      <c r="B98" s="954" t="str">
        <f>VLOOKUP($D$9,'PROYECTOS REGISTRADOS'!$A$2:$D$82,4,0)</f>
        <v>Mejoramiento del índice de desempleo entre la población económicamente activa residente en el Municipio de Tocancipá, Cundinamarca, Centro Oriente</v>
      </c>
      <c r="C98" s="957" t="str">
        <f>VLOOKUP($D$9,'PROYECTOS REGISTRADOS'!$A$2:$D$82,3,0)</f>
        <v>2016-25817-0030</v>
      </c>
      <c r="D98" s="960" t="s">
        <v>869</v>
      </c>
      <c r="E98" s="966" t="str">
        <f>IF(D98=0,"0-0",(VLOOKUP(D98,'CONSOLIDADO PLAN DESARROLLO'!$EL$9:$ET$304,2,0)))</f>
        <v>Realizar estudios socio-económicos, de perfiles ocupacionales, y de caracterización del mercado de trabajo en el Municipio</v>
      </c>
      <c r="F98" s="963" t="str">
        <f>IF(D98=0,"0-0",(VLOOKUP(D98,'CONSOLIDADO PLAN DESARROLLO'!$EL$9:$ET$304,3,0)))</f>
        <v>% de avance en la realización de estudios</v>
      </c>
      <c r="G98" s="985">
        <f>IF(D98=0,"0-0",(VLOOKUP(D98,'CONSOLIDADO PLAN DESARROLLO'!$EL$9:$ET$304,4,0)))</f>
        <v>0</v>
      </c>
      <c r="H98" s="969">
        <f>IF(D98=0,"0-0",(VLOOKUP(D98,'CONSOLIDADO PLAN DESARROLLO'!$EL$9:$ET$304,5,0)))</f>
        <v>90</v>
      </c>
      <c r="I98" s="972">
        <f>IF(D98=0,"0-0",(VLOOKUP(D98,'CONSOLIDADO PLAN DESARROLLO'!$EL$9:$ET$304,$R$3,0)))</f>
        <v>40</v>
      </c>
      <c r="J98" s="973"/>
      <c r="K98" s="978"/>
      <c r="L98" s="981"/>
      <c r="M98" s="820" t="s">
        <v>1957</v>
      </c>
      <c r="N98" s="817" t="s">
        <v>1933</v>
      </c>
      <c r="O98" s="819">
        <v>3</v>
      </c>
      <c r="P98" s="877"/>
      <c r="Q98" s="47"/>
      <c r="R98" s="882">
        <f>VLOOKUP($D98,'[5]Tablero Logro Metas 2018'!$N$7:$AJ$302,15,0)</f>
        <v>0</v>
      </c>
      <c r="S98" s="48"/>
      <c r="T98" s="885">
        <f>VLOOKUP($D98,'[5]Tablero Logro Metas 2018'!$N$7:$AJ$302,16,0)</f>
        <v>0</v>
      </c>
      <c r="U98" s="49"/>
      <c r="V98" s="885">
        <f>VLOOKUP($D98,'[5]Tablero Logro Metas 2018'!$N$7:$AJ$302,17,0)</f>
        <v>0</v>
      </c>
      <c r="W98" s="49"/>
      <c r="X98" s="885">
        <f>VLOOKUP($D98,'[5]Tablero Logro Metas 2018'!$N$7:$AJ$302,18,0)</f>
        <v>0</v>
      </c>
      <c r="Y98" s="49"/>
      <c r="Z98" s="885">
        <f>VLOOKUP($D98,'[5]Tablero Logro Metas 2018'!$N$7:$AJ$302,19,0)</f>
        <v>0</v>
      </c>
      <c r="AA98" s="49"/>
      <c r="AB98" s="885">
        <f>VLOOKUP($D98,'[5]Tablero Logro Metas 2018'!$N$7:$AJ$302,20,0)</f>
        <v>0</v>
      </c>
      <c r="AC98" s="49"/>
      <c r="AD98" s="885">
        <f>VLOOKUP($D98,'[5]Tablero Logro Metas 2018'!$N$7:$AJ$302,21,0)</f>
        <v>0</v>
      </c>
      <c r="AE98" s="49"/>
      <c r="AF98" s="885">
        <f>VLOOKUP($D98,'[5]Tablero Logro Metas 2018'!$N$7:$AJ$302,22,0)</f>
        <v>0</v>
      </c>
      <c r="AG98" s="50"/>
      <c r="AH98" s="885">
        <f>VLOOKUP($D98,'[5]Tablero Logro Metas 2018'!$N$7:$AJ$302,23,0)</f>
        <v>0</v>
      </c>
      <c r="AI98" s="49"/>
      <c r="AJ98" s="879">
        <f>+R98+T98+V98+X98+Z98+AB98+AD98+AF98+AH98</f>
        <v>0</v>
      </c>
      <c r="AK98" s="104">
        <f t="shared" ref="AK98:AK103" si="331">AC98+AE98+AG98+S98+U98+W98+Y98+AA98+AI98</f>
        <v>0</v>
      </c>
      <c r="AL98" s="51"/>
      <c r="AM98" s="52"/>
      <c r="AN98" s="52"/>
      <c r="AO98" s="52"/>
      <c r="AP98" s="52"/>
      <c r="AQ98" s="52"/>
      <c r="AR98" s="53">
        <f t="shared" ref="AR98:AR103" si="332">SUM(AL98:AQ98)</f>
        <v>0</v>
      </c>
      <c r="AS98" s="54"/>
      <c r="AT98" s="52"/>
      <c r="AU98" s="53">
        <f t="shared" ref="AU98:AU102" si="333">SUM(AS98:AT98)</f>
        <v>0</v>
      </c>
      <c r="AV98" s="54"/>
      <c r="AW98" s="52"/>
      <c r="AX98" s="52"/>
      <c r="AY98" s="52"/>
      <c r="AZ98" s="55"/>
      <c r="BA98" s="56"/>
      <c r="BB98" s="56"/>
      <c r="BC98" s="57"/>
    </row>
    <row r="99" spans="1:55" ht="22.5" x14ac:dyDescent="0.2">
      <c r="A99" s="952"/>
      <c r="B99" s="954"/>
      <c r="C99" s="957"/>
      <c r="D99" s="960"/>
      <c r="E99" s="967"/>
      <c r="F99" s="963"/>
      <c r="G99" s="985"/>
      <c r="H99" s="969"/>
      <c r="I99" s="974"/>
      <c r="J99" s="975"/>
      <c r="K99" s="978"/>
      <c r="L99" s="982"/>
      <c r="M99" s="820" t="s">
        <v>1958</v>
      </c>
      <c r="N99" s="817" t="s">
        <v>1933</v>
      </c>
      <c r="O99" s="819">
        <v>2</v>
      </c>
      <c r="P99" s="877"/>
      <c r="Q99" s="47"/>
      <c r="R99" s="883"/>
      <c r="S99" s="48"/>
      <c r="T99" s="886"/>
      <c r="U99" s="49"/>
      <c r="V99" s="886"/>
      <c r="W99" s="49"/>
      <c r="X99" s="886"/>
      <c r="Y99" s="49"/>
      <c r="Z99" s="886"/>
      <c r="AA99" s="49"/>
      <c r="AB99" s="886"/>
      <c r="AC99" s="49"/>
      <c r="AD99" s="886"/>
      <c r="AE99" s="49"/>
      <c r="AF99" s="886"/>
      <c r="AG99" s="50"/>
      <c r="AH99" s="886"/>
      <c r="AI99" s="49"/>
      <c r="AJ99" s="880"/>
      <c r="AK99" s="104">
        <f t="shared" si="331"/>
        <v>0</v>
      </c>
      <c r="AL99" s="51"/>
      <c r="AM99" s="52"/>
      <c r="AN99" s="52"/>
      <c r="AO99" s="52"/>
      <c r="AP99" s="52"/>
      <c r="AQ99" s="52"/>
      <c r="AR99" s="53">
        <f t="shared" si="332"/>
        <v>0</v>
      </c>
      <c r="AS99" s="54"/>
      <c r="AT99" s="52"/>
      <c r="AU99" s="53">
        <f t="shared" si="333"/>
        <v>0</v>
      </c>
      <c r="AV99" s="54"/>
      <c r="AW99" s="52"/>
      <c r="AX99" s="52"/>
      <c r="AY99" s="52"/>
      <c r="AZ99" s="55"/>
      <c r="BA99" s="56"/>
      <c r="BB99" s="56"/>
      <c r="BC99" s="57"/>
    </row>
    <row r="100" spans="1:55" ht="33.75" x14ac:dyDescent="0.2">
      <c r="A100" s="952"/>
      <c r="B100" s="954"/>
      <c r="C100" s="957"/>
      <c r="D100" s="960"/>
      <c r="E100" s="967"/>
      <c r="F100" s="963"/>
      <c r="G100" s="985"/>
      <c r="H100" s="969"/>
      <c r="I100" s="974"/>
      <c r="J100" s="975"/>
      <c r="K100" s="978"/>
      <c r="L100" s="982"/>
      <c r="M100" s="822" t="s">
        <v>1959</v>
      </c>
      <c r="N100" s="176" t="s">
        <v>1933</v>
      </c>
      <c r="O100" s="819"/>
      <c r="P100" s="877"/>
      <c r="Q100" s="47"/>
      <c r="R100" s="883"/>
      <c r="S100" s="48"/>
      <c r="T100" s="886"/>
      <c r="U100" s="49"/>
      <c r="V100" s="886"/>
      <c r="W100" s="49"/>
      <c r="X100" s="886"/>
      <c r="Y100" s="49"/>
      <c r="Z100" s="886"/>
      <c r="AA100" s="49"/>
      <c r="AB100" s="886"/>
      <c r="AC100" s="49"/>
      <c r="AD100" s="886"/>
      <c r="AE100" s="49"/>
      <c r="AF100" s="886"/>
      <c r="AG100" s="50"/>
      <c r="AH100" s="886"/>
      <c r="AI100" s="49"/>
      <c r="AJ100" s="880"/>
      <c r="AK100" s="104">
        <f t="shared" si="331"/>
        <v>0</v>
      </c>
      <c r="AL100" s="51"/>
      <c r="AM100" s="52"/>
      <c r="AN100" s="52"/>
      <c r="AO100" s="52"/>
      <c r="AP100" s="52"/>
      <c r="AQ100" s="52"/>
      <c r="AR100" s="53">
        <f t="shared" si="332"/>
        <v>0</v>
      </c>
      <c r="AS100" s="54"/>
      <c r="AT100" s="52"/>
      <c r="AU100" s="53">
        <f t="shared" si="333"/>
        <v>0</v>
      </c>
      <c r="AV100" s="54"/>
      <c r="AW100" s="52"/>
      <c r="AX100" s="52"/>
      <c r="AY100" s="52"/>
      <c r="AZ100" s="55"/>
      <c r="BA100" s="56"/>
      <c r="BB100" s="56"/>
      <c r="BC100" s="57"/>
    </row>
    <row r="101" spans="1:55" ht="17.25" customHeight="1" x14ac:dyDescent="0.2">
      <c r="A101" s="952"/>
      <c r="B101" s="954"/>
      <c r="C101" s="957"/>
      <c r="D101" s="960"/>
      <c r="E101" s="967"/>
      <c r="F101" s="963"/>
      <c r="G101" s="985"/>
      <c r="H101" s="969"/>
      <c r="I101" s="974"/>
      <c r="J101" s="975"/>
      <c r="K101" s="978"/>
      <c r="L101" s="982"/>
      <c r="M101" s="175"/>
      <c r="N101" s="176"/>
      <c r="O101" s="177"/>
      <c r="P101" s="877"/>
      <c r="Q101" s="47"/>
      <c r="R101" s="883"/>
      <c r="S101" s="48"/>
      <c r="T101" s="886"/>
      <c r="U101" s="49"/>
      <c r="V101" s="886"/>
      <c r="W101" s="49"/>
      <c r="X101" s="886"/>
      <c r="Y101" s="49"/>
      <c r="Z101" s="886"/>
      <c r="AA101" s="49"/>
      <c r="AB101" s="886"/>
      <c r="AC101" s="49"/>
      <c r="AD101" s="886"/>
      <c r="AE101" s="49"/>
      <c r="AF101" s="886"/>
      <c r="AG101" s="50"/>
      <c r="AH101" s="886"/>
      <c r="AI101" s="49"/>
      <c r="AJ101" s="880"/>
      <c r="AK101" s="104">
        <f t="shared" si="331"/>
        <v>0</v>
      </c>
      <c r="AL101" s="51"/>
      <c r="AM101" s="52"/>
      <c r="AN101" s="52"/>
      <c r="AO101" s="52"/>
      <c r="AP101" s="52"/>
      <c r="AQ101" s="52"/>
      <c r="AR101" s="53">
        <f t="shared" si="332"/>
        <v>0</v>
      </c>
      <c r="AS101" s="54"/>
      <c r="AT101" s="52"/>
      <c r="AU101" s="53">
        <f t="shared" si="333"/>
        <v>0</v>
      </c>
      <c r="AV101" s="54"/>
      <c r="AW101" s="52"/>
      <c r="AX101" s="52"/>
      <c r="AY101" s="52"/>
      <c r="AZ101" s="55"/>
      <c r="BA101" s="56"/>
      <c r="BB101" s="56"/>
      <c r="BC101" s="57"/>
    </row>
    <row r="102" spans="1:55" ht="17.25" customHeight="1" x14ac:dyDescent="0.2">
      <c r="A102" s="952"/>
      <c r="B102" s="954"/>
      <c r="C102" s="957"/>
      <c r="D102" s="960"/>
      <c r="E102" s="967"/>
      <c r="F102" s="963"/>
      <c r="G102" s="985"/>
      <c r="H102" s="969"/>
      <c r="I102" s="974"/>
      <c r="J102" s="975"/>
      <c r="K102" s="978"/>
      <c r="L102" s="982"/>
      <c r="M102" s="175"/>
      <c r="N102" s="176"/>
      <c r="O102" s="177"/>
      <c r="P102" s="877"/>
      <c r="Q102" s="47"/>
      <c r="R102" s="883"/>
      <c r="S102" s="48"/>
      <c r="T102" s="886"/>
      <c r="U102" s="49"/>
      <c r="V102" s="886"/>
      <c r="W102" s="49"/>
      <c r="X102" s="886"/>
      <c r="Y102" s="49"/>
      <c r="Z102" s="886"/>
      <c r="AA102" s="49"/>
      <c r="AB102" s="886"/>
      <c r="AC102" s="49"/>
      <c r="AD102" s="886"/>
      <c r="AE102" s="49"/>
      <c r="AF102" s="886"/>
      <c r="AG102" s="50"/>
      <c r="AH102" s="886"/>
      <c r="AI102" s="49"/>
      <c r="AJ102" s="880"/>
      <c r="AK102" s="104">
        <f t="shared" si="331"/>
        <v>0</v>
      </c>
      <c r="AL102" s="51"/>
      <c r="AM102" s="52"/>
      <c r="AN102" s="52"/>
      <c r="AO102" s="52"/>
      <c r="AP102" s="52"/>
      <c r="AQ102" s="52"/>
      <c r="AR102" s="53">
        <f t="shared" si="332"/>
        <v>0</v>
      </c>
      <c r="AS102" s="54"/>
      <c r="AT102" s="52"/>
      <c r="AU102" s="53">
        <f t="shared" si="333"/>
        <v>0</v>
      </c>
      <c r="AV102" s="54"/>
      <c r="AW102" s="52"/>
      <c r="AX102" s="52"/>
      <c r="AY102" s="52"/>
      <c r="AZ102" s="55"/>
      <c r="BA102" s="56"/>
      <c r="BB102" s="56"/>
      <c r="BC102" s="57"/>
    </row>
    <row r="103" spans="1:55" ht="17.25" customHeight="1" x14ac:dyDescent="0.2">
      <c r="A103" s="952"/>
      <c r="B103" s="955"/>
      <c r="C103" s="958"/>
      <c r="D103" s="961"/>
      <c r="E103" s="967"/>
      <c r="F103" s="964"/>
      <c r="G103" s="986"/>
      <c r="H103" s="970"/>
      <c r="I103" s="974"/>
      <c r="J103" s="975"/>
      <c r="K103" s="979"/>
      <c r="L103" s="982"/>
      <c r="M103" s="178"/>
      <c r="N103" s="179"/>
      <c r="O103" s="180"/>
      <c r="P103" s="878"/>
      <c r="Q103" s="108"/>
      <c r="R103" s="883"/>
      <c r="S103" s="109"/>
      <c r="T103" s="886"/>
      <c r="U103" s="110"/>
      <c r="V103" s="886"/>
      <c r="W103" s="110"/>
      <c r="X103" s="886"/>
      <c r="Y103" s="110"/>
      <c r="Z103" s="886"/>
      <c r="AA103" s="110"/>
      <c r="AB103" s="886"/>
      <c r="AC103" s="110"/>
      <c r="AD103" s="886"/>
      <c r="AE103" s="110"/>
      <c r="AF103" s="886"/>
      <c r="AG103" s="111"/>
      <c r="AH103" s="886"/>
      <c r="AI103" s="110"/>
      <c r="AJ103" s="881"/>
      <c r="AK103" s="104">
        <f t="shared" si="331"/>
        <v>0</v>
      </c>
      <c r="AL103" s="112"/>
      <c r="AM103" s="113"/>
      <c r="AN103" s="113"/>
      <c r="AO103" s="113"/>
      <c r="AP103" s="113"/>
      <c r="AQ103" s="113"/>
      <c r="AR103" s="53">
        <f t="shared" si="332"/>
        <v>0</v>
      </c>
      <c r="AS103" s="114"/>
      <c r="AT103" s="113"/>
      <c r="AU103" s="53">
        <f>SUM(AS103:AT103)</f>
        <v>0</v>
      </c>
      <c r="AV103" s="114"/>
      <c r="AW103" s="113"/>
      <c r="AX103" s="113"/>
      <c r="AY103" s="113"/>
      <c r="AZ103" s="115"/>
      <c r="BA103" s="116"/>
      <c r="BB103" s="116"/>
      <c r="BC103" s="117"/>
    </row>
    <row r="104" spans="1:55" ht="9.9499999999999993" customHeight="1" thickBot="1" x14ac:dyDescent="0.25">
      <c r="A104" s="953"/>
      <c r="B104" s="956"/>
      <c r="C104" s="959"/>
      <c r="D104" s="962"/>
      <c r="E104" s="968"/>
      <c r="F104" s="965"/>
      <c r="G104" s="987"/>
      <c r="H104" s="971"/>
      <c r="I104" s="976"/>
      <c r="J104" s="977"/>
      <c r="K104" s="980"/>
      <c r="L104" s="983"/>
      <c r="M104" s="181"/>
      <c r="N104" s="182"/>
      <c r="O104" s="183"/>
      <c r="P104" s="118"/>
      <c r="Q104" s="118"/>
      <c r="R104" s="884"/>
      <c r="S104" s="184"/>
      <c r="T104" s="887"/>
      <c r="U104" s="185"/>
      <c r="V104" s="887"/>
      <c r="W104" s="185"/>
      <c r="X104" s="887"/>
      <c r="Y104" s="185"/>
      <c r="Z104" s="887"/>
      <c r="AA104" s="185"/>
      <c r="AB104" s="887"/>
      <c r="AC104" s="185"/>
      <c r="AD104" s="887"/>
      <c r="AE104" s="185"/>
      <c r="AF104" s="887"/>
      <c r="AG104" s="186"/>
      <c r="AH104" s="887"/>
      <c r="AI104" s="185"/>
      <c r="AJ104" s="119"/>
      <c r="AK104" s="120"/>
      <c r="AL104" s="187"/>
      <c r="AM104" s="188"/>
      <c r="AN104" s="188"/>
      <c r="AO104" s="188"/>
      <c r="AP104" s="188"/>
      <c r="AQ104" s="188"/>
      <c r="AR104" s="121"/>
      <c r="AS104" s="189"/>
      <c r="AT104" s="188"/>
      <c r="AU104" s="121"/>
      <c r="AV104" s="189"/>
      <c r="AW104" s="188"/>
      <c r="AX104" s="188"/>
      <c r="AY104" s="188"/>
      <c r="AZ104" s="190"/>
      <c r="BA104" s="191"/>
      <c r="BB104" s="191"/>
      <c r="BC104" s="192"/>
    </row>
    <row r="105" spans="1:55" ht="6" customHeight="1" x14ac:dyDescent="0.2">
      <c r="A105" s="157"/>
      <c r="B105" s="193"/>
      <c r="C105" s="193"/>
      <c r="D105" s="193"/>
      <c r="E105" s="193"/>
      <c r="F105" s="193"/>
      <c r="G105" s="193"/>
      <c r="H105" s="193"/>
      <c r="I105" s="984"/>
      <c r="J105" s="984"/>
      <c r="K105" s="193"/>
      <c r="L105" s="193"/>
      <c r="M105" s="193"/>
      <c r="N105" s="193"/>
      <c r="O105" s="193"/>
      <c r="P105" s="193"/>
      <c r="Q105" s="193"/>
      <c r="R105" s="193"/>
      <c r="S105" s="193"/>
      <c r="T105" s="193"/>
      <c r="U105" s="193"/>
      <c r="V105" s="193"/>
      <c r="W105" s="193"/>
      <c r="X105" s="193"/>
      <c r="Y105" s="193"/>
      <c r="Z105" s="193"/>
      <c r="AA105" s="193"/>
      <c r="AB105" s="193"/>
      <c r="AC105" s="193"/>
      <c r="AD105" s="193"/>
      <c r="AE105" s="193"/>
      <c r="AF105" s="193"/>
      <c r="AG105" s="193"/>
      <c r="AH105" s="193"/>
      <c r="AI105" s="193"/>
      <c r="AJ105" s="193"/>
      <c r="AK105" s="194"/>
      <c r="AL105" s="194"/>
      <c r="AM105" s="194"/>
      <c r="AN105" s="194"/>
      <c r="AO105" s="194"/>
      <c r="AP105" s="194"/>
      <c r="AQ105" s="195"/>
      <c r="AR105" s="194"/>
      <c r="AS105" s="194"/>
      <c r="AT105" s="194"/>
      <c r="AU105" s="194"/>
      <c r="AV105" s="194"/>
      <c r="AW105" s="194"/>
      <c r="AX105" s="194"/>
      <c r="AY105" s="194"/>
      <c r="AZ105" s="194"/>
      <c r="BA105" s="194"/>
      <c r="BB105" s="194"/>
      <c r="BC105" s="157"/>
    </row>
    <row r="106" spans="1:55" ht="72" hidden="1" customHeight="1" x14ac:dyDescent="0.2">
      <c r="A106" s="951">
        <v>11</v>
      </c>
      <c r="B106" s="162" t="s">
        <v>1705</v>
      </c>
      <c r="C106" s="163" t="s">
        <v>1706</v>
      </c>
      <c r="D106" s="164" t="s">
        <v>21</v>
      </c>
      <c r="E106" s="164" t="s">
        <v>1894</v>
      </c>
      <c r="F106" s="163" t="s">
        <v>1707</v>
      </c>
      <c r="G106" s="165" t="s">
        <v>1679</v>
      </c>
      <c r="H106" s="165" t="s">
        <v>1680</v>
      </c>
      <c r="I106" s="166" t="s">
        <v>1910</v>
      </c>
      <c r="J106" s="167">
        <f>+$N$3</f>
        <v>2018</v>
      </c>
      <c r="K106" s="165" t="s">
        <v>1927</v>
      </c>
      <c r="L106" s="166" t="s">
        <v>1928</v>
      </c>
      <c r="M106" s="163" t="s">
        <v>1708</v>
      </c>
      <c r="N106" s="163" t="s">
        <v>1709</v>
      </c>
      <c r="O106" s="163" t="s">
        <v>1710</v>
      </c>
      <c r="P106" s="163" t="s">
        <v>1711</v>
      </c>
      <c r="Q106" s="163" t="s">
        <v>1712</v>
      </c>
      <c r="R106" s="168">
        <f t="shared" ref="R106" si="334">SUM(R107:R113)</f>
        <v>0</v>
      </c>
      <c r="S106" s="169">
        <f t="shared" ref="S106" si="335">SUM(S107:S113)</f>
        <v>0</v>
      </c>
      <c r="T106" s="170">
        <f t="shared" ref="T106" si="336">SUM(T107:T113)</f>
        <v>0</v>
      </c>
      <c r="U106" s="171">
        <f t="shared" ref="U106" si="337">SUM(U107:U113)</f>
        <v>0</v>
      </c>
      <c r="V106" s="170">
        <f t="shared" ref="V106" si="338">SUM(V107:V113)</f>
        <v>0</v>
      </c>
      <c r="W106" s="171">
        <f t="shared" ref="W106" si="339">SUM(W107:W113)</f>
        <v>0</v>
      </c>
      <c r="X106" s="170">
        <f t="shared" ref="X106" si="340">SUM(X107:X113)</f>
        <v>0</v>
      </c>
      <c r="Y106" s="171">
        <f t="shared" ref="Y106" si="341">SUM(Y107:Y113)</f>
        <v>0</v>
      </c>
      <c r="Z106" s="170">
        <f t="shared" ref="Z106" si="342">SUM(Z107:Z113)</f>
        <v>0</v>
      </c>
      <c r="AA106" s="171">
        <f t="shared" ref="AA106" si="343">SUM(AA107:AA113)</f>
        <v>0</v>
      </c>
      <c r="AB106" s="170">
        <f t="shared" ref="AB106" si="344">SUM(AB107:AB113)</f>
        <v>0</v>
      </c>
      <c r="AC106" s="171">
        <f t="shared" ref="AC106" si="345">SUM(AC107:AC113)</f>
        <v>0</v>
      </c>
      <c r="AD106" s="170">
        <f t="shared" ref="AD106" si="346">SUM(AD107:AD113)</f>
        <v>0</v>
      </c>
      <c r="AE106" s="171">
        <f t="shared" ref="AE106" si="347">SUM(AE107:AE113)</f>
        <v>0</v>
      </c>
      <c r="AF106" s="170">
        <f t="shared" ref="AF106" si="348">SUM(AF107:AF113)</f>
        <v>0</v>
      </c>
      <c r="AG106" s="172">
        <f t="shared" ref="AG106" si="349">SUM(AG107:AG113)</f>
        <v>0</v>
      </c>
      <c r="AH106" s="872"/>
      <c r="AI106" s="872"/>
      <c r="AJ106" s="173">
        <f t="shared" ref="AJ106" si="350">SUM(AJ107:AJ113)</f>
        <v>0</v>
      </c>
      <c r="AK106" s="174">
        <f t="shared" ref="AK106" si="351">SUM(AK107:AK113)</f>
        <v>0</v>
      </c>
      <c r="AL106" s="41">
        <f t="shared" ref="AL106" si="352">SUM(AL107:AL113)</f>
        <v>0</v>
      </c>
      <c r="AM106" s="42">
        <f t="shared" ref="AM106" si="353">SUM(AM107:AM113)</f>
        <v>0</v>
      </c>
      <c r="AN106" s="42">
        <f t="shared" ref="AN106" si="354">SUM(AN107:AN113)</f>
        <v>0</v>
      </c>
      <c r="AO106" s="42">
        <f t="shared" ref="AO106" si="355">SUM(AO107:AO113)</f>
        <v>0</v>
      </c>
      <c r="AP106" s="42">
        <f t="shared" ref="AP106" si="356">SUM(AP107:AP113)</f>
        <v>0</v>
      </c>
      <c r="AQ106" s="42">
        <f t="shared" ref="AQ106" si="357">SUM(AQ107:AQ113)</f>
        <v>0</v>
      </c>
      <c r="AR106" s="43">
        <f t="shared" ref="AR106" si="358">SUM(AR107:AR113)</f>
        <v>0</v>
      </c>
      <c r="AS106" s="105">
        <f t="shared" ref="AS106" si="359">SUM(AS107:AS113)</f>
        <v>0</v>
      </c>
      <c r="AT106" s="42">
        <f t="shared" ref="AT106" si="360">SUM(AT107:AT113)</f>
        <v>0</v>
      </c>
      <c r="AU106" s="43">
        <f t="shared" ref="AU106" si="361">SUM(AU107:AU113)</f>
        <v>0</v>
      </c>
      <c r="AV106" s="105">
        <f t="shared" ref="AV106" si="362">SUM(AV107:AV113)</f>
        <v>0</v>
      </c>
      <c r="AW106" s="42">
        <f t="shared" ref="AW106" si="363">SUM(AW107:AW113)</f>
        <v>0</v>
      </c>
      <c r="AX106" s="42">
        <f t="shared" ref="AX106" si="364">SUM(AX107:AX113)</f>
        <v>0</v>
      </c>
      <c r="AY106" s="42">
        <f t="shared" ref="AY106" si="365">SUM(AY107:AY113)</f>
        <v>0</v>
      </c>
      <c r="AZ106" s="106">
        <f t="shared" ref="AZ106" si="366">SUM(AZ107:AZ113)</f>
        <v>0</v>
      </c>
      <c r="BA106" s="44" t="s">
        <v>1685</v>
      </c>
      <c r="BB106" s="44" t="s">
        <v>1686</v>
      </c>
      <c r="BC106" s="45" t="s">
        <v>1687</v>
      </c>
    </row>
    <row r="107" spans="1:55" ht="17.25" hidden="1" customHeight="1" x14ac:dyDescent="0.2">
      <c r="A107" s="952"/>
      <c r="B107" s="954" t="str">
        <f>VLOOKUP($D$9,'PROYECTOS REGISTRADOS'!$A$2:$D$82,4,0)</f>
        <v>Mejoramiento del índice de desempleo entre la población económicamente activa residente en el Municipio de Tocancipá, Cundinamarca, Centro Oriente</v>
      </c>
      <c r="C107" s="957" t="str">
        <f>VLOOKUP($D$9,'PROYECTOS REGISTRADOS'!$A$2:$D$82,3,0)</f>
        <v>2016-25817-0030</v>
      </c>
      <c r="D107" s="960"/>
      <c r="E107" s="966" t="str">
        <f>IF(D107=0,"0-0",(VLOOKUP(D107,'CONSOLIDADO PLAN DESARROLLO'!$EL$9:$ET$304,2,0)))</f>
        <v>0-0</v>
      </c>
      <c r="F107" s="963" t="str">
        <f>IF(D107=0,"0-0",(VLOOKUP(D107,'CONSOLIDADO PLAN DESARROLLO'!$EL$9:$ET$304,3,0)))</f>
        <v>0-0</v>
      </c>
      <c r="G107" s="985" t="str">
        <f>IF(D107=0,"0-0",(VLOOKUP(D107,'CONSOLIDADO PLAN DESARROLLO'!$EL$9:$ET$304,4,0)))</f>
        <v>0-0</v>
      </c>
      <c r="H107" s="969" t="str">
        <f>IF(D107=0,"0-0",(VLOOKUP(D107,'CONSOLIDADO PLAN DESARROLLO'!$EL$9:$ET$304,5,0)))</f>
        <v>0-0</v>
      </c>
      <c r="I107" s="972" t="str">
        <f>IF(D107=0,"0-0",(VLOOKUP(D107,'CONSOLIDADO PLAN DESARROLLO'!$EL$9:$ET$304,$R$3,0)))</f>
        <v>0-0</v>
      </c>
      <c r="J107" s="973"/>
      <c r="K107" s="1002"/>
      <c r="L107" s="981"/>
      <c r="M107" s="175"/>
      <c r="N107" s="176"/>
      <c r="O107" s="177"/>
      <c r="P107" s="46"/>
      <c r="Q107" s="47"/>
      <c r="R107" s="882"/>
      <c r="S107" s="48"/>
      <c r="T107" s="885"/>
      <c r="U107" s="49"/>
      <c r="V107" s="885"/>
      <c r="W107" s="49"/>
      <c r="X107" s="885"/>
      <c r="Y107" s="49"/>
      <c r="Z107" s="885"/>
      <c r="AA107" s="49"/>
      <c r="AB107" s="885"/>
      <c r="AC107" s="49"/>
      <c r="AD107" s="885"/>
      <c r="AE107" s="49"/>
      <c r="AF107" s="885"/>
      <c r="AG107" s="50"/>
      <c r="AH107" s="873"/>
      <c r="AI107" s="873"/>
      <c r="AJ107" s="879">
        <f>+R107+T107+V107+X107+Z107+AB107+AD107+AF107</f>
        <v>0</v>
      </c>
      <c r="AK107" s="104">
        <f t="shared" ref="AK107:AK112" si="367">AC107+AE107+AG107+S107+U107+W107+Y107+AA107</f>
        <v>0</v>
      </c>
      <c r="AL107" s="51"/>
      <c r="AM107" s="52"/>
      <c r="AN107" s="52"/>
      <c r="AO107" s="52"/>
      <c r="AP107" s="52"/>
      <c r="AQ107" s="52"/>
      <c r="AR107" s="53">
        <f t="shared" ref="AR107:AR112" si="368">SUM(AL107:AQ107)</f>
        <v>0</v>
      </c>
      <c r="AS107" s="54"/>
      <c r="AT107" s="52"/>
      <c r="AU107" s="53">
        <f t="shared" ref="AU107:AU111" si="369">SUM(AS107:AT107)</f>
        <v>0</v>
      </c>
      <c r="AV107" s="54"/>
      <c r="AW107" s="52"/>
      <c r="AX107" s="52"/>
      <c r="AY107" s="52"/>
      <c r="AZ107" s="55"/>
      <c r="BA107" s="56"/>
      <c r="BB107" s="56"/>
      <c r="BC107" s="57"/>
    </row>
    <row r="108" spans="1:55" ht="17.25" hidden="1" customHeight="1" x14ac:dyDescent="0.2">
      <c r="A108" s="952"/>
      <c r="B108" s="954"/>
      <c r="C108" s="957"/>
      <c r="D108" s="960"/>
      <c r="E108" s="967"/>
      <c r="F108" s="963"/>
      <c r="G108" s="985"/>
      <c r="H108" s="969"/>
      <c r="I108" s="974"/>
      <c r="J108" s="975"/>
      <c r="K108" s="1002"/>
      <c r="L108" s="982"/>
      <c r="M108" s="175"/>
      <c r="N108" s="176"/>
      <c r="O108" s="177"/>
      <c r="P108" s="46"/>
      <c r="Q108" s="47"/>
      <c r="R108" s="883"/>
      <c r="S108" s="48"/>
      <c r="T108" s="886"/>
      <c r="U108" s="49"/>
      <c r="V108" s="886"/>
      <c r="W108" s="49"/>
      <c r="X108" s="886"/>
      <c r="Y108" s="49"/>
      <c r="Z108" s="886"/>
      <c r="AA108" s="49"/>
      <c r="AB108" s="886"/>
      <c r="AC108" s="49"/>
      <c r="AD108" s="886"/>
      <c r="AE108" s="49"/>
      <c r="AF108" s="886"/>
      <c r="AG108" s="50"/>
      <c r="AH108" s="874"/>
      <c r="AI108" s="874"/>
      <c r="AJ108" s="880"/>
      <c r="AK108" s="104">
        <f t="shared" si="367"/>
        <v>0</v>
      </c>
      <c r="AL108" s="51"/>
      <c r="AM108" s="52"/>
      <c r="AN108" s="52"/>
      <c r="AO108" s="52"/>
      <c r="AP108" s="52"/>
      <c r="AQ108" s="52"/>
      <c r="AR108" s="53">
        <f t="shared" si="368"/>
        <v>0</v>
      </c>
      <c r="AS108" s="54"/>
      <c r="AT108" s="52"/>
      <c r="AU108" s="53">
        <f t="shared" si="369"/>
        <v>0</v>
      </c>
      <c r="AV108" s="54"/>
      <c r="AW108" s="52"/>
      <c r="AX108" s="52"/>
      <c r="AY108" s="52"/>
      <c r="AZ108" s="55"/>
      <c r="BA108" s="56"/>
      <c r="BB108" s="56"/>
      <c r="BC108" s="57"/>
    </row>
    <row r="109" spans="1:55" ht="17.25" hidden="1" customHeight="1" x14ac:dyDescent="0.2">
      <c r="A109" s="952"/>
      <c r="B109" s="954"/>
      <c r="C109" s="957"/>
      <c r="D109" s="960"/>
      <c r="E109" s="967"/>
      <c r="F109" s="963"/>
      <c r="G109" s="985"/>
      <c r="H109" s="969"/>
      <c r="I109" s="974"/>
      <c r="J109" s="975"/>
      <c r="K109" s="1002"/>
      <c r="L109" s="982"/>
      <c r="M109" s="175"/>
      <c r="N109" s="176"/>
      <c r="O109" s="177"/>
      <c r="P109" s="46"/>
      <c r="Q109" s="47"/>
      <c r="R109" s="883"/>
      <c r="S109" s="48"/>
      <c r="T109" s="886"/>
      <c r="U109" s="49"/>
      <c r="V109" s="886"/>
      <c r="W109" s="49"/>
      <c r="X109" s="886"/>
      <c r="Y109" s="49"/>
      <c r="Z109" s="886"/>
      <c r="AA109" s="49"/>
      <c r="AB109" s="886"/>
      <c r="AC109" s="49"/>
      <c r="AD109" s="886"/>
      <c r="AE109" s="49"/>
      <c r="AF109" s="886"/>
      <c r="AG109" s="50"/>
      <c r="AH109" s="874"/>
      <c r="AI109" s="874"/>
      <c r="AJ109" s="880"/>
      <c r="AK109" s="104">
        <f t="shared" si="367"/>
        <v>0</v>
      </c>
      <c r="AL109" s="51"/>
      <c r="AM109" s="52"/>
      <c r="AN109" s="52"/>
      <c r="AO109" s="52"/>
      <c r="AP109" s="52"/>
      <c r="AQ109" s="52"/>
      <c r="AR109" s="53">
        <f t="shared" si="368"/>
        <v>0</v>
      </c>
      <c r="AS109" s="54"/>
      <c r="AT109" s="52"/>
      <c r="AU109" s="53">
        <f t="shared" si="369"/>
        <v>0</v>
      </c>
      <c r="AV109" s="54"/>
      <c r="AW109" s="52"/>
      <c r="AX109" s="52"/>
      <c r="AY109" s="52"/>
      <c r="AZ109" s="55"/>
      <c r="BA109" s="56"/>
      <c r="BB109" s="56"/>
      <c r="BC109" s="57"/>
    </row>
    <row r="110" spans="1:55" ht="17.25" hidden="1" customHeight="1" x14ac:dyDescent="0.2">
      <c r="A110" s="952"/>
      <c r="B110" s="954"/>
      <c r="C110" s="957"/>
      <c r="D110" s="960"/>
      <c r="E110" s="967"/>
      <c r="F110" s="963"/>
      <c r="G110" s="985"/>
      <c r="H110" s="969"/>
      <c r="I110" s="974"/>
      <c r="J110" s="975"/>
      <c r="K110" s="1002"/>
      <c r="L110" s="982"/>
      <c r="M110" s="175"/>
      <c r="N110" s="176"/>
      <c r="O110" s="177"/>
      <c r="P110" s="46"/>
      <c r="Q110" s="47"/>
      <c r="R110" s="883"/>
      <c r="S110" s="48"/>
      <c r="T110" s="886"/>
      <c r="U110" s="49"/>
      <c r="V110" s="886"/>
      <c r="W110" s="49"/>
      <c r="X110" s="886"/>
      <c r="Y110" s="49"/>
      <c r="Z110" s="886"/>
      <c r="AA110" s="49"/>
      <c r="AB110" s="886"/>
      <c r="AC110" s="49"/>
      <c r="AD110" s="886"/>
      <c r="AE110" s="49"/>
      <c r="AF110" s="886"/>
      <c r="AG110" s="50"/>
      <c r="AH110" s="874"/>
      <c r="AI110" s="874"/>
      <c r="AJ110" s="880"/>
      <c r="AK110" s="104">
        <f t="shared" si="367"/>
        <v>0</v>
      </c>
      <c r="AL110" s="51"/>
      <c r="AM110" s="52"/>
      <c r="AN110" s="52"/>
      <c r="AO110" s="52"/>
      <c r="AP110" s="52"/>
      <c r="AQ110" s="52"/>
      <c r="AR110" s="53">
        <f t="shared" si="368"/>
        <v>0</v>
      </c>
      <c r="AS110" s="54"/>
      <c r="AT110" s="52"/>
      <c r="AU110" s="53">
        <f t="shared" si="369"/>
        <v>0</v>
      </c>
      <c r="AV110" s="54"/>
      <c r="AW110" s="52"/>
      <c r="AX110" s="52"/>
      <c r="AY110" s="52"/>
      <c r="AZ110" s="55"/>
      <c r="BA110" s="56"/>
      <c r="BB110" s="56"/>
      <c r="BC110" s="57"/>
    </row>
    <row r="111" spans="1:55" ht="17.25" hidden="1" customHeight="1" x14ac:dyDescent="0.2">
      <c r="A111" s="952"/>
      <c r="B111" s="954"/>
      <c r="C111" s="957"/>
      <c r="D111" s="960"/>
      <c r="E111" s="967"/>
      <c r="F111" s="963"/>
      <c r="G111" s="985"/>
      <c r="H111" s="969"/>
      <c r="I111" s="974"/>
      <c r="J111" s="975"/>
      <c r="K111" s="1002"/>
      <c r="L111" s="982"/>
      <c r="M111" s="175"/>
      <c r="N111" s="176"/>
      <c r="O111" s="177"/>
      <c r="P111" s="46"/>
      <c r="Q111" s="47"/>
      <c r="R111" s="883"/>
      <c r="S111" s="48"/>
      <c r="T111" s="886"/>
      <c r="U111" s="49"/>
      <c r="V111" s="886"/>
      <c r="W111" s="49"/>
      <c r="X111" s="886"/>
      <c r="Y111" s="49"/>
      <c r="Z111" s="886"/>
      <c r="AA111" s="49"/>
      <c r="AB111" s="886"/>
      <c r="AC111" s="49"/>
      <c r="AD111" s="886"/>
      <c r="AE111" s="49"/>
      <c r="AF111" s="886"/>
      <c r="AG111" s="50"/>
      <c r="AH111" s="874"/>
      <c r="AI111" s="874"/>
      <c r="AJ111" s="880"/>
      <c r="AK111" s="104">
        <f t="shared" si="367"/>
        <v>0</v>
      </c>
      <c r="AL111" s="51"/>
      <c r="AM111" s="52"/>
      <c r="AN111" s="52"/>
      <c r="AO111" s="52"/>
      <c r="AP111" s="52"/>
      <c r="AQ111" s="52"/>
      <c r="AR111" s="53">
        <f t="shared" si="368"/>
        <v>0</v>
      </c>
      <c r="AS111" s="54"/>
      <c r="AT111" s="52"/>
      <c r="AU111" s="53">
        <f t="shared" si="369"/>
        <v>0</v>
      </c>
      <c r="AV111" s="54"/>
      <c r="AW111" s="52"/>
      <c r="AX111" s="52"/>
      <c r="AY111" s="52"/>
      <c r="AZ111" s="55"/>
      <c r="BA111" s="56"/>
      <c r="BB111" s="56"/>
      <c r="BC111" s="57"/>
    </row>
    <row r="112" spans="1:55" ht="17.25" hidden="1" customHeight="1" x14ac:dyDescent="0.2">
      <c r="A112" s="952"/>
      <c r="B112" s="955"/>
      <c r="C112" s="958"/>
      <c r="D112" s="961"/>
      <c r="E112" s="967"/>
      <c r="F112" s="964"/>
      <c r="G112" s="986"/>
      <c r="H112" s="970"/>
      <c r="I112" s="974"/>
      <c r="J112" s="975"/>
      <c r="K112" s="1003"/>
      <c r="L112" s="982"/>
      <c r="M112" s="178"/>
      <c r="N112" s="179"/>
      <c r="O112" s="180"/>
      <c r="P112" s="107"/>
      <c r="Q112" s="108"/>
      <c r="R112" s="883"/>
      <c r="S112" s="109"/>
      <c r="T112" s="886"/>
      <c r="U112" s="110"/>
      <c r="V112" s="886"/>
      <c r="W112" s="110"/>
      <c r="X112" s="886"/>
      <c r="Y112" s="110"/>
      <c r="Z112" s="886"/>
      <c r="AA112" s="110"/>
      <c r="AB112" s="886"/>
      <c r="AC112" s="110"/>
      <c r="AD112" s="886"/>
      <c r="AE112" s="110"/>
      <c r="AF112" s="886"/>
      <c r="AG112" s="111"/>
      <c r="AH112" s="874"/>
      <c r="AI112" s="874"/>
      <c r="AJ112" s="881"/>
      <c r="AK112" s="104">
        <f t="shared" si="367"/>
        <v>0</v>
      </c>
      <c r="AL112" s="112"/>
      <c r="AM112" s="113"/>
      <c r="AN112" s="113"/>
      <c r="AO112" s="113"/>
      <c r="AP112" s="113"/>
      <c r="AQ112" s="113"/>
      <c r="AR112" s="53">
        <f t="shared" si="368"/>
        <v>0</v>
      </c>
      <c r="AS112" s="114"/>
      <c r="AT112" s="113"/>
      <c r="AU112" s="53">
        <f>SUM(AS112:AT112)</f>
        <v>0</v>
      </c>
      <c r="AV112" s="114"/>
      <c r="AW112" s="113"/>
      <c r="AX112" s="113"/>
      <c r="AY112" s="113"/>
      <c r="AZ112" s="115"/>
      <c r="BA112" s="116"/>
      <c r="BB112" s="116"/>
      <c r="BC112" s="117"/>
    </row>
    <row r="113" spans="1:55" ht="9.9499999999999993" hidden="1" customHeight="1" thickBot="1" x14ac:dyDescent="0.25">
      <c r="A113" s="953"/>
      <c r="B113" s="956"/>
      <c r="C113" s="959"/>
      <c r="D113" s="962"/>
      <c r="E113" s="968"/>
      <c r="F113" s="965"/>
      <c r="G113" s="987"/>
      <c r="H113" s="971"/>
      <c r="I113" s="976"/>
      <c r="J113" s="977"/>
      <c r="K113" s="1004"/>
      <c r="L113" s="983"/>
      <c r="M113" s="181"/>
      <c r="N113" s="182"/>
      <c r="O113" s="183"/>
      <c r="P113" s="118"/>
      <c r="Q113" s="118"/>
      <c r="R113" s="884"/>
      <c r="S113" s="184"/>
      <c r="T113" s="887"/>
      <c r="U113" s="185"/>
      <c r="V113" s="887"/>
      <c r="W113" s="185"/>
      <c r="X113" s="887"/>
      <c r="Y113" s="185"/>
      <c r="Z113" s="887"/>
      <c r="AA113" s="185"/>
      <c r="AB113" s="887"/>
      <c r="AC113" s="185"/>
      <c r="AD113" s="887"/>
      <c r="AE113" s="185"/>
      <c r="AF113" s="887"/>
      <c r="AG113" s="186"/>
      <c r="AH113" s="875"/>
      <c r="AI113" s="875"/>
      <c r="AJ113" s="119"/>
      <c r="AK113" s="120"/>
      <c r="AL113" s="187"/>
      <c r="AM113" s="188"/>
      <c r="AN113" s="188"/>
      <c r="AO113" s="188"/>
      <c r="AP113" s="188"/>
      <c r="AQ113" s="188"/>
      <c r="AR113" s="121"/>
      <c r="AS113" s="189"/>
      <c r="AT113" s="188"/>
      <c r="AU113" s="121"/>
      <c r="AV113" s="189"/>
      <c r="AW113" s="188"/>
      <c r="AX113" s="188"/>
      <c r="AY113" s="188"/>
      <c r="AZ113" s="190"/>
      <c r="BA113" s="191"/>
      <c r="BB113" s="191"/>
      <c r="BC113" s="192"/>
    </row>
    <row r="114" spans="1:55" ht="6" hidden="1" customHeight="1" x14ac:dyDescent="0.2">
      <c r="A114" s="157"/>
      <c r="B114" s="193"/>
      <c r="C114" s="193"/>
      <c r="D114" s="193"/>
      <c r="E114" s="193"/>
      <c r="F114" s="193"/>
      <c r="G114" s="193"/>
      <c r="H114" s="193"/>
      <c r="I114" s="984"/>
      <c r="J114" s="984"/>
      <c r="K114" s="193"/>
      <c r="L114" s="193"/>
      <c r="M114" s="193"/>
      <c r="N114" s="193"/>
      <c r="O114" s="193"/>
      <c r="P114" s="193"/>
      <c r="Q114" s="193"/>
      <c r="R114" s="193"/>
      <c r="S114" s="193"/>
      <c r="T114" s="193"/>
      <c r="U114" s="193"/>
      <c r="V114" s="193"/>
      <c r="W114" s="193"/>
      <c r="X114" s="193"/>
      <c r="Y114" s="193"/>
      <c r="Z114" s="193"/>
      <c r="AA114" s="193"/>
      <c r="AB114" s="193"/>
      <c r="AC114" s="193"/>
      <c r="AD114" s="193"/>
      <c r="AE114" s="193"/>
      <c r="AF114" s="193"/>
      <c r="AG114" s="193"/>
      <c r="AH114" s="193"/>
      <c r="AI114" s="193"/>
      <c r="AJ114" s="193"/>
      <c r="AK114" s="194"/>
      <c r="AL114" s="194"/>
      <c r="AM114" s="194"/>
      <c r="AN114" s="194"/>
      <c r="AO114" s="194"/>
      <c r="AP114" s="194"/>
      <c r="AQ114" s="195"/>
      <c r="AR114" s="194"/>
      <c r="AS114" s="194"/>
      <c r="AT114" s="194"/>
      <c r="AU114" s="194"/>
      <c r="AV114" s="194"/>
      <c r="AW114" s="194"/>
      <c r="AX114" s="194"/>
      <c r="AY114" s="194"/>
      <c r="AZ114" s="194"/>
      <c r="BA114" s="194"/>
      <c r="BB114" s="194"/>
      <c r="BC114" s="157"/>
    </row>
    <row r="115" spans="1:55" ht="72" hidden="1" customHeight="1" x14ac:dyDescent="0.2">
      <c r="A115" s="951">
        <v>12</v>
      </c>
      <c r="B115" s="162" t="s">
        <v>1705</v>
      </c>
      <c r="C115" s="163" t="s">
        <v>1706</v>
      </c>
      <c r="D115" s="164" t="s">
        <v>21</v>
      </c>
      <c r="E115" s="164" t="s">
        <v>1894</v>
      </c>
      <c r="F115" s="163" t="s">
        <v>1707</v>
      </c>
      <c r="G115" s="165" t="s">
        <v>1679</v>
      </c>
      <c r="H115" s="165" t="s">
        <v>1680</v>
      </c>
      <c r="I115" s="166" t="s">
        <v>1910</v>
      </c>
      <c r="J115" s="167">
        <f>+$N$3</f>
        <v>2018</v>
      </c>
      <c r="K115" s="165" t="s">
        <v>1927</v>
      </c>
      <c r="L115" s="166" t="s">
        <v>1928</v>
      </c>
      <c r="M115" s="163" t="s">
        <v>1708</v>
      </c>
      <c r="N115" s="163" t="s">
        <v>1709</v>
      </c>
      <c r="O115" s="163" t="s">
        <v>1710</v>
      </c>
      <c r="P115" s="163" t="s">
        <v>1711</v>
      </c>
      <c r="Q115" s="163" t="s">
        <v>1712</v>
      </c>
      <c r="R115" s="168">
        <f t="shared" ref="R115" si="370">SUM(R116:R122)</f>
        <v>0</v>
      </c>
      <c r="S115" s="169">
        <f t="shared" ref="S115" si="371">SUM(S116:S122)</f>
        <v>0</v>
      </c>
      <c r="T115" s="170">
        <f t="shared" ref="T115" si="372">SUM(T116:T122)</f>
        <v>0</v>
      </c>
      <c r="U115" s="171">
        <f t="shared" ref="U115" si="373">SUM(U116:U122)</f>
        <v>0</v>
      </c>
      <c r="V115" s="170">
        <f t="shared" ref="V115" si="374">SUM(V116:V122)</f>
        <v>0</v>
      </c>
      <c r="W115" s="171">
        <f t="shared" ref="W115" si="375">SUM(W116:W122)</f>
        <v>0</v>
      </c>
      <c r="X115" s="170">
        <f t="shared" ref="X115" si="376">SUM(X116:X122)</f>
        <v>0</v>
      </c>
      <c r="Y115" s="171">
        <f t="shared" ref="Y115" si="377">SUM(Y116:Y122)</f>
        <v>0</v>
      </c>
      <c r="Z115" s="170">
        <f t="shared" ref="Z115" si="378">SUM(Z116:Z122)</f>
        <v>0</v>
      </c>
      <c r="AA115" s="171">
        <f t="shared" ref="AA115" si="379">SUM(AA116:AA122)</f>
        <v>0</v>
      </c>
      <c r="AB115" s="170">
        <f t="shared" ref="AB115" si="380">SUM(AB116:AB122)</f>
        <v>0</v>
      </c>
      <c r="AC115" s="171">
        <f t="shared" ref="AC115" si="381">SUM(AC116:AC122)</f>
        <v>0</v>
      </c>
      <c r="AD115" s="170">
        <f t="shared" ref="AD115" si="382">SUM(AD116:AD122)</f>
        <v>0</v>
      </c>
      <c r="AE115" s="171">
        <f t="shared" ref="AE115" si="383">SUM(AE116:AE122)</f>
        <v>0</v>
      </c>
      <c r="AF115" s="170">
        <f t="shared" ref="AF115" si="384">SUM(AF116:AF122)</f>
        <v>0</v>
      </c>
      <c r="AG115" s="172">
        <f t="shared" ref="AG115" si="385">SUM(AG116:AG122)</f>
        <v>0</v>
      </c>
      <c r="AH115" s="872"/>
      <c r="AI115" s="872"/>
      <c r="AJ115" s="173">
        <f t="shared" ref="AJ115" si="386">SUM(AJ116:AJ122)</f>
        <v>0</v>
      </c>
      <c r="AK115" s="174">
        <f t="shared" ref="AK115" si="387">SUM(AK116:AK122)</f>
        <v>0</v>
      </c>
      <c r="AL115" s="41">
        <f t="shared" ref="AL115" si="388">SUM(AL116:AL122)</f>
        <v>0</v>
      </c>
      <c r="AM115" s="42">
        <f t="shared" ref="AM115" si="389">SUM(AM116:AM122)</f>
        <v>0</v>
      </c>
      <c r="AN115" s="42">
        <f t="shared" ref="AN115" si="390">SUM(AN116:AN122)</f>
        <v>0</v>
      </c>
      <c r="AO115" s="42">
        <f t="shared" ref="AO115" si="391">SUM(AO116:AO122)</f>
        <v>0</v>
      </c>
      <c r="AP115" s="42">
        <f t="shared" ref="AP115" si="392">SUM(AP116:AP122)</f>
        <v>0</v>
      </c>
      <c r="AQ115" s="42">
        <f t="shared" ref="AQ115" si="393">SUM(AQ116:AQ122)</f>
        <v>0</v>
      </c>
      <c r="AR115" s="43">
        <f t="shared" ref="AR115" si="394">SUM(AR116:AR122)</f>
        <v>0</v>
      </c>
      <c r="AS115" s="105">
        <f t="shared" ref="AS115" si="395">SUM(AS116:AS122)</f>
        <v>0</v>
      </c>
      <c r="AT115" s="42">
        <f t="shared" ref="AT115" si="396">SUM(AT116:AT122)</f>
        <v>0</v>
      </c>
      <c r="AU115" s="43">
        <f t="shared" ref="AU115" si="397">SUM(AU116:AU122)</f>
        <v>0</v>
      </c>
      <c r="AV115" s="105">
        <f t="shared" ref="AV115" si="398">SUM(AV116:AV122)</f>
        <v>0</v>
      </c>
      <c r="AW115" s="42">
        <f t="shared" ref="AW115" si="399">SUM(AW116:AW122)</f>
        <v>0</v>
      </c>
      <c r="AX115" s="42">
        <f t="shared" ref="AX115" si="400">SUM(AX116:AX122)</f>
        <v>0</v>
      </c>
      <c r="AY115" s="42">
        <f t="shared" ref="AY115" si="401">SUM(AY116:AY122)</f>
        <v>0</v>
      </c>
      <c r="AZ115" s="106">
        <f t="shared" ref="AZ115" si="402">SUM(AZ116:AZ122)</f>
        <v>0</v>
      </c>
      <c r="BA115" s="44" t="s">
        <v>1685</v>
      </c>
      <c r="BB115" s="44" t="s">
        <v>1686</v>
      </c>
      <c r="BC115" s="45" t="s">
        <v>1687</v>
      </c>
    </row>
    <row r="116" spans="1:55" ht="17.25" hidden="1" customHeight="1" x14ac:dyDescent="0.2">
      <c r="A116" s="952"/>
      <c r="B116" s="954" t="str">
        <f>VLOOKUP($D$9,'PROYECTOS REGISTRADOS'!$A$2:$D$82,4,0)</f>
        <v>Mejoramiento del índice de desempleo entre la población económicamente activa residente en el Municipio de Tocancipá, Cundinamarca, Centro Oriente</v>
      </c>
      <c r="C116" s="957" t="str">
        <f>VLOOKUP($D$9,'PROYECTOS REGISTRADOS'!$A$2:$D$82,3,0)</f>
        <v>2016-25817-0030</v>
      </c>
      <c r="D116" s="960"/>
      <c r="E116" s="966" t="str">
        <f>IF(D116=0,"0-0",(VLOOKUP(D116,'CONSOLIDADO PLAN DESARROLLO'!$EL$9:$ET$304,2,0)))</f>
        <v>0-0</v>
      </c>
      <c r="F116" s="963" t="str">
        <f>IF(D116=0,"0-0",(VLOOKUP(D116,'CONSOLIDADO PLAN DESARROLLO'!$EL$9:$ET$304,3,0)))</f>
        <v>0-0</v>
      </c>
      <c r="G116" s="985" t="str">
        <f>IF(D116=0,"0-0",(VLOOKUP(D116,'CONSOLIDADO PLAN DESARROLLO'!$EL$9:$ET$304,4,0)))</f>
        <v>0-0</v>
      </c>
      <c r="H116" s="969" t="str">
        <f>IF(D116=0,"0-0",(VLOOKUP(D116,'CONSOLIDADO PLAN DESARROLLO'!$EL$9:$ET$304,5,0)))</f>
        <v>0-0</v>
      </c>
      <c r="I116" s="972" t="str">
        <f>IF(D116=0,"0-0",(VLOOKUP(D116,'CONSOLIDADO PLAN DESARROLLO'!$EL$9:$ET$304,$R$3,0)))</f>
        <v>0-0</v>
      </c>
      <c r="J116" s="973"/>
      <c r="K116" s="1002"/>
      <c r="L116" s="981"/>
      <c r="M116" s="175"/>
      <c r="N116" s="176"/>
      <c r="O116" s="177"/>
      <c r="P116" s="46"/>
      <c r="Q116" s="47"/>
      <c r="R116" s="882"/>
      <c r="S116" s="48"/>
      <c r="T116" s="885"/>
      <c r="U116" s="49"/>
      <c r="V116" s="885"/>
      <c r="W116" s="49"/>
      <c r="X116" s="885"/>
      <c r="Y116" s="49"/>
      <c r="Z116" s="885"/>
      <c r="AA116" s="49"/>
      <c r="AB116" s="885"/>
      <c r="AC116" s="49"/>
      <c r="AD116" s="885"/>
      <c r="AE116" s="49"/>
      <c r="AF116" s="885"/>
      <c r="AG116" s="50"/>
      <c r="AH116" s="873"/>
      <c r="AI116" s="873"/>
      <c r="AJ116" s="879">
        <f>+R116+T116+V116+X116+Z116+AB116+AD116+AF116</f>
        <v>0</v>
      </c>
      <c r="AK116" s="104">
        <f t="shared" ref="AK116:AK121" si="403">AC116+AE116+AG116+S116+U116+W116+Y116+AA116</f>
        <v>0</v>
      </c>
      <c r="AL116" s="51"/>
      <c r="AM116" s="52"/>
      <c r="AN116" s="52"/>
      <c r="AO116" s="52"/>
      <c r="AP116" s="52"/>
      <c r="AQ116" s="52"/>
      <c r="AR116" s="53">
        <f t="shared" ref="AR116:AR121" si="404">SUM(AL116:AQ116)</f>
        <v>0</v>
      </c>
      <c r="AS116" s="54"/>
      <c r="AT116" s="52"/>
      <c r="AU116" s="53">
        <f t="shared" ref="AU116:AU120" si="405">SUM(AS116:AT116)</f>
        <v>0</v>
      </c>
      <c r="AV116" s="54"/>
      <c r="AW116" s="52"/>
      <c r="AX116" s="52"/>
      <c r="AY116" s="52"/>
      <c r="AZ116" s="55"/>
      <c r="BA116" s="56"/>
      <c r="BB116" s="56"/>
      <c r="BC116" s="57"/>
    </row>
    <row r="117" spans="1:55" ht="17.25" hidden="1" customHeight="1" x14ac:dyDescent="0.2">
      <c r="A117" s="952"/>
      <c r="B117" s="954"/>
      <c r="C117" s="957"/>
      <c r="D117" s="960"/>
      <c r="E117" s="967"/>
      <c r="F117" s="963"/>
      <c r="G117" s="985"/>
      <c r="H117" s="969"/>
      <c r="I117" s="974"/>
      <c r="J117" s="975"/>
      <c r="K117" s="1002"/>
      <c r="L117" s="982"/>
      <c r="M117" s="175"/>
      <c r="N117" s="176"/>
      <c r="O117" s="177"/>
      <c r="P117" s="46"/>
      <c r="Q117" s="47"/>
      <c r="R117" s="883"/>
      <c r="S117" s="48"/>
      <c r="T117" s="886"/>
      <c r="U117" s="49"/>
      <c r="V117" s="886"/>
      <c r="W117" s="49"/>
      <c r="X117" s="886"/>
      <c r="Y117" s="49"/>
      <c r="Z117" s="886"/>
      <c r="AA117" s="49"/>
      <c r="AB117" s="886"/>
      <c r="AC117" s="49"/>
      <c r="AD117" s="886"/>
      <c r="AE117" s="49"/>
      <c r="AF117" s="886"/>
      <c r="AG117" s="50"/>
      <c r="AH117" s="874"/>
      <c r="AI117" s="874"/>
      <c r="AJ117" s="880"/>
      <c r="AK117" s="104">
        <f t="shared" si="403"/>
        <v>0</v>
      </c>
      <c r="AL117" s="51"/>
      <c r="AM117" s="52"/>
      <c r="AN117" s="52"/>
      <c r="AO117" s="52"/>
      <c r="AP117" s="52"/>
      <c r="AQ117" s="52"/>
      <c r="AR117" s="53">
        <f t="shared" si="404"/>
        <v>0</v>
      </c>
      <c r="AS117" s="54"/>
      <c r="AT117" s="52"/>
      <c r="AU117" s="53">
        <f t="shared" si="405"/>
        <v>0</v>
      </c>
      <c r="AV117" s="54"/>
      <c r="AW117" s="52"/>
      <c r="AX117" s="52"/>
      <c r="AY117" s="52"/>
      <c r="AZ117" s="55"/>
      <c r="BA117" s="56"/>
      <c r="BB117" s="56"/>
      <c r="BC117" s="57"/>
    </row>
    <row r="118" spans="1:55" ht="17.25" hidden="1" customHeight="1" x14ac:dyDescent="0.2">
      <c r="A118" s="952"/>
      <c r="B118" s="954"/>
      <c r="C118" s="957"/>
      <c r="D118" s="960"/>
      <c r="E118" s="967"/>
      <c r="F118" s="963"/>
      <c r="G118" s="985"/>
      <c r="H118" s="969"/>
      <c r="I118" s="974"/>
      <c r="J118" s="975"/>
      <c r="K118" s="1002"/>
      <c r="L118" s="982"/>
      <c r="M118" s="175"/>
      <c r="N118" s="176"/>
      <c r="O118" s="177"/>
      <c r="P118" s="46"/>
      <c r="Q118" s="47"/>
      <c r="R118" s="883"/>
      <c r="S118" s="48"/>
      <c r="T118" s="886"/>
      <c r="U118" s="49"/>
      <c r="V118" s="886"/>
      <c r="W118" s="49"/>
      <c r="X118" s="886"/>
      <c r="Y118" s="49"/>
      <c r="Z118" s="886"/>
      <c r="AA118" s="49"/>
      <c r="AB118" s="886"/>
      <c r="AC118" s="49"/>
      <c r="AD118" s="886"/>
      <c r="AE118" s="49"/>
      <c r="AF118" s="886"/>
      <c r="AG118" s="50"/>
      <c r="AH118" s="874"/>
      <c r="AI118" s="874"/>
      <c r="AJ118" s="880"/>
      <c r="AK118" s="104">
        <f t="shared" si="403"/>
        <v>0</v>
      </c>
      <c r="AL118" s="51"/>
      <c r="AM118" s="52"/>
      <c r="AN118" s="52"/>
      <c r="AO118" s="52"/>
      <c r="AP118" s="52"/>
      <c r="AQ118" s="52"/>
      <c r="AR118" s="53">
        <f t="shared" si="404"/>
        <v>0</v>
      </c>
      <c r="AS118" s="54"/>
      <c r="AT118" s="52"/>
      <c r="AU118" s="53">
        <f t="shared" si="405"/>
        <v>0</v>
      </c>
      <c r="AV118" s="54"/>
      <c r="AW118" s="52"/>
      <c r="AX118" s="52"/>
      <c r="AY118" s="52"/>
      <c r="AZ118" s="55"/>
      <c r="BA118" s="56"/>
      <c r="BB118" s="56"/>
      <c r="BC118" s="57"/>
    </row>
    <row r="119" spans="1:55" ht="17.25" hidden="1" customHeight="1" x14ac:dyDescent="0.2">
      <c r="A119" s="952"/>
      <c r="B119" s="954"/>
      <c r="C119" s="957"/>
      <c r="D119" s="960"/>
      <c r="E119" s="967"/>
      <c r="F119" s="963"/>
      <c r="G119" s="985"/>
      <c r="H119" s="969"/>
      <c r="I119" s="974"/>
      <c r="J119" s="975"/>
      <c r="K119" s="1002"/>
      <c r="L119" s="982"/>
      <c r="M119" s="175"/>
      <c r="N119" s="176"/>
      <c r="O119" s="177"/>
      <c r="P119" s="46"/>
      <c r="Q119" s="47"/>
      <c r="R119" s="883"/>
      <c r="S119" s="48"/>
      <c r="T119" s="886"/>
      <c r="U119" s="49"/>
      <c r="V119" s="886"/>
      <c r="W119" s="49"/>
      <c r="X119" s="886"/>
      <c r="Y119" s="49"/>
      <c r="Z119" s="886"/>
      <c r="AA119" s="49"/>
      <c r="AB119" s="886"/>
      <c r="AC119" s="49"/>
      <c r="AD119" s="886"/>
      <c r="AE119" s="49"/>
      <c r="AF119" s="886"/>
      <c r="AG119" s="50"/>
      <c r="AH119" s="874"/>
      <c r="AI119" s="874"/>
      <c r="AJ119" s="880"/>
      <c r="AK119" s="104">
        <f t="shared" si="403"/>
        <v>0</v>
      </c>
      <c r="AL119" s="51"/>
      <c r="AM119" s="52"/>
      <c r="AN119" s="52"/>
      <c r="AO119" s="52"/>
      <c r="AP119" s="52"/>
      <c r="AQ119" s="52"/>
      <c r="AR119" s="53">
        <f t="shared" si="404"/>
        <v>0</v>
      </c>
      <c r="AS119" s="54"/>
      <c r="AT119" s="52"/>
      <c r="AU119" s="53">
        <f t="shared" si="405"/>
        <v>0</v>
      </c>
      <c r="AV119" s="54"/>
      <c r="AW119" s="52"/>
      <c r="AX119" s="52"/>
      <c r="AY119" s="52"/>
      <c r="AZ119" s="55"/>
      <c r="BA119" s="56"/>
      <c r="BB119" s="56"/>
      <c r="BC119" s="57"/>
    </row>
    <row r="120" spans="1:55" ht="17.25" hidden="1" customHeight="1" x14ac:dyDescent="0.2">
      <c r="A120" s="952"/>
      <c r="B120" s="954"/>
      <c r="C120" s="957"/>
      <c r="D120" s="960"/>
      <c r="E120" s="967"/>
      <c r="F120" s="963"/>
      <c r="G120" s="985"/>
      <c r="H120" s="969"/>
      <c r="I120" s="974"/>
      <c r="J120" s="975"/>
      <c r="K120" s="1002"/>
      <c r="L120" s="982"/>
      <c r="M120" s="175"/>
      <c r="N120" s="176"/>
      <c r="O120" s="177"/>
      <c r="P120" s="46"/>
      <c r="Q120" s="47"/>
      <c r="R120" s="883"/>
      <c r="S120" s="48"/>
      <c r="T120" s="886"/>
      <c r="U120" s="49"/>
      <c r="V120" s="886"/>
      <c r="W120" s="49"/>
      <c r="X120" s="886"/>
      <c r="Y120" s="49"/>
      <c r="Z120" s="886"/>
      <c r="AA120" s="49"/>
      <c r="AB120" s="886"/>
      <c r="AC120" s="49"/>
      <c r="AD120" s="886"/>
      <c r="AE120" s="49"/>
      <c r="AF120" s="886"/>
      <c r="AG120" s="50"/>
      <c r="AH120" s="874"/>
      <c r="AI120" s="874"/>
      <c r="AJ120" s="880"/>
      <c r="AK120" s="104">
        <f t="shared" si="403"/>
        <v>0</v>
      </c>
      <c r="AL120" s="51"/>
      <c r="AM120" s="52"/>
      <c r="AN120" s="52"/>
      <c r="AO120" s="52"/>
      <c r="AP120" s="52"/>
      <c r="AQ120" s="52"/>
      <c r="AR120" s="53">
        <f t="shared" si="404"/>
        <v>0</v>
      </c>
      <c r="AS120" s="54"/>
      <c r="AT120" s="52"/>
      <c r="AU120" s="53">
        <f t="shared" si="405"/>
        <v>0</v>
      </c>
      <c r="AV120" s="54"/>
      <c r="AW120" s="52"/>
      <c r="AX120" s="52"/>
      <c r="AY120" s="52"/>
      <c r="AZ120" s="55"/>
      <c r="BA120" s="56"/>
      <c r="BB120" s="56"/>
      <c r="BC120" s="57"/>
    </row>
    <row r="121" spans="1:55" ht="17.25" hidden="1" customHeight="1" x14ac:dyDescent="0.2">
      <c r="A121" s="952"/>
      <c r="B121" s="955"/>
      <c r="C121" s="958"/>
      <c r="D121" s="961"/>
      <c r="E121" s="967"/>
      <c r="F121" s="964"/>
      <c r="G121" s="986"/>
      <c r="H121" s="970"/>
      <c r="I121" s="974"/>
      <c r="J121" s="975"/>
      <c r="K121" s="1003"/>
      <c r="L121" s="982"/>
      <c r="M121" s="178"/>
      <c r="N121" s="179"/>
      <c r="O121" s="180"/>
      <c r="P121" s="107"/>
      <c r="Q121" s="108"/>
      <c r="R121" s="883"/>
      <c r="S121" s="109"/>
      <c r="T121" s="886"/>
      <c r="U121" s="110"/>
      <c r="V121" s="886"/>
      <c r="W121" s="110"/>
      <c r="X121" s="886"/>
      <c r="Y121" s="110"/>
      <c r="Z121" s="886"/>
      <c r="AA121" s="110"/>
      <c r="AB121" s="886"/>
      <c r="AC121" s="110"/>
      <c r="AD121" s="886"/>
      <c r="AE121" s="110"/>
      <c r="AF121" s="886"/>
      <c r="AG121" s="111"/>
      <c r="AH121" s="874"/>
      <c r="AI121" s="874"/>
      <c r="AJ121" s="881"/>
      <c r="AK121" s="104">
        <f t="shared" si="403"/>
        <v>0</v>
      </c>
      <c r="AL121" s="112"/>
      <c r="AM121" s="113"/>
      <c r="AN121" s="113"/>
      <c r="AO121" s="113"/>
      <c r="AP121" s="113"/>
      <c r="AQ121" s="113"/>
      <c r="AR121" s="53">
        <f t="shared" si="404"/>
        <v>0</v>
      </c>
      <c r="AS121" s="114"/>
      <c r="AT121" s="113"/>
      <c r="AU121" s="53">
        <f>SUM(AS121:AT121)</f>
        <v>0</v>
      </c>
      <c r="AV121" s="114"/>
      <c r="AW121" s="113"/>
      <c r="AX121" s="113"/>
      <c r="AY121" s="113"/>
      <c r="AZ121" s="115"/>
      <c r="BA121" s="116"/>
      <c r="BB121" s="116"/>
      <c r="BC121" s="117"/>
    </row>
    <row r="122" spans="1:55" ht="9.9499999999999993" hidden="1" customHeight="1" thickBot="1" x14ac:dyDescent="0.25">
      <c r="A122" s="953"/>
      <c r="B122" s="956"/>
      <c r="C122" s="959"/>
      <c r="D122" s="962"/>
      <c r="E122" s="968"/>
      <c r="F122" s="965"/>
      <c r="G122" s="987"/>
      <c r="H122" s="971"/>
      <c r="I122" s="976"/>
      <c r="J122" s="977"/>
      <c r="K122" s="1004"/>
      <c r="L122" s="983"/>
      <c r="M122" s="181"/>
      <c r="N122" s="182"/>
      <c r="O122" s="183"/>
      <c r="P122" s="118"/>
      <c r="Q122" s="118"/>
      <c r="R122" s="884"/>
      <c r="S122" s="184"/>
      <c r="T122" s="887"/>
      <c r="U122" s="185"/>
      <c r="V122" s="887"/>
      <c r="W122" s="185"/>
      <c r="X122" s="887"/>
      <c r="Y122" s="185"/>
      <c r="Z122" s="887"/>
      <c r="AA122" s="185"/>
      <c r="AB122" s="887"/>
      <c r="AC122" s="185"/>
      <c r="AD122" s="887"/>
      <c r="AE122" s="185"/>
      <c r="AF122" s="887"/>
      <c r="AG122" s="186"/>
      <c r="AH122" s="875"/>
      <c r="AI122" s="875"/>
      <c r="AJ122" s="119"/>
      <c r="AK122" s="120"/>
      <c r="AL122" s="187"/>
      <c r="AM122" s="188"/>
      <c r="AN122" s="188"/>
      <c r="AO122" s="188"/>
      <c r="AP122" s="188"/>
      <c r="AQ122" s="188"/>
      <c r="AR122" s="121"/>
      <c r="AS122" s="189"/>
      <c r="AT122" s="188"/>
      <c r="AU122" s="121"/>
      <c r="AV122" s="189"/>
      <c r="AW122" s="188"/>
      <c r="AX122" s="188"/>
      <c r="AY122" s="188"/>
      <c r="AZ122" s="190"/>
      <c r="BA122" s="191"/>
      <c r="BB122" s="191"/>
      <c r="BC122" s="192"/>
    </row>
    <row r="123" spans="1:55" ht="6" hidden="1" customHeight="1" x14ac:dyDescent="0.2">
      <c r="A123" s="157"/>
      <c r="B123" s="193"/>
      <c r="C123" s="193"/>
      <c r="D123" s="193"/>
      <c r="E123" s="193"/>
      <c r="F123" s="193"/>
      <c r="G123" s="193"/>
      <c r="H123" s="193"/>
      <c r="I123" s="984"/>
      <c r="J123" s="984"/>
      <c r="K123" s="193"/>
      <c r="L123" s="193"/>
      <c r="M123" s="193"/>
      <c r="N123" s="193"/>
      <c r="O123" s="193"/>
      <c r="P123" s="193"/>
      <c r="Q123" s="193"/>
      <c r="R123" s="193"/>
      <c r="S123" s="193"/>
      <c r="T123" s="193"/>
      <c r="U123" s="193"/>
      <c r="V123" s="193"/>
      <c r="W123" s="193"/>
      <c r="X123" s="193"/>
      <c r="Y123" s="193"/>
      <c r="Z123" s="193"/>
      <c r="AA123" s="193"/>
      <c r="AB123" s="193"/>
      <c r="AC123" s="193"/>
      <c r="AD123" s="193"/>
      <c r="AE123" s="193"/>
      <c r="AF123" s="193"/>
      <c r="AG123" s="193"/>
      <c r="AH123" s="193"/>
      <c r="AI123" s="193"/>
      <c r="AJ123" s="193"/>
      <c r="AK123" s="194"/>
      <c r="AL123" s="194"/>
      <c r="AM123" s="194"/>
      <c r="AN123" s="194"/>
      <c r="AO123" s="194"/>
      <c r="AP123" s="194"/>
      <c r="AQ123" s="195"/>
      <c r="AR123" s="194"/>
      <c r="AS123" s="194"/>
      <c r="AT123" s="194"/>
      <c r="AU123" s="194"/>
      <c r="AV123" s="194"/>
      <c r="AW123" s="194"/>
      <c r="AX123" s="194"/>
      <c r="AY123" s="194"/>
      <c r="AZ123" s="194"/>
      <c r="BA123" s="194"/>
      <c r="BB123" s="194"/>
      <c r="BC123" s="157"/>
    </row>
    <row r="124" spans="1:55" ht="72" hidden="1" customHeight="1" x14ac:dyDescent="0.2">
      <c r="A124" s="951">
        <v>13</v>
      </c>
      <c r="B124" s="162" t="s">
        <v>1705</v>
      </c>
      <c r="C124" s="163" t="s">
        <v>1706</v>
      </c>
      <c r="D124" s="164" t="s">
        <v>21</v>
      </c>
      <c r="E124" s="164" t="s">
        <v>1894</v>
      </c>
      <c r="F124" s="163" t="s">
        <v>1707</v>
      </c>
      <c r="G124" s="165" t="s">
        <v>1679</v>
      </c>
      <c r="H124" s="165" t="s">
        <v>1680</v>
      </c>
      <c r="I124" s="166" t="s">
        <v>1910</v>
      </c>
      <c r="J124" s="167">
        <f>+$N$3</f>
        <v>2018</v>
      </c>
      <c r="K124" s="165" t="s">
        <v>1927</v>
      </c>
      <c r="L124" s="166" t="s">
        <v>1928</v>
      </c>
      <c r="M124" s="163" t="s">
        <v>1708</v>
      </c>
      <c r="N124" s="163" t="s">
        <v>1709</v>
      </c>
      <c r="O124" s="163" t="s">
        <v>1710</v>
      </c>
      <c r="P124" s="163" t="s">
        <v>1711</v>
      </c>
      <c r="Q124" s="163" t="s">
        <v>1712</v>
      </c>
      <c r="R124" s="168">
        <f t="shared" ref="R124" si="406">SUM(R125:R131)</f>
        <v>0</v>
      </c>
      <c r="S124" s="169">
        <f t="shared" ref="S124" si="407">SUM(S125:S131)</f>
        <v>0</v>
      </c>
      <c r="T124" s="170">
        <f t="shared" ref="T124" si="408">SUM(T125:T131)</f>
        <v>0</v>
      </c>
      <c r="U124" s="171">
        <f t="shared" ref="U124" si="409">SUM(U125:U131)</f>
        <v>0</v>
      </c>
      <c r="V124" s="170">
        <f t="shared" ref="V124" si="410">SUM(V125:V131)</f>
        <v>0</v>
      </c>
      <c r="W124" s="171">
        <f t="shared" ref="W124" si="411">SUM(W125:W131)</f>
        <v>0</v>
      </c>
      <c r="X124" s="170">
        <f t="shared" ref="X124" si="412">SUM(X125:X131)</f>
        <v>0</v>
      </c>
      <c r="Y124" s="171">
        <f t="shared" ref="Y124" si="413">SUM(Y125:Y131)</f>
        <v>0</v>
      </c>
      <c r="Z124" s="170">
        <f t="shared" ref="Z124" si="414">SUM(Z125:Z131)</f>
        <v>0</v>
      </c>
      <c r="AA124" s="171">
        <f t="shared" ref="AA124" si="415">SUM(AA125:AA131)</f>
        <v>0</v>
      </c>
      <c r="AB124" s="170">
        <f t="shared" ref="AB124" si="416">SUM(AB125:AB131)</f>
        <v>0</v>
      </c>
      <c r="AC124" s="171">
        <f t="shared" ref="AC124" si="417">SUM(AC125:AC131)</f>
        <v>0</v>
      </c>
      <c r="AD124" s="170">
        <f t="shared" ref="AD124" si="418">SUM(AD125:AD131)</f>
        <v>0</v>
      </c>
      <c r="AE124" s="171">
        <f t="shared" ref="AE124" si="419">SUM(AE125:AE131)</f>
        <v>0</v>
      </c>
      <c r="AF124" s="170">
        <f t="shared" ref="AF124" si="420">SUM(AF125:AF131)</f>
        <v>0</v>
      </c>
      <c r="AG124" s="172">
        <f t="shared" ref="AG124" si="421">SUM(AG125:AG131)</f>
        <v>0</v>
      </c>
      <c r="AH124" s="872"/>
      <c r="AI124" s="872"/>
      <c r="AJ124" s="173">
        <f t="shared" ref="AJ124" si="422">SUM(AJ125:AJ131)</f>
        <v>0</v>
      </c>
      <c r="AK124" s="174">
        <f t="shared" ref="AK124" si="423">SUM(AK125:AK131)</f>
        <v>0</v>
      </c>
      <c r="AL124" s="41">
        <f t="shared" ref="AL124" si="424">SUM(AL125:AL131)</f>
        <v>0</v>
      </c>
      <c r="AM124" s="42">
        <f t="shared" ref="AM124" si="425">SUM(AM125:AM131)</f>
        <v>0</v>
      </c>
      <c r="AN124" s="42">
        <f t="shared" ref="AN124" si="426">SUM(AN125:AN131)</f>
        <v>0</v>
      </c>
      <c r="AO124" s="42">
        <f t="shared" ref="AO124" si="427">SUM(AO125:AO131)</f>
        <v>0</v>
      </c>
      <c r="AP124" s="42">
        <f t="shared" ref="AP124" si="428">SUM(AP125:AP131)</f>
        <v>0</v>
      </c>
      <c r="AQ124" s="42">
        <f t="shared" ref="AQ124" si="429">SUM(AQ125:AQ131)</f>
        <v>0</v>
      </c>
      <c r="AR124" s="43">
        <f t="shared" ref="AR124" si="430">SUM(AR125:AR131)</f>
        <v>0</v>
      </c>
      <c r="AS124" s="105">
        <f t="shared" ref="AS124" si="431">SUM(AS125:AS131)</f>
        <v>0</v>
      </c>
      <c r="AT124" s="42">
        <f t="shared" ref="AT124" si="432">SUM(AT125:AT131)</f>
        <v>0</v>
      </c>
      <c r="AU124" s="43">
        <f t="shared" ref="AU124" si="433">SUM(AU125:AU131)</f>
        <v>0</v>
      </c>
      <c r="AV124" s="105">
        <f t="shared" ref="AV124" si="434">SUM(AV125:AV131)</f>
        <v>0</v>
      </c>
      <c r="AW124" s="42">
        <f t="shared" ref="AW124" si="435">SUM(AW125:AW131)</f>
        <v>0</v>
      </c>
      <c r="AX124" s="42">
        <f t="shared" ref="AX124" si="436">SUM(AX125:AX131)</f>
        <v>0</v>
      </c>
      <c r="AY124" s="42">
        <f t="shared" ref="AY124" si="437">SUM(AY125:AY131)</f>
        <v>0</v>
      </c>
      <c r="AZ124" s="106">
        <f t="shared" ref="AZ124" si="438">SUM(AZ125:AZ131)</f>
        <v>0</v>
      </c>
      <c r="BA124" s="44" t="s">
        <v>1685</v>
      </c>
      <c r="BB124" s="44" t="s">
        <v>1686</v>
      </c>
      <c r="BC124" s="45" t="s">
        <v>1687</v>
      </c>
    </row>
    <row r="125" spans="1:55" ht="17.25" hidden="1" customHeight="1" x14ac:dyDescent="0.2">
      <c r="A125" s="952"/>
      <c r="B125" s="954" t="str">
        <f>VLOOKUP($D$9,'PROYECTOS REGISTRADOS'!$A$2:$D$82,4,0)</f>
        <v>Mejoramiento del índice de desempleo entre la población económicamente activa residente en el Municipio de Tocancipá, Cundinamarca, Centro Oriente</v>
      </c>
      <c r="C125" s="957" t="str">
        <f>VLOOKUP($D$9,'PROYECTOS REGISTRADOS'!$A$2:$D$82,3,0)</f>
        <v>2016-25817-0030</v>
      </c>
      <c r="D125" s="960"/>
      <c r="E125" s="966" t="str">
        <f>IF(D125=0,"0-0",(VLOOKUP(D125,'CONSOLIDADO PLAN DESARROLLO'!$EL$9:$ET$304,2,0)))</f>
        <v>0-0</v>
      </c>
      <c r="F125" s="963" t="str">
        <f>IF(D125=0,"0-0",(VLOOKUP(D125,'CONSOLIDADO PLAN DESARROLLO'!$EL$9:$ET$304,3,0)))</f>
        <v>0-0</v>
      </c>
      <c r="G125" s="985" t="str">
        <f>IF(D125=0,"0-0",(VLOOKUP(D125,'CONSOLIDADO PLAN DESARROLLO'!$EL$9:$ET$304,4,0)))</f>
        <v>0-0</v>
      </c>
      <c r="H125" s="969" t="str">
        <f>IF(D125=0,"0-0",(VLOOKUP(D125,'CONSOLIDADO PLAN DESARROLLO'!$EL$9:$ET$304,5,0)))</f>
        <v>0-0</v>
      </c>
      <c r="I125" s="972" t="str">
        <f>IF(D125=0,"0-0",(VLOOKUP(D125,'CONSOLIDADO PLAN DESARROLLO'!$EL$9:$ET$304,$R$3,0)))</f>
        <v>0-0</v>
      </c>
      <c r="J125" s="973"/>
      <c r="K125" s="1002"/>
      <c r="L125" s="981"/>
      <c r="M125" s="175"/>
      <c r="N125" s="176"/>
      <c r="O125" s="177"/>
      <c r="P125" s="46"/>
      <c r="Q125" s="47"/>
      <c r="R125" s="882"/>
      <c r="S125" s="48"/>
      <c r="T125" s="885"/>
      <c r="U125" s="49"/>
      <c r="V125" s="885"/>
      <c r="W125" s="49"/>
      <c r="X125" s="885"/>
      <c r="Y125" s="49"/>
      <c r="Z125" s="885"/>
      <c r="AA125" s="49"/>
      <c r="AB125" s="885"/>
      <c r="AC125" s="49"/>
      <c r="AD125" s="885"/>
      <c r="AE125" s="49"/>
      <c r="AF125" s="885"/>
      <c r="AG125" s="50"/>
      <c r="AH125" s="873"/>
      <c r="AI125" s="873"/>
      <c r="AJ125" s="879">
        <f>+R125+T125+V125+X125+Z125+AB125+AD125+AF125</f>
        <v>0</v>
      </c>
      <c r="AK125" s="104">
        <f t="shared" ref="AK125:AK130" si="439">AC125+AE125+AG125+S125+U125+W125+Y125+AA125</f>
        <v>0</v>
      </c>
      <c r="AL125" s="51"/>
      <c r="AM125" s="52"/>
      <c r="AN125" s="52"/>
      <c r="AO125" s="52"/>
      <c r="AP125" s="52"/>
      <c r="AQ125" s="52"/>
      <c r="AR125" s="53">
        <f t="shared" ref="AR125:AR130" si="440">SUM(AL125:AQ125)</f>
        <v>0</v>
      </c>
      <c r="AS125" s="54"/>
      <c r="AT125" s="52"/>
      <c r="AU125" s="53">
        <f t="shared" ref="AU125:AU129" si="441">SUM(AS125:AT125)</f>
        <v>0</v>
      </c>
      <c r="AV125" s="54"/>
      <c r="AW125" s="52"/>
      <c r="AX125" s="52"/>
      <c r="AY125" s="52"/>
      <c r="AZ125" s="55"/>
      <c r="BA125" s="56"/>
      <c r="BB125" s="56"/>
      <c r="BC125" s="57"/>
    </row>
    <row r="126" spans="1:55" ht="17.25" hidden="1" customHeight="1" x14ac:dyDescent="0.2">
      <c r="A126" s="952"/>
      <c r="B126" s="954"/>
      <c r="C126" s="957"/>
      <c r="D126" s="960"/>
      <c r="E126" s="967"/>
      <c r="F126" s="963"/>
      <c r="G126" s="985"/>
      <c r="H126" s="969"/>
      <c r="I126" s="974"/>
      <c r="J126" s="975"/>
      <c r="K126" s="1002"/>
      <c r="L126" s="982"/>
      <c r="M126" s="175"/>
      <c r="N126" s="176"/>
      <c r="O126" s="177"/>
      <c r="P126" s="46"/>
      <c r="Q126" s="47"/>
      <c r="R126" s="883"/>
      <c r="S126" s="48"/>
      <c r="T126" s="886"/>
      <c r="U126" s="49"/>
      <c r="V126" s="886"/>
      <c r="W126" s="49"/>
      <c r="X126" s="886"/>
      <c r="Y126" s="49"/>
      <c r="Z126" s="886"/>
      <c r="AA126" s="49"/>
      <c r="AB126" s="886"/>
      <c r="AC126" s="49"/>
      <c r="AD126" s="886"/>
      <c r="AE126" s="49"/>
      <c r="AF126" s="886"/>
      <c r="AG126" s="50"/>
      <c r="AH126" s="874"/>
      <c r="AI126" s="874"/>
      <c r="AJ126" s="880"/>
      <c r="AK126" s="104">
        <f t="shared" si="439"/>
        <v>0</v>
      </c>
      <c r="AL126" s="51"/>
      <c r="AM126" s="52"/>
      <c r="AN126" s="52"/>
      <c r="AO126" s="52"/>
      <c r="AP126" s="52"/>
      <c r="AQ126" s="52"/>
      <c r="AR126" s="53">
        <f t="shared" si="440"/>
        <v>0</v>
      </c>
      <c r="AS126" s="54"/>
      <c r="AT126" s="52"/>
      <c r="AU126" s="53">
        <f t="shared" si="441"/>
        <v>0</v>
      </c>
      <c r="AV126" s="54"/>
      <c r="AW126" s="52"/>
      <c r="AX126" s="52"/>
      <c r="AY126" s="52"/>
      <c r="AZ126" s="55"/>
      <c r="BA126" s="56"/>
      <c r="BB126" s="56"/>
      <c r="BC126" s="57"/>
    </row>
    <row r="127" spans="1:55" ht="17.25" hidden="1" customHeight="1" x14ac:dyDescent="0.2">
      <c r="A127" s="952"/>
      <c r="B127" s="954"/>
      <c r="C127" s="957"/>
      <c r="D127" s="960"/>
      <c r="E127" s="967"/>
      <c r="F127" s="963"/>
      <c r="G127" s="985"/>
      <c r="H127" s="969"/>
      <c r="I127" s="974"/>
      <c r="J127" s="975"/>
      <c r="K127" s="1002"/>
      <c r="L127" s="982"/>
      <c r="M127" s="175"/>
      <c r="N127" s="176"/>
      <c r="O127" s="177"/>
      <c r="P127" s="46"/>
      <c r="Q127" s="47"/>
      <c r="R127" s="883"/>
      <c r="S127" s="48"/>
      <c r="T127" s="886"/>
      <c r="U127" s="49"/>
      <c r="V127" s="886"/>
      <c r="W127" s="49"/>
      <c r="X127" s="886"/>
      <c r="Y127" s="49"/>
      <c r="Z127" s="886"/>
      <c r="AA127" s="49"/>
      <c r="AB127" s="886"/>
      <c r="AC127" s="49"/>
      <c r="AD127" s="886"/>
      <c r="AE127" s="49"/>
      <c r="AF127" s="886"/>
      <c r="AG127" s="50"/>
      <c r="AH127" s="874"/>
      <c r="AI127" s="874"/>
      <c r="AJ127" s="880"/>
      <c r="AK127" s="104">
        <f t="shared" si="439"/>
        <v>0</v>
      </c>
      <c r="AL127" s="51"/>
      <c r="AM127" s="52"/>
      <c r="AN127" s="52"/>
      <c r="AO127" s="52"/>
      <c r="AP127" s="52"/>
      <c r="AQ127" s="52"/>
      <c r="AR127" s="53">
        <f t="shared" si="440"/>
        <v>0</v>
      </c>
      <c r="AS127" s="54"/>
      <c r="AT127" s="52"/>
      <c r="AU127" s="53">
        <f t="shared" si="441"/>
        <v>0</v>
      </c>
      <c r="AV127" s="54"/>
      <c r="AW127" s="52"/>
      <c r="AX127" s="52"/>
      <c r="AY127" s="52"/>
      <c r="AZ127" s="55"/>
      <c r="BA127" s="56"/>
      <c r="BB127" s="56"/>
      <c r="BC127" s="57"/>
    </row>
    <row r="128" spans="1:55" ht="17.25" hidden="1" customHeight="1" x14ac:dyDescent="0.2">
      <c r="A128" s="952"/>
      <c r="B128" s="954"/>
      <c r="C128" s="957"/>
      <c r="D128" s="960"/>
      <c r="E128" s="967"/>
      <c r="F128" s="963"/>
      <c r="G128" s="985"/>
      <c r="H128" s="969"/>
      <c r="I128" s="974"/>
      <c r="J128" s="975"/>
      <c r="K128" s="1002"/>
      <c r="L128" s="982"/>
      <c r="M128" s="175"/>
      <c r="N128" s="176"/>
      <c r="O128" s="177"/>
      <c r="P128" s="46"/>
      <c r="Q128" s="47"/>
      <c r="R128" s="883"/>
      <c r="S128" s="48"/>
      <c r="T128" s="886"/>
      <c r="U128" s="49"/>
      <c r="V128" s="886"/>
      <c r="W128" s="49"/>
      <c r="X128" s="886"/>
      <c r="Y128" s="49"/>
      <c r="Z128" s="886"/>
      <c r="AA128" s="49"/>
      <c r="AB128" s="886"/>
      <c r="AC128" s="49"/>
      <c r="AD128" s="886"/>
      <c r="AE128" s="49"/>
      <c r="AF128" s="886"/>
      <c r="AG128" s="50"/>
      <c r="AH128" s="874"/>
      <c r="AI128" s="874"/>
      <c r="AJ128" s="880"/>
      <c r="AK128" s="104">
        <f t="shared" si="439"/>
        <v>0</v>
      </c>
      <c r="AL128" s="51"/>
      <c r="AM128" s="52"/>
      <c r="AN128" s="52"/>
      <c r="AO128" s="52"/>
      <c r="AP128" s="52"/>
      <c r="AQ128" s="52"/>
      <c r="AR128" s="53">
        <f t="shared" si="440"/>
        <v>0</v>
      </c>
      <c r="AS128" s="54"/>
      <c r="AT128" s="52"/>
      <c r="AU128" s="53">
        <f t="shared" si="441"/>
        <v>0</v>
      </c>
      <c r="AV128" s="54"/>
      <c r="AW128" s="52"/>
      <c r="AX128" s="52"/>
      <c r="AY128" s="52"/>
      <c r="AZ128" s="55"/>
      <c r="BA128" s="56"/>
      <c r="BB128" s="56"/>
      <c r="BC128" s="57"/>
    </row>
    <row r="129" spans="1:55" ht="17.25" hidden="1" customHeight="1" x14ac:dyDescent="0.2">
      <c r="A129" s="952"/>
      <c r="B129" s="954"/>
      <c r="C129" s="957"/>
      <c r="D129" s="960"/>
      <c r="E129" s="967"/>
      <c r="F129" s="963"/>
      <c r="G129" s="985"/>
      <c r="H129" s="969"/>
      <c r="I129" s="974"/>
      <c r="J129" s="975"/>
      <c r="K129" s="1002"/>
      <c r="L129" s="982"/>
      <c r="M129" s="175"/>
      <c r="N129" s="176"/>
      <c r="O129" s="177"/>
      <c r="P129" s="46"/>
      <c r="Q129" s="47"/>
      <c r="R129" s="883"/>
      <c r="S129" s="48"/>
      <c r="T129" s="886"/>
      <c r="U129" s="49"/>
      <c r="V129" s="886"/>
      <c r="W129" s="49"/>
      <c r="X129" s="886"/>
      <c r="Y129" s="49"/>
      <c r="Z129" s="886"/>
      <c r="AA129" s="49"/>
      <c r="AB129" s="886"/>
      <c r="AC129" s="49"/>
      <c r="AD129" s="886"/>
      <c r="AE129" s="49"/>
      <c r="AF129" s="886"/>
      <c r="AG129" s="50"/>
      <c r="AH129" s="874"/>
      <c r="AI129" s="874"/>
      <c r="AJ129" s="880"/>
      <c r="AK129" s="104">
        <f t="shared" si="439"/>
        <v>0</v>
      </c>
      <c r="AL129" s="51"/>
      <c r="AM129" s="52"/>
      <c r="AN129" s="52"/>
      <c r="AO129" s="52"/>
      <c r="AP129" s="52"/>
      <c r="AQ129" s="52"/>
      <c r="AR129" s="53">
        <f t="shared" si="440"/>
        <v>0</v>
      </c>
      <c r="AS129" s="54"/>
      <c r="AT129" s="52"/>
      <c r="AU129" s="53">
        <f t="shared" si="441"/>
        <v>0</v>
      </c>
      <c r="AV129" s="54"/>
      <c r="AW129" s="52"/>
      <c r="AX129" s="52"/>
      <c r="AY129" s="52"/>
      <c r="AZ129" s="55"/>
      <c r="BA129" s="56"/>
      <c r="BB129" s="56"/>
      <c r="BC129" s="57"/>
    </row>
    <row r="130" spans="1:55" ht="17.25" hidden="1" customHeight="1" x14ac:dyDescent="0.2">
      <c r="A130" s="952"/>
      <c r="B130" s="955"/>
      <c r="C130" s="958"/>
      <c r="D130" s="961"/>
      <c r="E130" s="967"/>
      <c r="F130" s="964"/>
      <c r="G130" s="986"/>
      <c r="H130" s="970"/>
      <c r="I130" s="974"/>
      <c r="J130" s="975"/>
      <c r="K130" s="1003"/>
      <c r="L130" s="982"/>
      <c r="M130" s="178"/>
      <c r="N130" s="179"/>
      <c r="O130" s="180"/>
      <c r="P130" s="107"/>
      <c r="Q130" s="108"/>
      <c r="R130" s="883"/>
      <c r="S130" s="109"/>
      <c r="T130" s="886"/>
      <c r="U130" s="110"/>
      <c r="V130" s="886"/>
      <c r="W130" s="110"/>
      <c r="X130" s="886"/>
      <c r="Y130" s="110"/>
      <c r="Z130" s="886"/>
      <c r="AA130" s="110"/>
      <c r="AB130" s="886"/>
      <c r="AC130" s="110"/>
      <c r="AD130" s="886"/>
      <c r="AE130" s="110"/>
      <c r="AF130" s="886"/>
      <c r="AG130" s="111"/>
      <c r="AH130" s="874"/>
      <c r="AI130" s="874"/>
      <c r="AJ130" s="881"/>
      <c r="AK130" s="104">
        <f t="shared" si="439"/>
        <v>0</v>
      </c>
      <c r="AL130" s="112"/>
      <c r="AM130" s="113"/>
      <c r="AN130" s="113"/>
      <c r="AO130" s="113"/>
      <c r="AP130" s="113"/>
      <c r="AQ130" s="113"/>
      <c r="AR130" s="53">
        <f t="shared" si="440"/>
        <v>0</v>
      </c>
      <c r="AS130" s="114"/>
      <c r="AT130" s="113"/>
      <c r="AU130" s="53">
        <f>SUM(AS130:AT130)</f>
        <v>0</v>
      </c>
      <c r="AV130" s="114"/>
      <c r="AW130" s="113"/>
      <c r="AX130" s="113"/>
      <c r="AY130" s="113"/>
      <c r="AZ130" s="115"/>
      <c r="BA130" s="116"/>
      <c r="BB130" s="116"/>
      <c r="BC130" s="117"/>
    </row>
    <row r="131" spans="1:55" ht="9.9499999999999993" hidden="1" customHeight="1" thickBot="1" x14ac:dyDescent="0.25">
      <c r="A131" s="953"/>
      <c r="B131" s="956"/>
      <c r="C131" s="959"/>
      <c r="D131" s="962"/>
      <c r="E131" s="968"/>
      <c r="F131" s="965"/>
      <c r="G131" s="987"/>
      <c r="H131" s="971"/>
      <c r="I131" s="976"/>
      <c r="J131" s="977"/>
      <c r="K131" s="1004"/>
      <c r="L131" s="983"/>
      <c r="M131" s="181"/>
      <c r="N131" s="182"/>
      <c r="O131" s="183"/>
      <c r="P131" s="118"/>
      <c r="Q131" s="118"/>
      <c r="R131" s="884"/>
      <c r="S131" s="184"/>
      <c r="T131" s="887"/>
      <c r="U131" s="185"/>
      <c r="V131" s="887"/>
      <c r="W131" s="185"/>
      <c r="X131" s="887"/>
      <c r="Y131" s="185"/>
      <c r="Z131" s="887"/>
      <c r="AA131" s="185"/>
      <c r="AB131" s="887"/>
      <c r="AC131" s="185"/>
      <c r="AD131" s="887"/>
      <c r="AE131" s="185"/>
      <c r="AF131" s="887"/>
      <c r="AG131" s="186"/>
      <c r="AH131" s="875"/>
      <c r="AI131" s="875"/>
      <c r="AJ131" s="119"/>
      <c r="AK131" s="120"/>
      <c r="AL131" s="187"/>
      <c r="AM131" s="188"/>
      <c r="AN131" s="188"/>
      <c r="AO131" s="188"/>
      <c r="AP131" s="188"/>
      <c r="AQ131" s="188"/>
      <c r="AR131" s="121"/>
      <c r="AS131" s="189"/>
      <c r="AT131" s="188"/>
      <c r="AU131" s="121"/>
      <c r="AV131" s="189"/>
      <c r="AW131" s="188"/>
      <c r="AX131" s="188"/>
      <c r="AY131" s="188"/>
      <c r="AZ131" s="190"/>
      <c r="BA131" s="191"/>
      <c r="BB131" s="191"/>
      <c r="BC131" s="192"/>
    </row>
    <row r="132" spans="1:55" ht="6" hidden="1" customHeight="1" x14ac:dyDescent="0.2">
      <c r="A132" s="157"/>
      <c r="B132" s="193"/>
      <c r="C132" s="193"/>
      <c r="D132" s="193"/>
      <c r="E132" s="193"/>
      <c r="F132" s="193"/>
      <c r="G132" s="193"/>
      <c r="H132" s="193"/>
      <c r="I132" s="984"/>
      <c r="J132" s="984"/>
      <c r="K132" s="193"/>
      <c r="L132" s="193"/>
      <c r="M132" s="193"/>
      <c r="N132" s="193"/>
      <c r="O132" s="193"/>
      <c r="P132" s="193"/>
      <c r="Q132" s="193"/>
      <c r="R132" s="193"/>
      <c r="S132" s="193"/>
      <c r="T132" s="193"/>
      <c r="U132" s="193"/>
      <c r="V132" s="193"/>
      <c r="W132" s="193"/>
      <c r="X132" s="193"/>
      <c r="Y132" s="193"/>
      <c r="Z132" s="193"/>
      <c r="AA132" s="193"/>
      <c r="AB132" s="193"/>
      <c r="AC132" s="193"/>
      <c r="AD132" s="193"/>
      <c r="AE132" s="193"/>
      <c r="AF132" s="193"/>
      <c r="AG132" s="193"/>
      <c r="AH132" s="193"/>
      <c r="AI132" s="193"/>
      <c r="AJ132" s="193"/>
      <c r="AK132" s="194"/>
      <c r="AL132" s="194"/>
      <c r="AM132" s="194"/>
      <c r="AN132" s="194"/>
      <c r="AO132" s="194"/>
      <c r="AP132" s="194"/>
      <c r="AQ132" s="195"/>
      <c r="AR132" s="194"/>
      <c r="AS132" s="194"/>
      <c r="AT132" s="194"/>
      <c r="AU132" s="194"/>
      <c r="AV132" s="194"/>
      <c r="AW132" s="194"/>
      <c r="AX132" s="194"/>
      <c r="AY132" s="194"/>
      <c r="AZ132" s="194"/>
      <c r="BA132" s="194"/>
      <c r="BB132" s="194"/>
      <c r="BC132" s="157"/>
    </row>
    <row r="133" spans="1:55" ht="72" hidden="1" customHeight="1" x14ac:dyDescent="0.2">
      <c r="A133" s="951">
        <v>14</v>
      </c>
      <c r="B133" s="162" t="s">
        <v>1705</v>
      </c>
      <c r="C133" s="163" t="s">
        <v>1706</v>
      </c>
      <c r="D133" s="164" t="s">
        <v>21</v>
      </c>
      <c r="E133" s="164" t="s">
        <v>1894</v>
      </c>
      <c r="F133" s="163" t="s">
        <v>1707</v>
      </c>
      <c r="G133" s="165" t="s">
        <v>1679</v>
      </c>
      <c r="H133" s="165" t="s">
        <v>1680</v>
      </c>
      <c r="I133" s="166" t="s">
        <v>1910</v>
      </c>
      <c r="J133" s="167">
        <f>+$N$3</f>
        <v>2018</v>
      </c>
      <c r="K133" s="165" t="s">
        <v>1927</v>
      </c>
      <c r="L133" s="166" t="s">
        <v>1928</v>
      </c>
      <c r="M133" s="163" t="s">
        <v>1708</v>
      </c>
      <c r="N133" s="163" t="s">
        <v>1709</v>
      </c>
      <c r="O133" s="163" t="s">
        <v>1710</v>
      </c>
      <c r="P133" s="163" t="s">
        <v>1711</v>
      </c>
      <c r="Q133" s="163" t="s">
        <v>1712</v>
      </c>
      <c r="R133" s="168">
        <f t="shared" ref="R133" si="442">SUM(R134:R140)</f>
        <v>0</v>
      </c>
      <c r="S133" s="169">
        <f t="shared" ref="S133" si="443">SUM(S134:S140)</f>
        <v>0</v>
      </c>
      <c r="T133" s="170">
        <f t="shared" ref="T133" si="444">SUM(T134:T140)</f>
        <v>0</v>
      </c>
      <c r="U133" s="171">
        <f t="shared" ref="U133" si="445">SUM(U134:U140)</f>
        <v>0</v>
      </c>
      <c r="V133" s="170">
        <f t="shared" ref="V133" si="446">SUM(V134:V140)</f>
        <v>0</v>
      </c>
      <c r="W133" s="171">
        <f t="shared" ref="W133" si="447">SUM(W134:W140)</f>
        <v>0</v>
      </c>
      <c r="X133" s="170">
        <f t="shared" ref="X133" si="448">SUM(X134:X140)</f>
        <v>0</v>
      </c>
      <c r="Y133" s="171">
        <f t="shared" ref="Y133" si="449">SUM(Y134:Y140)</f>
        <v>0</v>
      </c>
      <c r="Z133" s="170">
        <f t="shared" ref="Z133" si="450">SUM(Z134:Z140)</f>
        <v>0</v>
      </c>
      <c r="AA133" s="171">
        <f t="shared" ref="AA133" si="451">SUM(AA134:AA140)</f>
        <v>0</v>
      </c>
      <c r="AB133" s="170">
        <f t="shared" ref="AB133" si="452">SUM(AB134:AB140)</f>
        <v>0</v>
      </c>
      <c r="AC133" s="171">
        <f t="shared" ref="AC133" si="453">SUM(AC134:AC140)</f>
        <v>0</v>
      </c>
      <c r="AD133" s="170">
        <f t="shared" ref="AD133" si="454">SUM(AD134:AD140)</f>
        <v>0</v>
      </c>
      <c r="AE133" s="171">
        <f t="shared" ref="AE133" si="455">SUM(AE134:AE140)</f>
        <v>0</v>
      </c>
      <c r="AF133" s="170">
        <f t="shared" ref="AF133" si="456">SUM(AF134:AF140)</f>
        <v>0</v>
      </c>
      <c r="AG133" s="172">
        <f t="shared" ref="AG133" si="457">SUM(AG134:AG140)</f>
        <v>0</v>
      </c>
      <c r="AH133" s="872"/>
      <c r="AI133" s="872"/>
      <c r="AJ133" s="173">
        <f t="shared" ref="AJ133" si="458">SUM(AJ134:AJ140)</f>
        <v>0</v>
      </c>
      <c r="AK133" s="174">
        <f t="shared" ref="AK133" si="459">SUM(AK134:AK140)</f>
        <v>0</v>
      </c>
      <c r="AL133" s="41">
        <f t="shared" ref="AL133" si="460">SUM(AL134:AL140)</f>
        <v>0</v>
      </c>
      <c r="AM133" s="42">
        <f t="shared" ref="AM133" si="461">SUM(AM134:AM140)</f>
        <v>0</v>
      </c>
      <c r="AN133" s="42">
        <f t="shared" ref="AN133" si="462">SUM(AN134:AN140)</f>
        <v>0</v>
      </c>
      <c r="AO133" s="42">
        <f t="shared" ref="AO133" si="463">SUM(AO134:AO140)</f>
        <v>0</v>
      </c>
      <c r="AP133" s="42">
        <f t="shared" ref="AP133" si="464">SUM(AP134:AP140)</f>
        <v>0</v>
      </c>
      <c r="AQ133" s="42">
        <f t="shared" ref="AQ133" si="465">SUM(AQ134:AQ140)</f>
        <v>0</v>
      </c>
      <c r="AR133" s="43">
        <f t="shared" ref="AR133" si="466">SUM(AR134:AR140)</f>
        <v>0</v>
      </c>
      <c r="AS133" s="105">
        <f t="shared" ref="AS133" si="467">SUM(AS134:AS140)</f>
        <v>0</v>
      </c>
      <c r="AT133" s="42">
        <f t="shared" ref="AT133" si="468">SUM(AT134:AT140)</f>
        <v>0</v>
      </c>
      <c r="AU133" s="43">
        <f t="shared" ref="AU133" si="469">SUM(AU134:AU140)</f>
        <v>0</v>
      </c>
      <c r="AV133" s="105">
        <f t="shared" ref="AV133" si="470">SUM(AV134:AV140)</f>
        <v>0</v>
      </c>
      <c r="AW133" s="42">
        <f t="shared" ref="AW133" si="471">SUM(AW134:AW140)</f>
        <v>0</v>
      </c>
      <c r="AX133" s="42">
        <f t="shared" ref="AX133" si="472">SUM(AX134:AX140)</f>
        <v>0</v>
      </c>
      <c r="AY133" s="42">
        <f t="shared" ref="AY133" si="473">SUM(AY134:AY140)</f>
        <v>0</v>
      </c>
      <c r="AZ133" s="106">
        <f t="shared" ref="AZ133" si="474">SUM(AZ134:AZ140)</f>
        <v>0</v>
      </c>
      <c r="BA133" s="44" t="s">
        <v>1685</v>
      </c>
      <c r="BB133" s="44" t="s">
        <v>1686</v>
      </c>
      <c r="BC133" s="45" t="s">
        <v>1687</v>
      </c>
    </row>
    <row r="134" spans="1:55" ht="17.25" hidden="1" customHeight="1" x14ac:dyDescent="0.2">
      <c r="A134" s="952"/>
      <c r="B134" s="954" t="str">
        <f>VLOOKUP($D$9,'PROYECTOS REGISTRADOS'!$A$2:$D$82,4,0)</f>
        <v>Mejoramiento del índice de desempleo entre la población económicamente activa residente en el Municipio de Tocancipá, Cundinamarca, Centro Oriente</v>
      </c>
      <c r="C134" s="957" t="str">
        <f>VLOOKUP($D$9,'PROYECTOS REGISTRADOS'!$A$2:$D$82,3,0)</f>
        <v>2016-25817-0030</v>
      </c>
      <c r="D134" s="960"/>
      <c r="E134" s="966" t="str">
        <f>IF(D134=0,"0-0",(VLOOKUP(D134,'CONSOLIDADO PLAN DESARROLLO'!$EL$9:$ET$304,2,0)))</f>
        <v>0-0</v>
      </c>
      <c r="F134" s="963" t="str">
        <f>IF(D134=0,"0-0",(VLOOKUP(D134,'CONSOLIDADO PLAN DESARROLLO'!$EL$9:$ET$304,3,0)))</f>
        <v>0-0</v>
      </c>
      <c r="G134" s="985" t="str">
        <f>IF(D134=0,"0-0",(VLOOKUP(D134,'CONSOLIDADO PLAN DESARROLLO'!$EL$9:$ET$304,4,0)))</f>
        <v>0-0</v>
      </c>
      <c r="H134" s="969" t="str">
        <f>IF(D134=0,"0-0",(VLOOKUP(D134,'CONSOLIDADO PLAN DESARROLLO'!$EL$9:$ET$304,5,0)))</f>
        <v>0-0</v>
      </c>
      <c r="I134" s="972" t="str">
        <f>IF(D134=0,"0-0",(VLOOKUP(D134,'CONSOLIDADO PLAN DESARROLLO'!$EL$9:$ET$304,$R$3,0)))</f>
        <v>0-0</v>
      </c>
      <c r="J134" s="973"/>
      <c r="K134" s="1002"/>
      <c r="L134" s="981"/>
      <c r="M134" s="175"/>
      <c r="N134" s="176"/>
      <c r="O134" s="177"/>
      <c r="P134" s="46"/>
      <c r="Q134" s="47"/>
      <c r="R134" s="882"/>
      <c r="S134" s="48"/>
      <c r="T134" s="885"/>
      <c r="U134" s="49"/>
      <c r="V134" s="885"/>
      <c r="W134" s="49"/>
      <c r="X134" s="885"/>
      <c r="Y134" s="49"/>
      <c r="Z134" s="885"/>
      <c r="AA134" s="49"/>
      <c r="AB134" s="885"/>
      <c r="AC134" s="49"/>
      <c r="AD134" s="885"/>
      <c r="AE134" s="49"/>
      <c r="AF134" s="885"/>
      <c r="AG134" s="50"/>
      <c r="AH134" s="873"/>
      <c r="AI134" s="873"/>
      <c r="AJ134" s="879">
        <f>+R134+T134+V134+X134+Z134+AB134+AD134+AF134</f>
        <v>0</v>
      </c>
      <c r="AK134" s="104">
        <f t="shared" ref="AK134:AK139" si="475">AC134+AE134+AG134+S134+U134+W134+Y134+AA134</f>
        <v>0</v>
      </c>
      <c r="AL134" s="51"/>
      <c r="AM134" s="52"/>
      <c r="AN134" s="52"/>
      <c r="AO134" s="52"/>
      <c r="AP134" s="52"/>
      <c r="AQ134" s="52"/>
      <c r="AR134" s="53">
        <f t="shared" ref="AR134:AR139" si="476">SUM(AL134:AQ134)</f>
        <v>0</v>
      </c>
      <c r="AS134" s="54"/>
      <c r="AT134" s="52"/>
      <c r="AU134" s="53">
        <f t="shared" ref="AU134:AU138" si="477">SUM(AS134:AT134)</f>
        <v>0</v>
      </c>
      <c r="AV134" s="54"/>
      <c r="AW134" s="52"/>
      <c r="AX134" s="52"/>
      <c r="AY134" s="52"/>
      <c r="AZ134" s="55"/>
      <c r="BA134" s="56"/>
      <c r="BB134" s="56"/>
      <c r="BC134" s="57"/>
    </row>
    <row r="135" spans="1:55" ht="17.25" hidden="1" customHeight="1" x14ac:dyDescent="0.2">
      <c r="A135" s="952"/>
      <c r="B135" s="954"/>
      <c r="C135" s="957"/>
      <c r="D135" s="960"/>
      <c r="E135" s="967"/>
      <c r="F135" s="963"/>
      <c r="G135" s="985"/>
      <c r="H135" s="969"/>
      <c r="I135" s="974"/>
      <c r="J135" s="975"/>
      <c r="K135" s="1002"/>
      <c r="L135" s="982"/>
      <c r="M135" s="175"/>
      <c r="N135" s="176"/>
      <c r="O135" s="177"/>
      <c r="P135" s="46"/>
      <c r="Q135" s="47"/>
      <c r="R135" s="883"/>
      <c r="S135" s="48"/>
      <c r="T135" s="886"/>
      <c r="U135" s="49"/>
      <c r="V135" s="886"/>
      <c r="W135" s="49"/>
      <c r="X135" s="886"/>
      <c r="Y135" s="49"/>
      <c r="Z135" s="886"/>
      <c r="AA135" s="49"/>
      <c r="AB135" s="886"/>
      <c r="AC135" s="49"/>
      <c r="AD135" s="886"/>
      <c r="AE135" s="49"/>
      <c r="AF135" s="886"/>
      <c r="AG135" s="50"/>
      <c r="AH135" s="874"/>
      <c r="AI135" s="874"/>
      <c r="AJ135" s="880"/>
      <c r="AK135" s="104">
        <f t="shared" si="475"/>
        <v>0</v>
      </c>
      <c r="AL135" s="51"/>
      <c r="AM135" s="52"/>
      <c r="AN135" s="52"/>
      <c r="AO135" s="52"/>
      <c r="AP135" s="52"/>
      <c r="AQ135" s="52"/>
      <c r="AR135" s="53">
        <f t="shared" si="476"/>
        <v>0</v>
      </c>
      <c r="AS135" s="54"/>
      <c r="AT135" s="52"/>
      <c r="AU135" s="53">
        <f t="shared" si="477"/>
        <v>0</v>
      </c>
      <c r="AV135" s="54"/>
      <c r="AW135" s="52"/>
      <c r="AX135" s="52"/>
      <c r="AY135" s="52"/>
      <c r="AZ135" s="55"/>
      <c r="BA135" s="56"/>
      <c r="BB135" s="56"/>
      <c r="BC135" s="57"/>
    </row>
    <row r="136" spans="1:55" ht="17.25" hidden="1" customHeight="1" x14ac:dyDescent="0.2">
      <c r="A136" s="952"/>
      <c r="B136" s="954"/>
      <c r="C136" s="957"/>
      <c r="D136" s="960"/>
      <c r="E136" s="967"/>
      <c r="F136" s="963"/>
      <c r="G136" s="985"/>
      <c r="H136" s="969"/>
      <c r="I136" s="974"/>
      <c r="J136" s="975"/>
      <c r="K136" s="1002"/>
      <c r="L136" s="982"/>
      <c r="M136" s="175"/>
      <c r="N136" s="176"/>
      <c r="O136" s="177"/>
      <c r="P136" s="46"/>
      <c r="Q136" s="47"/>
      <c r="R136" s="883"/>
      <c r="S136" s="48"/>
      <c r="T136" s="886"/>
      <c r="U136" s="49"/>
      <c r="V136" s="886"/>
      <c r="W136" s="49"/>
      <c r="X136" s="886"/>
      <c r="Y136" s="49"/>
      <c r="Z136" s="886"/>
      <c r="AA136" s="49"/>
      <c r="AB136" s="886"/>
      <c r="AC136" s="49"/>
      <c r="AD136" s="886"/>
      <c r="AE136" s="49"/>
      <c r="AF136" s="886"/>
      <c r="AG136" s="50"/>
      <c r="AH136" s="874"/>
      <c r="AI136" s="874"/>
      <c r="AJ136" s="880"/>
      <c r="AK136" s="104">
        <f t="shared" si="475"/>
        <v>0</v>
      </c>
      <c r="AL136" s="51"/>
      <c r="AM136" s="52"/>
      <c r="AN136" s="52"/>
      <c r="AO136" s="52"/>
      <c r="AP136" s="52"/>
      <c r="AQ136" s="52"/>
      <c r="AR136" s="53">
        <f t="shared" si="476"/>
        <v>0</v>
      </c>
      <c r="AS136" s="54"/>
      <c r="AT136" s="52"/>
      <c r="AU136" s="53">
        <f t="shared" si="477"/>
        <v>0</v>
      </c>
      <c r="AV136" s="54"/>
      <c r="AW136" s="52"/>
      <c r="AX136" s="52"/>
      <c r="AY136" s="52"/>
      <c r="AZ136" s="55"/>
      <c r="BA136" s="56"/>
      <c r="BB136" s="56"/>
      <c r="BC136" s="57"/>
    </row>
    <row r="137" spans="1:55" ht="17.25" hidden="1" customHeight="1" x14ac:dyDescent="0.2">
      <c r="A137" s="952"/>
      <c r="B137" s="954"/>
      <c r="C137" s="957"/>
      <c r="D137" s="960"/>
      <c r="E137" s="967"/>
      <c r="F137" s="963"/>
      <c r="G137" s="985"/>
      <c r="H137" s="969"/>
      <c r="I137" s="974"/>
      <c r="J137" s="975"/>
      <c r="K137" s="1002"/>
      <c r="L137" s="982"/>
      <c r="M137" s="175"/>
      <c r="N137" s="176"/>
      <c r="O137" s="177"/>
      <c r="P137" s="46"/>
      <c r="Q137" s="47"/>
      <c r="R137" s="883"/>
      <c r="S137" s="48"/>
      <c r="T137" s="886"/>
      <c r="U137" s="49"/>
      <c r="V137" s="886"/>
      <c r="W137" s="49"/>
      <c r="X137" s="886"/>
      <c r="Y137" s="49"/>
      <c r="Z137" s="886"/>
      <c r="AA137" s="49"/>
      <c r="AB137" s="886"/>
      <c r="AC137" s="49"/>
      <c r="AD137" s="886"/>
      <c r="AE137" s="49"/>
      <c r="AF137" s="886"/>
      <c r="AG137" s="50"/>
      <c r="AH137" s="874"/>
      <c r="AI137" s="874"/>
      <c r="AJ137" s="880"/>
      <c r="AK137" s="104">
        <f t="shared" si="475"/>
        <v>0</v>
      </c>
      <c r="AL137" s="51"/>
      <c r="AM137" s="52"/>
      <c r="AN137" s="52"/>
      <c r="AO137" s="52"/>
      <c r="AP137" s="52"/>
      <c r="AQ137" s="52"/>
      <c r="AR137" s="53">
        <f t="shared" si="476"/>
        <v>0</v>
      </c>
      <c r="AS137" s="54"/>
      <c r="AT137" s="52"/>
      <c r="AU137" s="53">
        <f t="shared" si="477"/>
        <v>0</v>
      </c>
      <c r="AV137" s="54"/>
      <c r="AW137" s="52"/>
      <c r="AX137" s="52"/>
      <c r="AY137" s="52"/>
      <c r="AZ137" s="55"/>
      <c r="BA137" s="56"/>
      <c r="BB137" s="56"/>
      <c r="BC137" s="57"/>
    </row>
    <row r="138" spans="1:55" ht="17.25" hidden="1" customHeight="1" x14ac:dyDescent="0.2">
      <c r="A138" s="952"/>
      <c r="B138" s="954"/>
      <c r="C138" s="957"/>
      <c r="D138" s="960"/>
      <c r="E138" s="967"/>
      <c r="F138" s="963"/>
      <c r="G138" s="985"/>
      <c r="H138" s="969"/>
      <c r="I138" s="974"/>
      <c r="J138" s="975"/>
      <c r="K138" s="1002"/>
      <c r="L138" s="982"/>
      <c r="M138" s="175"/>
      <c r="N138" s="176"/>
      <c r="O138" s="177"/>
      <c r="P138" s="46"/>
      <c r="Q138" s="47"/>
      <c r="R138" s="883"/>
      <c r="S138" s="48"/>
      <c r="T138" s="886"/>
      <c r="U138" s="49"/>
      <c r="V138" s="886"/>
      <c r="W138" s="49"/>
      <c r="X138" s="886"/>
      <c r="Y138" s="49"/>
      <c r="Z138" s="886"/>
      <c r="AA138" s="49"/>
      <c r="AB138" s="886"/>
      <c r="AC138" s="49"/>
      <c r="AD138" s="886"/>
      <c r="AE138" s="49"/>
      <c r="AF138" s="886"/>
      <c r="AG138" s="50"/>
      <c r="AH138" s="874"/>
      <c r="AI138" s="874"/>
      <c r="AJ138" s="880"/>
      <c r="AK138" s="104">
        <f t="shared" si="475"/>
        <v>0</v>
      </c>
      <c r="AL138" s="51"/>
      <c r="AM138" s="52"/>
      <c r="AN138" s="52"/>
      <c r="AO138" s="52"/>
      <c r="AP138" s="52"/>
      <c r="AQ138" s="52"/>
      <c r="AR138" s="53">
        <f t="shared" si="476"/>
        <v>0</v>
      </c>
      <c r="AS138" s="54"/>
      <c r="AT138" s="52"/>
      <c r="AU138" s="53">
        <f t="shared" si="477"/>
        <v>0</v>
      </c>
      <c r="AV138" s="54"/>
      <c r="AW138" s="52"/>
      <c r="AX138" s="52"/>
      <c r="AY138" s="52"/>
      <c r="AZ138" s="55"/>
      <c r="BA138" s="56"/>
      <c r="BB138" s="56"/>
      <c r="BC138" s="57"/>
    </row>
    <row r="139" spans="1:55" ht="17.25" hidden="1" customHeight="1" x14ac:dyDescent="0.2">
      <c r="A139" s="952"/>
      <c r="B139" s="955"/>
      <c r="C139" s="958"/>
      <c r="D139" s="961"/>
      <c r="E139" s="967"/>
      <c r="F139" s="964"/>
      <c r="G139" s="986"/>
      <c r="H139" s="970"/>
      <c r="I139" s="974"/>
      <c r="J139" s="975"/>
      <c r="K139" s="1003"/>
      <c r="L139" s="982"/>
      <c r="M139" s="178"/>
      <c r="N139" s="179"/>
      <c r="O139" s="180"/>
      <c r="P139" s="107"/>
      <c r="Q139" s="108"/>
      <c r="R139" s="883"/>
      <c r="S139" s="109"/>
      <c r="T139" s="886"/>
      <c r="U139" s="110"/>
      <c r="V139" s="886"/>
      <c r="W139" s="110"/>
      <c r="X139" s="886"/>
      <c r="Y139" s="110"/>
      <c r="Z139" s="886"/>
      <c r="AA139" s="110"/>
      <c r="AB139" s="886"/>
      <c r="AC139" s="110"/>
      <c r="AD139" s="886"/>
      <c r="AE139" s="110"/>
      <c r="AF139" s="886"/>
      <c r="AG139" s="111"/>
      <c r="AH139" s="874"/>
      <c r="AI139" s="874"/>
      <c r="AJ139" s="881"/>
      <c r="AK139" s="104">
        <f t="shared" si="475"/>
        <v>0</v>
      </c>
      <c r="AL139" s="112"/>
      <c r="AM139" s="113"/>
      <c r="AN139" s="113"/>
      <c r="AO139" s="113"/>
      <c r="AP139" s="113"/>
      <c r="AQ139" s="113"/>
      <c r="AR139" s="53">
        <f t="shared" si="476"/>
        <v>0</v>
      </c>
      <c r="AS139" s="114"/>
      <c r="AT139" s="113"/>
      <c r="AU139" s="53">
        <f>SUM(AS139:AT139)</f>
        <v>0</v>
      </c>
      <c r="AV139" s="114"/>
      <c r="AW139" s="113"/>
      <c r="AX139" s="113"/>
      <c r="AY139" s="113"/>
      <c r="AZ139" s="115"/>
      <c r="BA139" s="116"/>
      <c r="BB139" s="116"/>
      <c r="BC139" s="117"/>
    </row>
    <row r="140" spans="1:55" ht="9.9499999999999993" hidden="1" customHeight="1" thickBot="1" x14ac:dyDescent="0.25">
      <c r="A140" s="953"/>
      <c r="B140" s="956"/>
      <c r="C140" s="959"/>
      <c r="D140" s="962"/>
      <c r="E140" s="968"/>
      <c r="F140" s="965"/>
      <c r="G140" s="987"/>
      <c r="H140" s="971"/>
      <c r="I140" s="976"/>
      <c r="J140" s="977"/>
      <c r="K140" s="1004"/>
      <c r="L140" s="983"/>
      <c r="M140" s="181"/>
      <c r="N140" s="182"/>
      <c r="O140" s="183"/>
      <c r="P140" s="118"/>
      <c r="Q140" s="118"/>
      <c r="R140" s="884"/>
      <c r="S140" s="184"/>
      <c r="T140" s="887"/>
      <c r="U140" s="185"/>
      <c r="V140" s="887"/>
      <c r="W140" s="185"/>
      <c r="X140" s="887"/>
      <c r="Y140" s="185"/>
      <c r="Z140" s="887"/>
      <c r="AA140" s="185"/>
      <c r="AB140" s="887"/>
      <c r="AC140" s="185"/>
      <c r="AD140" s="887"/>
      <c r="AE140" s="185"/>
      <c r="AF140" s="887"/>
      <c r="AG140" s="186"/>
      <c r="AH140" s="875"/>
      <c r="AI140" s="875"/>
      <c r="AJ140" s="119"/>
      <c r="AK140" s="120"/>
      <c r="AL140" s="187"/>
      <c r="AM140" s="188"/>
      <c r="AN140" s="188"/>
      <c r="AO140" s="188"/>
      <c r="AP140" s="188"/>
      <c r="AQ140" s="188"/>
      <c r="AR140" s="121"/>
      <c r="AS140" s="189"/>
      <c r="AT140" s="188"/>
      <c r="AU140" s="121"/>
      <c r="AV140" s="189"/>
      <c r="AW140" s="188"/>
      <c r="AX140" s="188"/>
      <c r="AY140" s="188"/>
      <c r="AZ140" s="190"/>
      <c r="BA140" s="191"/>
      <c r="BB140" s="191"/>
      <c r="BC140" s="192"/>
    </row>
    <row r="141" spans="1:55" ht="6" hidden="1" customHeight="1" x14ac:dyDescent="0.2">
      <c r="A141" s="157"/>
      <c r="B141" s="193"/>
      <c r="C141" s="193"/>
      <c r="D141" s="193"/>
      <c r="E141" s="193"/>
      <c r="F141" s="193"/>
      <c r="G141" s="193"/>
      <c r="H141" s="193"/>
      <c r="I141" s="984"/>
      <c r="J141" s="984"/>
      <c r="K141" s="193"/>
      <c r="L141" s="193"/>
      <c r="M141" s="193"/>
      <c r="N141" s="193"/>
      <c r="O141" s="193"/>
      <c r="P141" s="193"/>
      <c r="Q141" s="193"/>
      <c r="R141" s="193"/>
      <c r="S141" s="193"/>
      <c r="T141" s="193"/>
      <c r="U141" s="193"/>
      <c r="V141" s="193"/>
      <c r="W141" s="193"/>
      <c r="X141" s="193"/>
      <c r="Y141" s="193"/>
      <c r="Z141" s="193"/>
      <c r="AA141" s="193"/>
      <c r="AB141" s="193"/>
      <c r="AC141" s="193"/>
      <c r="AD141" s="193"/>
      <c r="AE141" s="193"/>
      <c r="AF141" s="193"/>
      <c r="AG141" s="193"/>
      <c r="AH141" s="193"/>
      <c r="AI141" s="193"/>
      <c r="AJ141" s="193"/>
      <c r="AK141" s="194"/>
      <c r="AL141" s="194"/>
      <c r="AM141" s="194"/>
      <c r="AN141" s="194"/>
      <c r="AO141" s="194"/>
      <c r="AP141" s="194"/>
      <c r="AQ141" s="195"/>
      <c r="AR141" s="194"/>
      <c r="AS141" s="194"/>
      <c r="AT141" s="194"/>
      <c r="AU141" s="194"/>
      <c r="AV141" s="194"/>
      <c r="AW141" s="194"/>
      <c r="AX141" s="194"/>
      <c r="AY141" s="194"/>
      <c r="AZ141" s="194"/>
      <c r="BA141" s="194"/>
      <c r="BB141" s="194"/>
      <c r="BC141" s="157"/>
    </row>
    <row r="142" spans="1:55" ht="72" hidden="1" customHeight="1" x14ac:dyDescent="0.2">
      <c r="A142" s="951">
        <v>15</v>
      </c>
      <c r="B142" s="162" t="s">
        <v>1705</v>
      </c>
      <c r="C142" s="163" t="s">
        <v>1706</v>
      </c>
      <c r="D142" s="164" t="s">
        <v>21</v>
      </c>
      <c r="E142" s="164" t="s">
        <v>1894</v>
      </c>
      <c r="F142" s="163" t="s">
        <v>1707</v>
      </c>
      <c r="G142" s="165" t="s">
        <v>1679</v>
      </c>
      <c r="H142" s="165" t="s">
        <v>1680</v>
      </c>
      <c r="I142" s="166" t="s">
        <v>1910</v>
      </c>
      <c r="J142" s="167">
        <f>+$N$3</f>
        <v>2018</v>
      </c>
      <c r="K142" s="165" t="s">
        <v>1927</v>
      </c>
      <c r="L142" s="166" t="s">
        <v>1928</v>
      </c>
      <c r="M142" s="163" t="s">
        <v>1708</v>
      </c>
      <c r="N142" s="163" t="s">
        <v>1709</v>
      </c>
      <c r="O142" s="163" t="s">
        <v>1710</v>
      </c>
      <c r="P142" s="163" t="s">
        <v>1711</v>
      </c>
      <c r="Q142" s="163" t="s">
        <v>1712</v>
      </c>
      <c r="R142" s="168">
        <f t="shared" ref="R142" si="478">SUM(R143:R149)</f>
        <v>0</v>
      </c>
      <c r="S142" s="169">
        <f t="shared" ref="S142" si="479">SUM(S143:S149)</f>
        <v>0</v>
      </c>
      <c r="T142" s="170">
        <f t="shared" ref="T142" si="480">SUM(T143:T149)</f>
        <v>0</v>
      </c>
      <c r="U142" s="171">
        <f t="shared" ref="U142" si="481">SUM(U143:U149)</f>
        <v>0</v>
      </c>
      <c r="V142" s="170">
        <f t="shared" ref="V142" si="482">SUM(V143:V149)</f>
        <v>0</v>
      </c>
      <c r="W142" s="171">
        <f t="shared" ref="W142" si="483">SUM(W143:W149)</f>
        <v>0</v>
      </c>
      <c r="X142" s="170">
        <f t="shared" ref="X142" si="484">SUM(X143:X149)</f>
        <v>0</v>
      </c>
      <c r="Y142" s="171">
        <f t="shared" ref="Y142" si="485">SUM(Y143:Y149)</f>
        <v>0</v>
      </c>
      <c r="Z142" s="170">
        <f t="shared" ref="Z142" si="486">SUM(Z143:Z149)</f>
        <v>0</v>
      </c>
      <c r="AA142" s="171">
        <f t="shared" ref="AA142" si="487">SUM(AA143:AA149)</f>
        <v>0</v>
      </c>
      <c r="AB142" s="170">
        <f t="shared" ref="AB142" si="488">SUM(AB143:AB149)</f>
        <v>0</v>
      </c>
      <c r="AC142" s="171">
        <f t="shared" ref="AC142" si="489">SUM(AC143:AC149)</f>
        <v>0</v>
      </c>
      <c r="AD142" s="170">
        <f t="shared" ref="AD142" si="490">SUM(AD143:AD149)</f>
        <v>0</v>
      </c>
      <c r="AE142" s="171">
        <f t="shared" ref="AE142" si="491">SUM(AE143:AE149)</f>
        <v>0</v>
      </c>
      <c r="AF142" s="170">
        <f t="shared" ref="AF142" si="492">SUM(AF143:AF149)</f>
        <v>0</v>
      </c>
      <c r="AG142" s="172">
        <f t="shared" ref="AG142" si="493">SUM(AG143:AG149)</f>
        <v>0</v>
      </c>
      <c r="AH142" s="872"/>
      <c r="AI142" s="872"/>
      <c r="AJ142" s="173">
        <f t="shared" ref="AJ142" si="494">SUM(AJ143:AJ149)</f>
        <v>0</v>
      </c>
      <c r="AK142" s="174">
        <f t="shared" ref="AK142" si="495">SUM(AK143:AK149)</f>
        <v>0</v>
      </c>
      <c r="AL142" s="41">
        <f t="shared" ref="AL142" si="496">SUM(AL143:AL149)</f>
        <v>0</v>
      </c>
      <c r="AM142" s="42">
        <f t="shared" ref="AM142" si="497">SUM(AM143:AM149)</f>
        <v>0</v>
      </c>
      <c r="AN142" s="42">
        <f t="shared" ref="AN142" si="498">SUM(AN143:AN149)</f>
        <v>0</v>
      </c>
      <c r="AO142" s="42">
        <f t="shared" ref="AO142" si="499">SUM(AO143:AO149)</f>
        <v>0</v>
      </c>
      <c r="AP142" s="42">
        <f t="shared" ref="AP142" si="500">SUM(AP143:AP149)</f>
        <v>0</v>
      </c>
      <c r="AQ142" s="42">
        <f t="shared" ref="AQ142" si="501">SUM(AQ143:AQ149)</f>
        <v>0</v>
      </c>
      <c r="AR142" s="43">
        <f t="shared" ref="AR142" si="502">SUM(AR143:AR149)</f>
        <v>0</v>
      </c>
      <c r="AS142" s="105">
        <f t="shared" ref="AS142" si="503">SUM(AS143:AS149)</f>
        <v>0</v>
      </c>
      <c r="AT142" s="42">
        <f t="shared" ref="AT142" si="504">SUM(AT143:AT149)</f>
        <v>0</v>
      </c>
      <c r="AU142" s="43">
        <f t="shared" ref="AU142" si="505">SUM(AU143:AU149)</f>
        <v>0</v>
      </c>
      <c r="AV142" s="105">
        <f t="shared" ref="AV142" si="506">SUM(AV143:AV149)</f>
        <v>0</v>
      </c>
      <c r="AW142" s="42">
        <f t="shared" ref="AW142" si="507">SUM(AW143:AW149)</f>
        <v>0</v>
      </c>
      <c r="AX142" s="42">
        <f t="shared" ref="AX142" si="508">SUM(AX143:AX149)</f>
        <v>0</v>
      </c>
      <c r="AY142" s="42">
        <f t="shared" ref="AY142" si="509">SUM(AY143:AY149)</f>
        <v>0</v>
      </c>
      <c r="AZ142" s="106">
        <f t="shared" ref="AZ142" si="510">SUM(AZ143:AZ149)</f>
        <v>0</v>
      </c>
      <c r="BA142" s="44" t="s">
        <v>1685</v>
      </c>
      <c r="BB142" s="44" t="s">
        <v>1686</v>
      </c>
      <c r="BC142" s="45" t="s">
        <v>1687</v>
      </c>
    </row>
    <row r="143" spans="1:55" ht="17.25" hidden="1" customHeight="1" x14ac:dyDescent="0.2">
      <c r="A143" s="952"/>
      <c r="B143" s="954" t="str">
        <f>VLOOKUP($D$9,'PROYECTOS REGISTRADOS'!$A$2:$D$82,4,0)</f>
        <v>Mejoramiento del índice de desempleo entre la población económicamente activa residente en el Municipio de Tocancipá, Cundinamarca, Centro Oriente</v>
      </c>
      <c r="C143" s="957" t="str">
        <f>VLOOKUP($D$9,'PROYECTOS REGISTRADOS'!$A$2:$D$82,3,0)</f>
        <v>2016-25817-0030</v>
      </c>
      <c r="D143" s="960"/>
      <c r="E143" s="966" t="str">
        <f>IF(D143=0,"0-0",(VLOOKUP(D143,'CONSOLIDADO PLAN DESARROLLO'!$EL$9:$ET$304,2,0)))</f>
        <v>0-0</v>
      </c>
      <c r="F143" s="963" t="str">
        <f>IF(D143=0,"0-0",(VLOOKUP(D143,'CONSOLIDADO PLAN DESARROLLO'!$EL$9:$ET$304,3,0)))</f>
        <v>0-0</v>
      </c>
      <c r="G143" s="985" t="str">
        <f>IF(D143=0,"0-0",(VLOOKUP(D143,'CONSOLIDADO PLAN DESARROLLO'!$EL$9:$ET$304,4,0)))</f>
        <v>0-0</v>
      </c>
      <c r="H143" s="969" t="str">
        <f>IF(D143=0,"0-0",(VLOOKUP(D143,'CONSOLIDADO PLAN DESARROLLO'!$EL$9:$ET$304,5,0)))</f>
        <v>0-0</v>
      </c>
      <c r="I143" s="972" t="str">
        <f>IF(D143=0,"0-0",(VLOOKUP(D143,'CONSOLIDADO PLAN DESARROLLO'!$EL$9:$ET$304,$R$3,0)))</f>
        <v>0-0</v>
      </c>
      <c r="J143" s="973"/>
      <c r="K143" s="1002"/>
      <c r="L143" s="981"/>
      <c r="M143" s="175"/>
      <c r="N143" s="176"/>
      <c r="O143" s="177"/>
      <c r="P143" s="46"/>
      <c r="Q143" s="47"/>
      <c r="R143" s="882"/>
      <c r="S143" s="48"/>
      <c r="T143" s="885"/>
      <c r="U143" s="49"/>
      <c r="V143" s="885"/>
      <c r="W143" s="49"/>
      <c r="X143" s="885"/>
      <c r="Y143" s="49"/>
      <c r="Z143" s="885"/>
      <c r="AA143" s="49"/>
      <c r="AB143" s="885"/>
      <c r="AC143" s="49"/>
      <c r="AD143" s="885"/>
      <c r="AE143" s="49"/>
      <c r="AF143" s="885"/>
      <c r="AG143" s="50"/>
      <c r="AH143" s="873"/>
      <c r="AI143" s="873"/>
      <c r="AJ143" s="879">
        <f>+R143+T143+V143+X143+Z143+AB143+AD143+AF143</f>
        <v>0</v>
      </c>
      <c r="AK143" s="104">
        <f t="shared" ref="AK143:AK148" si="511">AC143+AE143+AG143+S143+U143+W143+Y143+AA143</f>
        <v>0</v>
      </c>
      <c r="AL143" s="51"/>
      <c r="AM143" s="52"/>
      <c r="AN143" s="52"/>
      <c r="AO143" s="52"/>
      <c r="AP143" s="52"/>
      <c r="AQ143" s="52"/>
      <c r="AR143" s="53">
        <f t="shared" ref="AR143:AR148" si="512">SUM(AL143:AQ143)</f>
        <v>0</v>
      </c>
      <c r="AS143" s="54"/>
      <c r="AT143" s="52"/>
      <c r="AU143" s="53">
        <f t="shared" ref="AU143:AU147" si="513">SUM(AS143:AT143)</f>
        <v>0</v>
      </c>
      <c r="AV143" s="54"/>
      <c r="AW143" s="52"/>
      <c r="AX143" s="52"/>
      <c r="AY143" s="52"/>
      <c r="AZ143" s="55"/>
      <c r="BA143" s="56"/>
      <c r="BB143" s="56"/>
      <c r="BC143" s="57"/>
    </row>
    <row r="144" spans="1:55" ht="17.25" hidden="1" customHeight="1" x14ac:dyDescent="0.2">
      <c r="A144" s="952"/>
      <c r="B144" s="954"/>
      <c r="C144" s="957"/>
      <c r="D144" s="960"/>
      <c r="E144" s="967"/>
      <c r="F144" s="963"/>
      <c r="G144" s="985"/>
      <c r="H144" s="969"/>
      <c r="I144" s="974"/>
      <c r="J144" s="975"/>
      <c r="K144" s="1002"/>
      <c r="L144" s="982"/>
      <c r="M144" s="175"/>
      <c r="N144" s="176"/>
      <c r="O144" s="177"/>
      <c r="P144" s="46"/>
      <c r="Q144" s="47"/>
      <c r="R144" s="883"/>
      <c r="S144" s="48"/>
      <c r="T144" s="886"/>
      <c r="U144" s="49"/>
      <c r="V144" s="886"/>
      <c r="W144" s="49"/>
      <c r="X144" s="886"/>
      <c r="Y144" s="49"/>
      <c r="Z144" s="886"/>
      <c r="AA144" s="49"/>
      <c r="AB144" s="886"/>
      <c r="AC144" s="49"/>
      <c r="AD144" s="886"/>
      <c r="AE144" s="49"/>
      <c r="AF144" s="886"/>
      <c r="AG144" s="50"/>
      <c r="AH144" s="874"/>
      <c r="AI144" s="874"/>
      <c r="AJ144" s="880"/>
      <c r="AK144" s="104">
        <f t="shared" si="511"/>
        <v>0</v>
      </c>
      <c r="AL144" s="51"/>
      <c r="AM144" s="52"/>
      <c r="AN144" s="52"/>
      <c r="AO144" s="52"/>
      <c r="AP144" s="52"/>
      <c r="AQ144" s="52"/>
      <c r="AR144" s="53">
        <f t="shared" si="512"/>
        <v>0</v>
      </c>
      <c r="AS144" s="54"/>
      <c r="AT144" s="52"/>
      <c r="AU144" s="53">
        <f t="shared" si="513"/>
        <v>0</v>
      </c>
      <c r="AV144" s="54"/>
      <c r="AW144" s="52"/>
      <c r="AX144" s="52"/>
      <c r="AY144" s="52"/>
      <c r="AZ144" s="55"/>
      <c r="BA144" s="56"/>
      <c r="BB144" s="56"/>
      <c r="BC144" s="57"/>
    </row>
    <row r="145" spans="1:55" ht="17.25" hidden="1" customHeight="1" x14ac:dyDescent="0.2">
      <c r="A145" s="952"/>
      <c r="B145" s="954"/>
      <c r="C145" s="957"/>
      <c r="D145" s="960"/>
      <c r="E145" s="967"/>
      <c r="F145" s="963"/>
      <c r="G145" s="985"/>
      <c r="H145" s="969"/>
      <c r="I145" s="974"/>
      <c r="J145" s="975"/>
      <c r="K145" s="1002"/>
      <c r="L145" s="982"/>
      <c r="M145" s="175"/>
      <c r="N145" s="176"/>
      <c r="O145" s="177"/>
      <c r="P145" s="46"/>
      <c r="Q145" s="47"/>
      <c r="R145" s="883"/>
      <c r="S145" s="48"/>
      <c r="T145" s="886"/>
      <c r="U145" s="49"/>
      <c r="V145" s="886"/>
      <c r="W145" s="49"/>
      <c r="X145" s="886"/>
      <c r="Y145" s="49"/>
      <c r="Z145" s="886"/>
      <c r="AA145" s="49"/>
      <c r="AB145" s="886"/>
      <c r="AC145" s="49"/>
      <c r="AD145" s="886"/>
      <c r="AE145" s="49"/>
      <c r="AF145" s="886"/>
      <c r="AG145" s="50"/>
      <c r="AH145" s="874"/>
      <c r="AI145" s="874"/>
      <c r="AJ145" s="880"/>
      <c r="AK145" s="104">
        <f t="shared" si="511"/>
        <v>0</v>
      </c>
      <c r="AL145" s="51"/>
      <c r="AM145" s="52"/>
      <c r="AN145" s="52"/>
      <c r="AO145" s="52"/>
      <c r="AP145" s="52"/>
      <c r="AQ145" s="52"/>
      <c r="AR145" s="53">
        <f t="shared" si="512"/>
        <v>0</v>
      </c>
      <c r="AS145" s="54"/>
      <c r="AT145" s="52"/>
      <c r="AU145" s="53">
        <f t="shared" si="513"/>
        <v>0</v>
      </c>
      <c r="AV145" s="54"/>
      <c r="AW145" s="52"/>
      <c r="AX145" s="52"/>
      <c r="AY145" s="52"/>
      <c r="AZ145" s="55"/>
      <c r="BA145" s="56"/>
      <c r="BB145" s="56"/>
      <c r="BC145" s="57"/>
    </row>
    <row r="146" spans="1:55" ht="17.25" hidden="1" customHeight="1" x14ac:dyDescent="0.2">
      <c r="A146" s="952"/>
      <c r="B146" s="954"/>
      <c r="C146" s="957"/>
      <c r="D146" s="960"/>
      <c r="E146" s="967"/>
      <c r="F146" s="963"/>
      <c r="G146" s="985"/>
      <c r="H146" s="969"/>
      <c r="I146" s="974"/>
      <c r="J146" s="975"/>
      <c r="K146" s="1002"/>
      <c r="L146" s="982"/>
      <c r="M146" s="175"/>
      <c r="N146" s="176"/>
      <c r="O146" s="177"/>
      <c r="P146" s="46"/>
      <c r="Q146" s="47"/>
      <c r="R146" s="883"/>
      <c r="S146" s="48"/>
      <c r="T146" s="886"/>
      <c r="U146" s="49"/>
      <c r="V146" s="886"/>
      <c r="W146" s="49"/>
      <c r="X146" s="886"/>
      <c r="Y146" s="49"/>
      <c r="Z146" s="886"/>
      <c r="AA146" s="49"/>
      <c r="AB146" s="886"/>
      <c r="AC146" s="49"/>
      <c r="AD146" s="886"/>
      <c r="AE146" s="49"/>
      <c r="AF146" s="886"/>
      <c r="AG146" s="50"/>
      <c r="AH146" s="874"/>
      <c r="AI146" s="874"/>
      <c r="AJ146" s="880"/>
      <c r="AK146" s="104">
        <f t="shared" si="511"/>
        <v>0</v>
      </c>
      <c r="AL146" s="51"/>
      <c r="AM146" s="52"/>
      <c r="AN146" s="52"/>
      <c r="AO146" s="52"/>
      <c r="AP146" s="52"/>
      <c r="AQ146" s="52"/>
      <c r="AR146" s="53">
        <f t="shared" si="512"/>
        <v>0</v>
      </c>
      <c r="AS146" s="54"/>
      <c r="AT146" s="52"/>
      <c r="AU146" s="53">
        <f t="shared" si="513"/>
        <v>0</v>
      </c>
      <c r="AV146" s="54"/>
      <c r="AW146" s="52"/>
      <c r="AX146" s="52"/>
      <c r="AY146" s="52"/>
      <c r="AZ146" s="55"/>
      <c r="BA146" s="56"/>
      <c r="BB146" s="56"/>
      <c r="BC146" s="57"/>
    </row>
    <row r="147" spans="1:55" ht="17.25" hidden="1" customHeight="1" x14ac:dyDescent="0.2">
      <c r="A147" s="952"/>
      <c r="B147" s="954"/>
      <c r="C147" s="957"/>
      <c r="D147" s="960"/>
      <c r="E147" s="967"/>
      <c r="F147" s="963"/>
      <c r="G147" s="985"/>
      <c r="H147" s="969"/>
      <c r="I147" s="974"/>
      <c r="J147" s="975"/>
      <c r="K147" s="1002"/>
      <c r="L147" s="982"/>
      <c r="M147" s="175"/>
      <c r="N147" s="176"/>
      <c r="O147" s="177"/>
      <c r="P147" s="46"/>
      <c r="Q147" s="47"/>
      <c r="R147" s="883"/>
      <c r="S147" s="48"/>
      <c r="T147" s="886"/>
      <c r="U147" s="49"/>
      <c r="V147" s="886"/>
      <c r="W147" s="49"/>
      <c r="X147" s="886"/>
      <c r="Y147" s="49"/>
      <c r="Z147" s="886"/>
      <c r="AA147" s="49"/>
      <c r="AB147" s="886"/>
      <c r="AC147" s="49"/>
      <c r="AD147" s="886"/>
      <c r="AE147" s="49"/>
      <c r="AF147" s="886"/>
      <c r="AG147" s="50"/>
      <c r="AH147" s="874"/>
      <c r="AI147" s="874"/>
      <c r="AJ147" s="880"/>
      <c r="AK147" s="104">
        <f t="shared" si="511"/>
        <v>0</v>
      </c>
      <c r="AL147" s="51"/>
      <c r="AM147" s="52"/>
      <c r="AN147" s="52"/>
      <c r="AO147" s="52"/>
      <c r="AP147" s="52"/>
      <c r="AQ147" s="52"/>
      <c r="AR147" s="53">
        <f t="shared" si="512"/>
        <v>0</v>
      </c>
      <c r="AS147" s="54"/>
      <c r="AT147" s="52"/>
      <c r="AU147" s="53">
        <f t="shared" si="513"/>
        <v>0</v>
      </c>
      <c r="AV147" s="54"/>
      <c r="AW147" s="52"/>
      <c r="AX147" s="52"/>
      <c r="AY147" s="52"/>
      <c r="AZ147" s="55"/>
      <c r="BA147" s="56"/>
      <c r="BB147" s="56"/>
      <c r="BC147" s="57"/>
    </row>
    <row r="148" spans="1:55" ht="17.25" hidden="1" customHeight="1" x14ac:dyDescent="0.2">
      <c r="A148" s="952"/>
      <c r="B148" s="955"/>
      <c r="C148" s="958"/>
      <c r="D148" s="961"/>
      <c r="E148" s="967"/>
      <c r="F148" s="964"/>
      <c r="G148" s="986"/>
      <c r="H148" s="970"/>
      <c r="I148" s="974"/>
      <c r="J148" s="975"/>
      <c r="K148" s="1003"/>
      <c r="L148" s="982"/>
      <c r="M148" s="178"/>
      <c r="N148" s="179"/>
      <c r="O148" s="180"/>
      <c r="P148" s="107"/>
      <c r="Q148" s="108"/>
      <c r="R148" s="883"/>
      <c r="S148" s="109"/>
      <c r="T148" s="886"/>
      <c r="U148" s="110"/>
      <c r="V148" s="886"/>
      <c r="W148" s="110"/>
      <c r="X148" s="886"/>
      <c r="Y148" s="110"/>
      <c r="Z148" s="886"/>
      <c r="AA148" s="110"/>
      <c r="AB148" s="886"/>
      <c r="AC148" s="110"/>
      <c r="AD148" s="886"/>
      <c r="AE148" s="110"/>
      <c r="AF148" s="886"/>
      <c r="AG148" s="111"/>
      <c r="AH148" s="874"/>
      <c r="AI148" s="874"/>
      <c r="AJ148" s="881"/>
      <c r="AK148" s="104">
        <f t="shared" si="511"/>
        <v>0</v>
      </c>
      <c r="AL148" s="112"/>
      <c r="AM148" s="113"/>
      <c r="AN148" s="113"/>
      <c r="AO148" s="113"/>
      <c r="AP148" s="113"/>
      <c r="AQ148" s="113"/>
      <c r="AR148" s="53">
        <f t="shared" si="512"/>
        <v>0</v>
      </c>
      <c r="AS148" s="114"/>
      <c r="AT148" s="113"/>
      <c r="AU148" s="53">
        <f>SUM(AS148:AT148)</f>
        <v>0</v>
      </c>
      <c r="AV148" s="114"/>
      <c r="AW148" s="113"/>
      <c r="AX148" s="113"/>
      <c r="AY148" s="113"/>
      <c r="AZ148" s="115"/>
      <c r="BA148" s="116"/>
      <c r="BB148" s="116"/>
      <c r="BC148" s="117"/>
    </row>
    <row r="149" spans="1:55" ht="9.9499999999999993" hidden="1" customHeight="1" thickBot="1" x14ac:dyDescent="0.25">
      <c r="A149" s="953"/>
      <c r="B149" s="956"/>
      <c r="C149" s="959"/>
      <c r="D149" s="962"/>
      <c r="E149" s="968"/>
      <c r="F149" s="965"/>
      <c r="G149" s="987"/>
      <c r="H149" s="971"/>
      <c r="I149" s="976"/>
      <c r="J149" s="977"/>
      <c r="K149" s="1004"/>
      <c r="L149" s="983"/>
      <c r="M149" s="181"/>
      <c r="N149" s="182"/>
      <c r="O149" s="183"/>
      <c r="P149" s="118"/>
      <c r="Q149" s="118"/>
      <c r="R149" s="884"/>
      <c r="S149" s="184"/>
      <c r="T149" s="887"/>
      <c r="U149" s="185"/>
      <c r="V149" s="887"/>
      <c r="W149" s="185"/>
      <c r="X149" s="887"/>
      <c r="Y149" s="185"/>
      <c r="Z149" s="887"/>
      <c r="AA149" s="185"/>
      <c r="AB149" s="887"/>
      <c r="AC149" s="185"/>
      <c r="AD149" s="887"/>
      <c r="AE149" s="185"/>
      <c r="AF149" s="887"/>
      <c r="AG149" s="186"/>
      <c r="AH149" s="875"/>
      <c r="AI149" s="875"/>
      <c r="AJ149" s="119"/>
      <c r="AK149" s="120"/>
      <c r="AL149" s="187"/>
      <c r="AM149" s="188"/>
      <c r="AN149" s="188"/>
      <c r="AO149" s="188"/>
      <c r="AP149" s="188"/>
      <c r="AQ149" s="188"/>
      <c r="AR149" s="121"/>
      <c r="AS149" s="189"/>
      <c r="AT149" s="188"/>
      <c r="AU149" s="121"/>
      <c r="AV149" s="189"/>
      <c r="AW149" s="188"/>
      <c r="AX149" s="188"/>
      <c r="AY149" s="188"/>
      <c r="AZ149" s="190"/>
      <c r="BA149" s="191"/>
      <c r="BB149" s="191"/>
      <c r="BC149" s="192"/>
    </row>
    <row r="150" spans="1:55" ht="6" hidden="1" customHeight="1" x14ac:dyDescent="0.2">
      <c r="A150" s="157"/>
      <c r="B150" s="193"/>
      <c r="C150" s="193"/>
      <c r="D150" s="193"/>
      <c r="E150" s="193"/>
      <c r="F150" s="193"/>
      <c r="G150" s="193"/>
      <c r="H150" s="193"/>
      <c r="I150" s="984"/>
      <c r="J150" s="984"/>
      <c r="K150" s="193"/>
      <c r="L150" s="193"/>
      <c r="M150" s="193"/>
      <c r="N150" s="193"/>
      <c r="O150" s="193"/>
      <c r="P150" s="193"/>
      <c r="Q150" s="193"/>
      <c r="R150" s="193"/>
      <c r="S150" s="193"/>
      <c r="T150" s="193"/>
      <c r="U150" s="193"/>
      <c r="V150" s="193"/>
      <c r="W150" s="193"/>
      <c r="X150" s="193"/>
      <c r="Y150" s="193"/>
      <c r="Z150" s="193"/>
      <c r="AA150" s="193"/>
      <c r="AB150" s="193"/>
      <c r="AC150" s="193"/>
      <c r="AD150" s="193"/>
      <c r="AE150" s="193"/>
      <c r="AF150" s="193"/>
      <c r="AG150" s="193"/>
      <c r="AH150" s="193"/>
      <c r="AI150" s="193"/>
      <c r="AJ150" s="193"/>
      <c r="AK150" s="194"/>
      <c r="AL150" s="194"/>
      <c r="AM150" s="194"/>
      <c r="AN150" s="194"/>
      <c r="AO150" s="194"/>
      <c r="AP150" s="194"/>
      <c r="AQ150" s="195"/>
      <c r="AR150" s="194"/>
      <c r="AS150" s="194"/>
      <c r="AT150" s="194"/>
      <c r="AU150" s="194"/>
      <c r="AV150" s="194"/>
      <c r="AW150" s="194"/>
      <c r="AX150" s="194"/>
      <c r="AY150" s="194"/>
      <c r="AZ150" s="194"/>
      <c r="BA150" s="194"/>
      <c r="BB150" s="194"/>
      <c r="BC150" s="157"/>
    </row>
    <row r="151" spans="1:55" ht="72" hidden="1" customHeight="1" x14ac:dyDescent="0.2">
      <c r="A151" s="951">
        <v>16</v>
      </c>
      <c r="B151" s="162" t="s">
        <v>1705</v>
      </c>
      <c r="C151" s="163" t="s">
        <v>1706</v>
      </c>
      <c r="D151" s="164" t="s">
        <v>21</v>
      </c>
      <c r="E151" s="164" t="s">
        <v>1894</v>
      </c>
      <c r="F151" s="163" t="s">
        <v>1707</v>
      </c>
      <c r="G151" s="165" t="s">
        <v>1679</v>
      </c>
      <c r="H151" s="165" t="s">
        <v>1680</v>
      </c>
      <c r="I151" s="166" t="s">
        <v>1910</v>
      </c>
      <c r="J151" s="167">
        <f>+$N$3</f>
        <v>2018</v>
      </c>
      <c r="K151" s="165" t="s">
        <v>1927</v>
      </c>
      <c r="L151" s="166" t="s">
        <v>1928</v>
      </c>
      <c r="M151" s="163" t="s">
        <v>1708</v>
      </c>
      <c r="N151" s="163" t="s">
        <v>1709</v>
      </c>
      <c r="O151" s="163" t="s">
        <v>1710</v>
      </c>
      <c r="P151" s="163" t="s">
        <v>1711</v>
      </c>
      <c r="Q151" s="163" t="s">
        <v>1712</v>
      </c>
      <c r="R151" s="168">
        <f t="shared" ref="R151" si="514">SUM(R152:R158)</f>
        <v>0</v>
      </c>
      <c r="S151" s="169">
        <f t="shared" ref="S151" si="515">SUM(S152:S158)</f>
        <v>0</v>
      </c>
      <c r="T151" s="170">
        <f t="shared" ref="T151" si="516">SUM(T152:T158)</f>
        <v>0</v>
      </c>
      <c r="U151" s="171">
        <f t="shared" ref="U151" si="517">SUM(U152:U158)</f>
        <v>0</v>
      </c>
      <c r="V151" s="170">
        <f t="shared" ref="V151" si="518">SUM(V152:V158)</f>
        <v>0</v>
      </c>
      <c r="W151" s="171">
        <f t="shared" ref="W151" si="519">SUM(W152:W158)</f>
        <v>0</v>
      </c>
      <c r="X151" s="170">
        <f t="shared" ref="X151" si="520">SUM(X152:X158)</f>
        <v>0</v>
      </c>
      <c r="Y151" s="171">
        <f t="shared" ref="Y151" si="521">SUM(Y152:Y158)</f>
        <v>0</v>
      </c>
      <c r="Z151" s="170">
        <f t="shared" ref="Z151" si="522">SUM(Z152:Z158)</f>
        <v>0</v>
      </c>
      <c r="AA151" s="171">
        <f t="shared" ref="AA151" si="523">SUM(AA152:AA158)</f>
        <v>0</v>
      </c>
      <c r="AB151" s="170">
        <f t="shared" ref="AB151" si="524">SUM(AB152:AB158)</f>
        <v>0</v>
      </c>
      <c r="AC151" s="171">
        <f t="shared" ref="AC151" si="525">SUM(AC152:AC158)</f>
        <v>0</v>
      </c>
      <c r="AD151" s="170">
        <f t="shared" ref="AD151" si="526">SUM(AD152:AD158)</f>
        <v>0</v>
      </c>
      <c r="AE151" s="171">
        <f t="shared" ref="AE151" si="527">SUM(AE152:AE158)</f>
        <v>0</v>
      </c>
      <c r="AF151" s="170">
        <f t="shared" ref="AF151" si="528">SUM(AF152:AF158)</f>
        <v>0</v>
      </c>
      <c r="AG151" s="172">
        <f t="shared" ref="AG151" si="529">SUM(AG152:AG158)</f>
        <v>0</v>
      </c>
      <c r="AH151" s="872"/>
      <c r="AI151" s="872"/>
      <c r="AJ151" s="173">
        <f t="shared" ref="AJ151" si="530">SUM(AJ152:AJ158)</f>
        <v>0</v>
      </c>
      <c r="AK151" s="174">
        <f t="shared" ref="AK151" si="531">SUM(AK152:AK158)</f>
        <v>0</v>
      </c>
      <c r="AL151" s="41">
        <f t="shared" ref="AL151" si="532">SUM(AL152:AL158)</f>
        <v>0</v>
      </c>
      <c r="AM151" s="42">
        <f t="shared" ref="AM151" si="533">SUM(AM152:AM158)</f>
        <v>0</v>
      </c>
      <c r="AN151" s="42">
        <f t="shared" ref="AN151" si="534">SUM(AN152:AN158)</f>
        <v>0</v>
      </c>
      <c r="AO151" s="42">
        <f t="shared" ref="AO151" si="535">SUM(AO152:AO158)</f>
        <v>0</v>
      </c>
      <c r="AP151" s="42">
        <f t="shared" ref="AP151" si="536">SUM(AP152:AP158)</f>
        <v>0</v>
      </c>
      <c r="AQ151" s="42">
        <f t="shared" ref="AQ151" si="537">SUM(AQ152:AQ158)</f>
        <v>0</v>
      </c>
      <c r="AR151" s="43">
        <f t="shared" ref="AR151" si="538">SUM(AR152:AR158)</f>
        <v>0</v>
      </c>
      <c r="AS151" s="105">
        <f t="shared" ref="AS151" si="539">SUM(AS152:AS158)</f>
        <v>0</v>
      </c>
      <c r="AT151" s="42">
        <f t="shared" ref="AT151" si="540">SUM(AT152:AT158)</f>
        <v>0</v>
      </c>
      <c r="AU151" s="43">
        <f t="shared" ref="AU151" si="541">SUM(AU152:AU158)</f>
        <v>0</v>
      </c>
      <c r="AV151" s="105">
        <f t="shared" ref="AV151" si="542">SUM(AV152:AV158)</f>
        <v>0</v>
      </c>
      <c r="AW151" s="42">
        <f t="shared" ref="AW151" si="543">SUM(AW152:AW158)</f>
        <v>0</v>
      </c>
      <c r="AX151" s="42">
        <f t="shared" ref="AX151" si="544">SUM(AX152:AX158)</f>
        <v>0</v>
      </c>
      <c r="AY151" s="42">
        <f t="shared" ref="AY151" si="545">SUM(AY152:AY158)</f>
        <v>0</v>
      </c>
      <c r="AZ151" s="106">
        <f t="shared" ref="AZ151" si="546">SUM(AZ152:AZ158)</f>
        <v>0</v>
      </c>
      <c r="BA151" s="44" t="s">
        <v>1685</v>
      </c>
      <c r="BB151" s="44" t="s">
        <v>1686</v>
      </c>
      <c r="BC151" s="45" t="s">
        <v>1687</v>
      </c>
    </row>
    <row r="152" spans="1:55" ht="17.25" hidden="1" customHeight="1" x14ac:dyDescent="0.2">
      <c r="A152" s="952"/>
      <c r="B152" s="954" t="str">
        <f>VLOOKUP($D$9,'PROYECTOS REGISTRADOS'!$A$2:$D$82,4,0)</f>
        <v>Mejoramiento del índice de desempleo entre la población económicamente activa residente en el Municipio de Tocancipá, Cundinamarca, Centro Oriente</v>
      </c>
      <c r="C152" s="957" t="str">
        <f>VLOOKUP($D$9,'PROYECTOS REGISTRADOS'!$A$2:$D$82,3,0)</f>
        <v>2016-25817-0030</v>
      </c>
      <c r="D152" s="960"/>
      <c r="E152" s="966" t="str">
        <f>IF(D152=0,"0-0",(VLOOKUP(D152,'CONSOLIDADO PLAN DESARROLLO'!$EL$9:$ET$304,2,0)))</f>
        <v>0-0</v>
      </c>
      <c r="F152" s="963" t="str">
        <f>IF(D152=0,"0-0",(VLOOKUP(D152,'CONSOLIDADO PLAN DESARROLLO'!$EL$9:$ET$304,3,0)))</f>
        <v>0-0</v>
      </c>
      <c r="G152" s="985" t="str">
        <f>IF(D152=0,"0-0",(VLOOKUP(D152,'CONSOLIDADO PLAN DESARROLLO'!$EL$9:$ET$304,4,0)))</f>
        <v>0-0</v>
      </c>
      <c r="H152" s="969" t="str">
        <f>IF(D152=0,"0-0",(VLOOKUP(D152,'CONSOLIDADO PLAN DESARROLLO'!$EL$9:$ET$304,5,0)))</f>
        <v>0-0</v>
      </c>
      <c r="I152" s="972" t="str">
        <f>IF(D152=0,"0-0",(VLOOKUP(D152,'CONSOLIDADO PLAN DESARROLLO'!$EL$9:$ET$304,$R$3,0)))</f>
        <v>0-0</v>
      </c>
      <c r="J152" s="973"/>
      <c r="K152" s="1002"/>
      <c r="L152" s="981"/>
      <c r="M152" s="175"/>
      <c r="N152" s="176"/>
      <c r="O152" s="177"/>
      <c r="P152" s="46"/>
      <c r="Q152" s="47"/>
      <c r="R152" s="882"/>
      <c r="S152" s="48"/>
      <c r="T152" s="885"/>
      <c r="U152" s="49"/>
      <c r="V152" s="885"/>
      <c r="W152" s="49"/>
      <c r="X152" s="885"/>
      <c r="Y152" s="49"/>
      <c r="Z152" s="885"/>
      <c r="AA152" s="49"/>
      <c r="AB152" s="885"/>
      <c r="AC152" s="49"/>
      <c r="AD152" s="885"/>
      <c r="AE152" s="49"/>
      <c r="AF152" s="885"/>
      <c r="AG152" s="50"/>
      <c r="AH152" s="873"/>
      <c r="AI152" s="873"/>
      <c r="AJ152" s="879">
        <f>+R152+T152+V152+X152+Z152+AB152+AD152+AF152</f>
        <v>0</v>
      </c>
      <c r="AK152" s="104">
        <f t="shared" ref="AK152:AK157" si="547">AC152+AE152+AG152+S152+U152+W152+Y152+AA152</f>
        <v>0</v>
      </c>
      <c r="AL152" s="51"/>
      <c r="AM152" s="52"/>
      <c r="AN152" s="52"/>
      <c r="AO152" s="52"/>
      <c r="AP152" s="52"/>
      <c r="AQ152" s="52"/>
      <c r="AR152" s="53">
        <f t="shared" ref="AR152:AR157" si="548">SUM(AL152:AQ152)</f>
        <v>0</v>
      </c>
      <c r="AS152" s="54"/>
      <c r="AT152" s="52"/>
      <c r="AU152" s="53">
        <f t="shared" ref="AU152:AU156" si="549">SUM(AS152:AT152)</f>
        <v>0</v>
      </c>
      <c r="AV152" s="54"/>
      <c r="AW152" s="52"/>
      <c r="AX152" s="52"/>
      <c r="AY152" s="52"/>
      <c r="AZ152" s="55"/>
      <c r="BA152" s="56"/>
      <c r="BB152" s="56"/>
      <c r="BC152" s="57"/>
    </row>
    <row r="153" spans="1:55" ht="17.25" hidden="1" customHeight="1" x14ac:dyDescent="0.2">
      <c r="A153" s="952"/>
      <c r="B153" s="954"/>
      <c r="C153" s="957"/>
      <c r="D153" s="960"/>
      <c r="E153" s="967"/>
      <c r="F153" s="963"/>
      <c r="G153" s="985"/>
      <c r="H153" s="969"/>
      <c r="I153" s="974"/>
      <c r="J153" s="975"/>
      <c r="K153" s="1002"/>
      <c r="L153" s="982"/>
      <c r="M153" s="175"/>
      <c r="N153" s="176"/>
      <c r="O153" s="177"/>
      <c r="P153" s="46"/>
      <c r="Q153" s="47"/>
      <c r="R153" s="883"/>
      <c r="S153" s="48"/>
      <c r="T153" s="886"/>
      <c r="U153" s="49"/>
      <c r="V153" s="886"/>
      <c r="W153" s="49"/>
      <c r="X153" s="886"/>
      <c r="Y153" s="49"/>
      <c r="Z153" s="886"/>
      <c r="AA153" s="49"/>
      <c r="AB153" s="886"/>
      <c r="AC153" s="49"/>
      <c r="AD153" s="886"/>
      <c r="AE153" s="49"/>
      <c r="AF153" s="886"/>
      <c r="AG153" s="50"/>
      <c r="AH153" s="874"/>
      <c r="AI153" s="874"/>
      <c r="AJ153" s="880"/>
      <c r="AK153" s="104">
        <f t="shared" si="547"/>
        <v>0</v>
      </c>
      <c r="AL153" s="51"/>
      <c r="AM153" s="52"/>
      <c r="AN153" s="52"/>
      <c r="AO153" s="52"/>
      <c r="AP153" s="52"/>
      <c r="AQ153" s="52"/>
      <c r="AR153" s="53">
        <f t="shared" si="548"/>
        <v>0</v>
      </c>
      <c r="AS153" s="54"/>
      <c r="AT153" s="52"/>
      <c r="AU153" s="53">
        <f t="shared" si="549"/>
        <v>0</v>
      </c>
      <c r="AV153" s="54"/>
      <c r="AW153" s="52"/>
      <c r="AX153" s="52"/>
      <c r="AY153" s="52"/>
      <c r="AZ153" s="55"/>
      <c r="BA153" s="56"/>
      <c r="BB153" s="56"/>
      <c r="BC153" s="57"/>
    </row>
    <row r="154" spans="1:55" ht="17.25" hidden="1" customHeight="1" x14ac:dyDescent="0.2">
      <c r="A154" s="952"/>
      <c r="B154" s="954"/>
      <c r="C154" s="957"/>
      <c r="D154" s="960"/>
      <c r="E154" s="967"/>
      <c r="F154" s="963"/>
      <c r="G154" s="985"/>
      <c r="H154" s="969"/>
      <c r="I154" s="974"/>
      <c r="J154" s="975"/>
      <c r="K154" s="1002"/>
      <c r="L154" s="982"/>
      <c r="M154" s="175"/>
      <c r="N154" s="176"/>
      <c r="O154" s="177"/>
      <c r="P154" s="46"/>
      <c r="Q154" s="47"/>
      <c r="R154" s="883"/>
      <c r="S154" s="48"/>
      <c r="T154" s="886"/>
      <c r="U154" s="49"/>
      <c r="V154" s="886"/>
      <c r="W154" s="49"/>
      <c r="X154" s="886"/>
      <c r="Y154" s="49"/>
      <c r="Z154" s="886"/>
      <c r="AA154" s="49"/>
      <c r="AB154" s="886"/>
      <c r="AC154" s="49"/>
      <c r="AD154" s="886"/>
      <c r="AE154" s="49"/>
      <c r="AF154" s="886"/>
      <c r="AG154" s="50"/>
      <c r="AH154" s="874"/>
      <c r="AI154" s="874"/>
      <c r="AJ154" s="880"/>
      <c r="AK154" s="104">
        <f t="shared" si="547"/>
        <v>0</v>
      </c>
      <c r="AL154" s="51"/>
      <c r="AM154" s="52"/>
      <c r="AN154" s="52"/>
      <c r="AO154" s="52"/>
      <c r="AP154" s="52"/>
      <c r="AQ154" s="52"/>
      <c r="AR154" s="53">
        <f t="shared" si="548"/>
        <v>0</v>
      </c>
      <c r="AS154" s="54"/>
      <c r="AT154" s="52"/>
      <c r="AU154" s="53">
        <f t="shared" si="549"/>
        <v>0</v>
      </c>
      <c r="AV154" s="54"/>
      <c r="AW154" s="52"/>
      <c r="AX154" s="52"/>
      <c r="AY154" s="52"/>
      <c r="AZ154" s="55"/>
      <c r="BA154" s="56"/>
      <c r="BB154" s="56"/>
      <c r="BC154" s="57"/>
    </row>
    <row r="155" spans="1:55" ht="17.25" hidden="1" customHeight="1" x14ac:dyDescent="0.2">
      <c r="A155" s="952"/>
      <c r="B155" s="954"/>
      <c r="C155" s="957"/>
      <c r="D155" s="960"/>
      <c r="E155" s="967"/>
      <c r="F155" s="963"/>
      <c r="G155" s="985"/>
      <c r="H155" s="969"/>
      <c r="I155" s="974"/>
      <c r="J155" s="975"/>
      <c r="K155" s="1002"/>
      <c r="L155" s="982"/>
      <c r="M155" s="175"/>
      <c r="N155" s="176"/>
      <c r="O155" s="177"/>
      <c r="P155" s="46"/>
      <c r="Q155" s="47"/>
      <c r="R155" s="883"/>
      <c r="S155" s="48"/>
      <c r="T155" s="886"/>
      <c r="U155" s="49"/>
      <c r="V155" s="886"/>
      <c r="W155" s="49"/>
      <c r="X155" s="886"/>
      <c r="Y155" s="49"/>
      <c r="Z155" s="886"/>
      <c r="AA155" s="49"/>
      <c r="AB155" s="886"/>
      <c r="AC155" s="49"/>
      <c r="AD155" s="886"/>
      <c r="AE155" s="49"/>
      <c r="AF155" s="886"/>
      <c r="AG155" s="50"/>
      <c r="AH155" s="874"/>
      <c r="AI155" s="874"/>
      <c r="AJ155" s="880"/>
      <c r="AK155" s="104">
        <f t="shared" si="547"/>
        <v>0</v>
      </c>
      <c r="AL155" s="51"/>
      <c r="AM155" s="52"/>
      <c r="AN155" s="52"/>
      <c r="AO155" s="52"/>
      <c r="AP155" s="52"/>
      <c r="AQ155" s="52"/>
      <c r="AR155" s="53">
        <f t="shared" si="548"/>
        <v>0</v>
      </c>
      <c r="AS155" s="54"/>
      <c r="AT155" s="52"/>
      <c r="AU155" s="53">
        <f t="shared" si="549"/>
        <v>0</v>
      </c>
      <c r="AV155" s="54"/>
      <c r="AW155" s="52"/>
      <c r="AX155" s="52"/>
      <c r="AY155" s="52"/>
      <c r="AZ155" s="55"/>
      <c r="BA155" s="56"/>
      <c r="BB155" s="56"/>
      <c r="BC155" s="57"/>
    </row>
    <row r="156" spans="1:55" ht="17.25" hidden="1" customHeight="1" x14ac:dyDescent="0.2">
      <c r="A156" s="952"/>
      <c r="B156" s="954"/>
      <c r="C156" s="957"/>
      <c r="D156" s="960"/>
      <c r="E156" s="967"/>
      <c r="F156" s="963"/>
      <c r="G156" s="985"/>
      <c r="H156" s="969"/>
      <c r="I156" s="974"/>
      <c r="J156" s="975"/>
      <c r="K156" s="1002"/>
      <c r="L156" s="982"/>
      <c r="M156" s="175"/>
      <c r="N156" s="176"/>
      <c r="O156" s="177"/>
      <c r="P156" s="46"/>
      <c r="Q156" s="47"/>
      <c r="R156" s="883"/>
      <c r="S156" s="48"/>
      <c r="T156" s="886"/>
      <c r="U156" s="49"/>
      <c r="V156" s="886"/>
      <c r="W156" s="49"/>
      <c r="X156" s="886"/>
      <c r="Y156" s="49"/>
      <c r="Z156" s="886"/>
      <c r="AA156" s="49"/>
      <c r="AB156" s="886"/>
      <c r="AC156" s="49"/>
      <c r="AD156" s="886"/>
      <c r="AE156" s="49"/>
      <c r="AF156" s="886"/>
      <c r="AG156" s="50"/>
      <c r="AH156" s="874"/>
      <c r="AI156" s="874"/>
      <c r="AJ156" s="880"/>
      <c r="AK156" s="104">
        <f t="shared" si="547"/>
        <v>0</v>
      </c>
      <c r="AL156" s="51"/>
      <c r="AM156" s="52"/>
      <c r="AN156" s="52"/>
      <c r="AO156" s="52"/>
      <c r="AP156" s="52"/>
      <c r="AQ156" s="52"/>
      <c r="AR156" s="53">
        <f t="shared" si="548"/>
        <v>0</v>
      </c>
      <c r="AS156" s="54"/>
      <c r="AT156" s="52"/>
      <c r="AU156" s="53">
        <f t="shared" si="549"/>
        <v>0</v>
      </c>
      <c r="AV156" s="54"/>
      <c r="AW156" s="52"/>
      <c r="AX156" s="52"/>
      <c r="AY156" s="52"/>
      <c r="AZ156" s="55"/>
      <c r="BA156" s="56"/>
      <c r="BB156" s="56"/>
      <c r="BC156" s="57"/>
    </row>
    <row r="157" spans="1:55" ht="17.25" hidden="1" customHeight="1" x14ac:dyDescent="0.2">
      <c r="A157" s="952"/>
      <c r="B157" s="955"/>
      <c r="C157" s="958"/>
      <c r="D157" s="961"/>
      <c r="E157" s="967"/>
      <c r="F157" s="964"/>
      <c r="G157" s="986"/>
      <c r="H157" s="970"/>
      <c r="I157" s="974"/>
      <c r="J157" s="975"/>
      <c r="K157" s="1003"/>
      <c r="L157" s="982"/>
      <c r="M157" s="178"/>
      <c r="N157" s="179"/>
      <c r="O157" s="180"/>
      <c r="P157" s="107"/>
      <c r="Q157" s="108"/>
      <c r="R157" s="883"/>
      <c r="S157" s="109"/>
      <c r="T157" s="886"/>
      <c r="U157" s="110"/>
      <c r="V157" s="886"/>
      <c r="W157" s="110"/>
      <c r="X157" s="886"/>
      <c r="Y157" s="110"/>
      <c r="Z157" s="886"/>
      <c r="AA157" s="110"/>
      <c r="AB157" s="886"/>
      <c r="AC157" s="110"/>
      <c r="AD157" s="886"/>
      <c r="AE157" s="110"/>
      <c r="AF157" s="886"/>
      <c r="AG157" s="111"/>
      <c r="AH157" s="874"/>
      <c r="AI157" s="874"/>
      <c r="AJ157" s="881"/>
      <c r="AK157" s="104">
        <f t="shared" si="547"/>
        <v>0</v>
      </c>
      <c r="AL157" s="112"/>
      <c r="AM157" s="113"/>
      <c r="AN157" s="113"/>
      <c r="AO157" s="113"/>
      <c r="AP157" s="113"/>
      <c r="AQ157" s="113"/>
      <c r="AR157" s="53">
        <f t="shared" si="548"/>
        <v>0</v>
      </c>
      <c r="AS157" s="114"/>
      <c r="AT157" s="113"/>
      <c r="AU157" s="53">
        <f>SUM(AS157:AT157)</f>
        <v>0</v>
      </c>
      <c r="AV157" s="114"/>
      <c r="AW157" s="113"/>
      <c r="AX157" s="113"/>
      <c r="AY157" s="113"/>
      <c r="AZ157" s="115"/>
      <c r="BA157" s="116"/>
      <c r="BB157" s="116"/>
      <c r="BC157" s="117"/>
    </row>
    <row r="158" spans="1:55" ht="9.9499999999999993" hidden="1" customHeight="1" thickBot="1" x14ac:dyDescent="0.25">
      <c r="A158" s="953"/>
      <c r="B158" s="956"/>
      <c r="C158" s="959"/>
      <c r="D158" s="962"/>
      <c r="E158" s="968"/>
      <c r="F158" s="965"/>
      <c r="G158" s="987"/>
      <c r="H158" s="971"/>
      <c r="I158" s="976"/>
      <c r="J158" s="977"/>
      <c r="K158" s="1004"/>
      <c r="L158" s="983"/>
      <c r="M158" s="181"/>
      <c r="N158" s="182"/>
      <c r="O158" s="183"/>
      <c r="P158" s="118"/>
      <c r="Q158" s="118"/>
      <c r="R158" s="884"/>
      <c r="S158" s="184"/>
      <c r="T158" s="887"/>
      <c r="U158" s="185"/>
      <c r="V158" s="887"/>
      <c r="W158" s="185"/>
      <c r="X158" s="887"/>
      <c r="Y158" s="185"/>
      <c r="Z158" s="887"/>
      <c r="AA158" s="185"/>
      <c r="AB158" s="887"/>
      <c r="AC158" s="185"/>
      <c r="AD158" s="887"/>
      <c r="AE158" s="185"/>
      <c r="AF158" s="887"/>
      <c r="AG158" s="186"/>
      <c r="AH158" s="875"/>
      <c r="AI158" s="875"/>
      <c r="AJ158" s="119"/>
      <c r="AK158" s="120"/>
      <c r="AL158" s="187"/>
      <c r="AM158" s="188"/>
      <c r="AN158" s="188"/>
      <c r="AO158" s="188"/>
      <c r="AP158" s="188"/>
      <c r="AQ158" s="188"/>
      <c r="AR158" s="121"/>
      <c r="AS158" s="189"/>
      <c r="AT158" s="188"/>
      <c r="AU158" s="121"/>
      <c r="AV158" s="189"/>
      <c r="AW158" s="188"/>
      <c r="AX158" s="188"/>
      <c r="AY158" s="188"/>
      <c r="AZ158" s="190"/>
      <c r="BA158" s="191"/>
      <c r="BB158" s="191"/>
      <c r="BC158" s="192"/>
    </row>
    <row r="159" spans="1:55" ht="6" hidden="1" customHeight="1" x14ac:dyDescent="0.2">
      <c r="A159" s="157"/>
      <c r="B159" s="193"/>
      <c r="C159" s="193"/>
      <c r="D159" s="193"/>
      <c r="E159" s="193"/>
      <c r="F159" s="193"/>
      <c r="G159" s="193"/>
      <c r="H159" s="193"/>
      <c r="I159" s="984"/>
      <c r="J159" s="984"/>
      <c r="K159" s="193"/>
      <c r="L159" s="193"/>
      <c r="M159" s="193"/>
      <c r="N159" s="193"/>
      <c r="O159" s="193"/>
      <c r="P159" s="193"/>
      <c r="Q159" s="193"/>
      <c r="R159" s="193"/>
      <c r="S159" s="193"/>
      <c r="T159" s="193"/>
      <c r="U159" s="193"/>
      <c r="V159" s="193"/>
      <c r="W159" s="193"/>
      <c r="X159" s="193"/>
      <c r="Y159" s="193"/>
      <c r="Z159" s="193"/>
      <c r="AA159" s="193"/>
      <c r="AB159" s="193"/>
      <c r="AC159" s="193"/>
      <c r="AD159" s="193"/>
      <c r="AE159" s="193"/>
      <c r="AF159" s="193"/>
      <c r="AG159" s="193"/>
      <c r="AH159" s="193"/>
      <c r="AI159" s="193"/>
      <c r="AJ159" s="193"/>
      <c r="AK159" s="194"/>
      <c r="AL159" s="194"/>
      <c r="AM159" s="194"/>
      <c r="AN159" s="194"/>
      <c r="AO159" s="194"/>
      <c r="AP159" s="194"/>
      <c r="AQ159" s="195"/>
      <c r="AR159" s="194"/>
      <c r="AS159" s="194"/>
      <c r="AT159" s="194"/>
      <c r="AU159" s="194"/>
      <c r="AV159" s="194"/>
      <c r="AW159" s="194"/>
      <c r="AX159" s="194"/>
      <c r="AY159" s="194"/>
      <c r="AZ159" s="194"/>
      <c r="BA159" s="194"/>
      <c r="BB159" s="194"/>
      <c r="BC159" s="157"/>
    </row>
    <row r="160" spans="1:55" ht="72" hidden="1" customHeight="1" x14ac:dyDescent="0.2">
      <c r="A160" s="951">
        <v>17</v>
      </c>
      <c r="B160" s="162" t="s">
        <v>1705</v>
      </c>
      <c r="C160" s="163" t="s">
        <v>1706</v>
      </c>
      <c r="D160" s="164" t="s">
        <v>21</v>
      </c>
      <c r="E160" s="164" t="s">
        <v>1894</v>
      </c>
      <c r="F160" s="163" t="s">
        <v>1707</v>
      </c>
      <c r="G160" s="165" t="s">
        <v>1679</v>
      </c>
      <c r="H160" s="165" t="s">
        <v>1680</v>
      </c>
      <c r="I160" s="166" t="s">
        <v>1910</v>
      </c>
      <c r="J160" s="167">
        <f>+$N$3</f>
        <v>2018</v>
      </c>
      <c r="K160" s="165" t="s">
        <v>1927</v>
      </c>
      <c r="L160" s="166" t="s">
        <v>1928</v>
      </c>
      <c r="M160" s="163" t="s">
        <v>1708</v>
      </c>
      <c r="N160" s="163" t="s">
        <v>1709</v>
      </c>
      <c r="O160" s="163" t="s">
        <v>1710</v>
      </c>
      <c r="P160" s="163" t="s">
        <v>1711</v>
      </c>
      <c r="Q160" s="163" t="s">
        <v>1712</v>
      </c>
      <c r="R160" s="168">
        <f t="shared" ref="R160" si="550">SUM(R161:R167)</f>
        <v>0</v>
      </c>
      <c r="S160" s="169">
        <f t="shared" ref="S160" si="551">SUM(S161:S167)</f>
        <v>0</v>
      </c>
      <c r="T160" s="170">
        <f t="shared" ref="T160" si="552">SUM(T161:T167)</f>
        <v>0</v>
      </c>
      <c r="U160" s="171">
        <f t="shared" ref="U160" si="553">SUM(U161:U167)</f>
        <v>0</v>
      </c>
      <c r="V160" s="170">
        <f t="shared" ref="V160" si="554">SUM(V161:V167)</f>
        <v>0</v>
      </c>
      <c r="W160" s="171">
        <f t="shared" ref="W160" si="555">SUM(W161:W167)</f>
        <v>0</v>
      </c>
      <c r="X160" s="170">
        <f t="shared" ref="X160" si="556">SUM(X161:X167)</f>
        <v>0</v>
      </c>
      <c r="Y160" s="171">
        <f t="shared" ref="Y160" si="557">SUM(Y161:Y167)</f>
        <v>0</v>
      </c>
      <c r="Z160" s="170">
        <f t="shared" ref="Z160" si="558">SUM(Z161:Z167)</f>
        <v>0</v>
      </c>
      <c r="AA160" s="171">
        <f t="shared" ref="AA160" si="559">SUM(AA161:AA167)</f>
        <v>0</v>
      </c>
      <c r="AB160" s="170">
        <f t="shared" ref="AB160" si="560">SUM(AB161:AB167)</f>
        <v>0</v>
      </c>
      <c r="AC160" s="171">
        <f t="shared" ref="AC160" si="561">SUM(AC161:AC167)</f>
        <v>0</v>
      </c>
      <c r="AD160" s="170">
        <f t="shared" ref="AD160" si="562">SUM(AD161:AD167)</f>
        <v>0</v>
      </c>
      <c r="AE160" s="171">
        <f t="shared" ref="AE160" si="563">SUM(AE161:AE167)</f>
        <v>0</v>
      </c>
      <c r="AF160" s="170">
        <f t="shared" ref="AF160" si="564">SUM(AF161:AF167)</f>
        <v>0</v>
      </c>
      <c r="AG160" s="172">
        <f t="shared" ref="AG160" si="565">SUM(AG161:AG167)</f>
        <v>0</v>
      </c>
      <c r="AH160" s="872"/>
      <c r="AI160" s="872"/>
      <c r="AJ160" s="173">
        <f t="shared" ref="AJ160" si="566">SUM(AJ161:AJ167)</f>
        <v>0</v>
      </c>
      <c r="AK160" s="174">
        <f t="shared" ref="AK160" si="567">SUM(AK161:AK167)</f>
        <v>0</v>
      </c>
      <c r="AL160" s="41">
        <f t="shared" ref="AL160" si="568">SUM(AL161:AL167)</f>
        <v>0</v>
      </c>
      <c r="AM160" s="42">
        <f t="shared" ref="AM160" si="569">SUM(AM161:AM167)</f>
        <v>0</v>
      </c>
      <c r="AN160" s="42">
        <f t="shared" ref="AN160" si="570">SUM(AN161:AN167)</f>
        <v>0</v>
      </c>
      <c r="AO160" s="42">
        <f t="shared" ref="AO160" si="571">SUM(AO161:AO167)</f>
        <v>0</v>
      </c>
      <c r="AP160" s="42">
        <f t="shared" ref="AP160" si="572">SUM(AP161:AP167)</f>
        <v>0</v>
      </c>
      <c r="AQ160" s="42">
        <f t="shared" ref="AQ160" si="573">SUM(AQ161:AQ167)</f>
        <v>0</v>
      </c>
      <c r="AR160" s="43">
        <f t="shared" ref="AR160" si="574">SUM(AR161:AR167)</f>
        <v>0</v>
      </c>
      <c r="AS160" s="105">
        <f t="shared" ref="AS160" si="575">SUM(AS161:AS167)</f>
        <v>0</v>
      </c>
      <c r="AT160" s="42">
        <f t="shared" ref="AT160" si="576">SUM(AT161:AT167)</f>
        <v>0</v>
      </c>
      <c r="AU160" s="43">
        <f t="shared" ref="AU160" si="577">SUM(AU161:AU167)</f>
        <v>0</v>
      </c>
      <c r="AV160" s="105">
        <f t="shared" ref="AV160" si="578">SUM(AV161:AV167)</f>
        <v>0</v>
      </c>
      <c r="AW160" s="42">
        <f t="shared" ref="AW160" si="579">SUM(AW161:AW167)</f>
        <v>0</v>
      </c>
      <c r="AX160" s="42">
        <f t="shared" ref="AX160" si="580">SUM(AX161:AX167)</f>
        <v>0</v>
      </c>
      <c r="AY160" s="42">
        <f t="shared" ref="AY160" si="581">SUM(AY161:AY167)</f>
        <v>0</v>
      </c>
      <c r="AZ160" s="106">
        <f t="shared" ref="AZ160" si="582">SUM(AZ161:AZ167)</f>
        <v>0</v>
      </c>
      <c r="BA160" s="44" t="s">
        <v>1685</v>
      </c>
      <c r="BB160" s="44" t="s">
        <v>1686</v>
      </c>
      <c r="BC160" s="45" t="s">
        <v>1687</v>
      </c>
    </row>
    <row r="161" spans="1:55" ht="17.25" hidden="1" customHeight="1" x14ac:dyDescent="0.2">
      <c r="A161" s="952"/>
      <c r="B161" s="954" t="str">
        <f>VLOOKUP($D$9,'PROYECTOS REGISTRADOS'!$A$2:$D$82,4,0)</f>
        <v>Mejoramiento del índice de desempleo entre la población económicamente activa residente en el Municipio de Tocancipá, Cundinamarca, Centro Oriente</v>
      </c>
      <c r="C161" s="957" t="str">
        <f>VLOOKUP($D$9,'PROYECTOS REGISTRADOS'!$A$2:$D$82,3,0)</f>
        <v>2016-25817-0030</v>
      </c>
      <c r="D161" s="960"/>
      <c r="E161" s="966" t="str">
        <f>IF(D161=0,"0-0",(VLOOKUP(D161,'CONSOLIDADO PLAN DESARROLLO'!$EL$9:$ET$304,2,0)))</f>
        <v>0-0</v>
      </c>
      <c r="F161" s="963" t="str">
        <f>IF(D161=0,"0-0",(VLOOKUP(D161,'CONSOLIDADO PLAN DESARROLLO'!$EL$9:$ET$304,3,0)))</f>
        <v>0-0</v>
      </c>
      <c r="G161" s="985" t="str">
        <f>IF(D161=0,"0-0",(VLOOKUP(D161,'CONSOLIDADO PLAN DESARROLLO'!$EL$9:$ET$304,4,0)))</f>
        <v>0-0</v>
      </c>
      <c r="H161" s="969" t="str">
        <f>IF(D161=0,"0-0",(VLOOKUP(D161,'CONSOLIDADO PLAN DESARROLLO'!$EL$9:$ET$304,5,0)))</f>
        <v>0-0</v>
      </c>
      <c r="I161" s="972" t="str">
        <f>IF(D161=0,"0-0",(VLOOKUP(D161,'CONSOLIDADO PLAN DESARROLLO'!$EL$9:$ET$304,$R$3,0)))</f>
        <v>0-0</v>
      </c>
      <c r="J161" s="973"/>
      <c r="K161" s="1002"/>
      <c r="L161" s="981"/>
      <c r="M161" s="175"/>
      <c r="N161" s="176"/>
      <c r="O161" s="177"/>
      <c r="P161" s="46"/>
      <c r="Q161" s="47"/>
      <c r="R161" s="882"/>
      <c r="S161" s="48"/>
      <c r="T161" s="885"/>
      <c r="U161" s="49"/>
      <c r="V161" s="885"/>
      <c r="W161" s="49"/>
      <c r="X161" s="885"/>
      <c r="Y161" s="49"/>
      <c r="Z161" s="885"/>
      <c r="AA161" s="49"/>
      <c r="AB161" s="885"/>
      <c r="AC161" s="49"/>
      <c r="AD161" s="885"/>
      <c r="AE161" s="49"/>
      <c r="AF161" s="885"/>
      <c r="AG161" s="50"/>
      <c r="AH161" s="873"/>
      <c r="AI161" s="873"/>
      <c r="AJ161" s="879">
        <f>+R161+T161+V161+X161+Z161+AB161+AD161+AF161</f>
        <v>0</v>
      </c>
      <c r="AK161" s="104">
        <f t="shared" ref="AK161:AK166" si="583">AC161+AE161+AG161+S161+U161+W161+Y161+AA161</f>
        <v>0</v>
      </c>
      <c r="AL161" s="51"/>
      <c r="AM161" s="52"/>
      <c r="AN161" s="52"/>
      <c r="AO161" s="52"/>
      <c r="AP161" s="52"/>
      <c r="AQ161" s="52"/>
      <c r="AR161" s="53">
        <f t="shared" ref="AR161:AR166" si="584">SUM(AL161:AQ161)</f>
        <v>0</v>
      </c>
      <c r="AS161" s="54"/>
      <c r="AT161" s="52"/>
      <c r="AU161" s="53">
        <f t="shared" ref="AU161:AU165" si="585">SUM(AS161:AT161)</f>
        <v>0</v>
      </c>
      <c r="AV161" s="54"/>
      <c r="AW161" s="52"/>
      <c r="AX161" s="52"/>
      <c r="AY161" s="52"/>
      <c r="AZ161" s="55"/>
      <c r="BA161" s="56"/>
      <c r="BB161" s="56"/>
      <c r="BC161" s="57"/>
    </row>
    <row r="162" spans="1:55" ht="17.25" hidden="1" customHeight="1" x14ac:dyDescent="0.2">
      <c r="A162" s="952"/>
      <c r="B162" s="954"/>
      <c r="C162" s="957"/>
      <c r="D162" s="960"/>
      <c r="E162" s="967"/>
      <c r="F162" s="963"/>
      <c r="G162" s="985"/>
      <c r="H162" s="969"/>
      <c r="I162" s="974"/>
      <c r="J162" s="975"/>
      <c r="K162" s="1002"/>
      <c r="L162" s="982"/>
      <c r="M162" s="175"/>
      <c r="N162" s="176"/>
      <c r="O162" s="177"/>
      <c r="P162" s="46"/>
      <c r="Q162" s="47"/>
      <c r="R162" s="883"/>
      <c r="S162" s="48"/>
      <c r="T162" s="886"/>
      <c r="U162" s="49"/>
      <c r="V162" s="886"/>
      <c r="W162" s="49"/>
      <c r="X162" s="886"/>
      <c r="Y162" s="49"/>
      <c r="Z162" s="886"/>
      <c r="AA162" s="49"/>
      <c r="AB162" s="886"/>
      <c r="AC162" s="49"/>
      <c r="AD162" s="886"/>
      <c r="AE162" s="49"/>
      <c r="AF162" s="886"/>
      <c r="AG162" s="50"/>
      <c r="AH162" s="874"/>
      <c r="AI162" s="874"/>
      <c r="AJ162" s="880"/>
      <c r="AK162" s="104">
        <f t="shared" si="583"/>
        <v>0</v>
      </c>
      <c r="AL162" s="51"/>
      <c r="AM162" s="52"/>
      <c r="AN162" s="52"/>
      <c r="AO162" s="52"/>
      <c r="AP162" s="52"/>
      <c r="AQ162" s="52"/>
      <c r="AR162" s="53">
        <f t="shared" si="584"/>
        <v>0</v>
      </c>
      <c r="AS162" s="54"/>
      <c r="AT162" s="52"/>
      <c r="AU162" s="53">
        <f t="shared" si="585"/>
        <v>0</v>
      </c>
      <c r="AV162" s="54"/>
      <c r="AW162" s="52"/>
      <c r="AX162" s="52"/>
      <c r="AY162" s="52"/>
      <c r="AZ162" s="55"/>
      <c r="BA162" s="56"/>
      <c r="BB162" s="56"/>
      <c r="BC162" s="57"/>
    </row>
    <row r="163" spans="1:55" ht="17.25" hidden="1" customHeight="1" x14ac:dyDescent="0.2">
      <c r="A163" s="952"/>
      <c r="B163" s="954"/>
      <c r="C163" s="957"/>
      <c r="D163" s="960"/>
      <c r="E163" s="967"/>
      <c r="F163" s="963"/>
      <c r="G163" s="985"/>
      <c r="H163" s="969"/>
      <c r="I163" s="974"/>
      <c r="J163" s="975"/>
      <c r="K163" s="1002"/>
      <c r="L163" s="982"/>
      <c r="M163" s="175"/>
      <c r="N163" s="176"/>
      <c r="O163" s="177"/>
      <c r="P163" s="46"/>
      <c r="Q163" s="47"/>
      <c r="R163" s="883"/>
      <c r="S163" s="48"/>
      <c r="T163" s="886"/>
      <c r="U163" s="49"/>
      <c r="V163" s="886"/>
      <c r="W163" s="49"/>
      <c r="X163" s="886"/>
      <c r="Y163" s="49"/>
      <c r="Z163" s="886"/>
      <c r="AA163" s="49"/>
      <c r="AB163" s="886"/>
      <c r="AC163" s="49"/>
      <c r="AD163" s="886"/>
      <c r="AE163" s="49"/>
      <c r="AF163" s="886"/>
      <c r="AG163" s="50"/>
      <c r="AH163" s="874"/>
      <c r="AI163" s="874"/>
      <c r="AJ163" s="880"/>
      <c r="AK163" s="104">
        <f t="shared" si="583"/>
        <v>0</v>
      </c>
      <c r="AL163" s="51"/>
      <c r="AM163" s="52"/>
      <c r="AN163" s="52"/>
      <c r="AO163" s="52"/>
      <c r="AP163" s="52"/>
      <c r="AQ163" s="52"/>
      <c r="AR163" s="53">
        <f t="shared" si="584"/>
        <v>0</v>
      </c>
      <c r="AS163" s="54"/>
      <c r="AT163" s="52"/>
      <c r="AU163" s="53">
        <f t="shared" si="585"/>
        <v>0</v>
      </c>
      <c r="AV163" s="54"/>
      <c r="AW163" s="52"/>
      <c r="AX163" s="52"/>
      <c r="AY163" s="52"/>
      <c r="AZ163" s="55"/>
      <c r="BA163" s="56"/>
      <c r="BB163" s="56"/>
      <c r="BC163" s="57"/>
    </row>
    <row r="164" spans="1:55" ht="17.25" hidden="1" customHeight="1" x14ac:dyDescent="0.2">
      <c r="A164" s="952"/>
      <c r="B164" s="954"/>
      <c r="C164" s="957"/>
      <c r="D164" s="960"/>
      <c r="E164" s="967"/>
      <c r="F164" s="963"/>
      <c r="G164" s="985"/>
      <c r="H164" s="969"/>
      <c r="I164" s="974"/>
      <c r="J164" s="975"/>
      <c r="K164" s="1002"/>
      <c r="L164" s="982"/>
      <c r="M164" s="175"/>
      <c r="N164" s="176"/>
      <c r="O164" s="177"/>
      <c r="P164" s="46"/>
      <c r="Q164" s="47"/>
      <c r="R164" s="883"/>
      <c r="S164" s="48"/>
      <c r="T164" s="886"/>
      <c r="U164" s="49"/>
      <c r="V164" s="886"/>
      <c r="W164" s="49"/>
      <c r="X164" s="886"/>
      <c r="Y164" s="49"/>
      <c r="Z164" s="886"/>
      <c r="AA164" s="49"/>
      <c r="AB164" s="886"/>
      <c r="AC164" s="49"/>
      <c r="AD164" s="886"/>
      <c r="AE164" s="49"/>
      <c r="AF164" s="886"/>
      <c r="AG164" s="50"/>
      <c r="AH164" s="874"/>
      <c r="AI164" s="874"/>
      <c r="AJ164" s="880"/>
      <c r="AK164" s="104">
        <f t="shared" si="583"/>
        <v>0</v>
      </c>
      <c r="AL164" s="51"/>
      <c r="AM164" s="52"/>
      <c r="AN164" s="52"/>
      <c r="AO164" s="52"/>
      <c r="AP164" s="52"/>
      <c r="AQ164" s="52"/>
      <c r="AR164" s="53">
        <f t="shared" si="584"/>
        <v>0</v>
      </c>
      <c r="AS164" s="54"/>
      <c r="AT164" s="52"/>
      <c r="AU164" s="53">
        <f t="shared" si="585"/>
        <v>0</v>
      </c>
      <c r="AV164" s="54"/>
      <c r="AW164" s="52"/>
      <c r="AX164" s="52"/>
      <c r="AY164" s="52"/>
      <c r="AZ164" s="55"/>
      <c r="BA164" s="56"/>
      <c r="BB164" s="56"/>
      <c r="BC164" s="57"/>
    </row>
    <row r="165" spans="1:55" ht="17.25" hidden="1" customHeight="1" x14ac:dyDescent="0.2">
      <c r="A165" s="952"/>
      <c r="B165" s="954"/>
      <c r="C165" s="957"/>
      <c r="D165" s="960"/>
      <c r="E165" s="967"/>
      <c r="F165" s="963"/>
      <c r="G165" s="985"/>
      <c r="H165" s="969"/>
      <c r="I165" s="974"/>
      <c r="J165" s="975"/>
      <c r="K165" s="1002"/>
      <c r="L165" s="982"/>
      <c r="M165" s="175"/>
      <c r="N165" s="176"/>
      <c r="O165" s="177"/>
      <c r="P165" s="46"/>
      <c r="Q165" s="47"/>
      <c r="R165" s="883"/>
      <c r="S165" s="48"/>
      <c r="T165" s="886"/>
      <c r="U165" s="49"/>
      <c r="V165" s="886"/>
      <c r="W165" s="49"/>
      <c r="X165" s="886"/>
      <c r="Y165" s="49"/>
      <c r="Z165" s="886"/>
      <c r="AA165" s="49"/>
      <c r="AB165" s="886"/>
      <c r="AC165" s="49"/>
      <c r="AD165" s="886"/>
      <c r="AE165" s="49"/>
      <c r="AF165" s="886"/>
      <c r="AG165" s="50"/>
      <c r="AH165" s="874"/>
      <c r="AI165" s="874"/>
      <c r="AJ165" s="880"/>
      <c r="AK165" s="104">
        <f t="shared" si="583"/>
        <v>0</v>
      </c>
      <c r="AL165" s="51"/>
      <c r="AM165" s="52"/>
      <c r="AN165" s="52"/>
      <c r="AO165" s="52"/>
      <c r="AP165" s="52"/>
      <c r="AQ165" s="52"/>
      <c r="AR165" s="53">
        <f t="shared" si="584"/>
        <v>0</v>
      </c>
      <c r="AS165" s="54"/>
      <c r="AT165" s="52"/>
      <c r="AU165" s="53">
        <f t="shared" si="585"/>
        <v>0</v>
      </c>
      <c r="AV165" s="54"/>
      <c r="AW165" s="52"/>
      <c r="AX165" s="52"/>
      <c r="AY165" s="52"/>
      <c r="AZ165" s="55"/>
      <c r="BA165" s="56"/>
      <c r="BB165" s="56"/>
      <c r="BC165" s="57"/>
    </row>
    <row r="166" spans="1:55" ht="17.25" hidden="1" customHeight="1" x14ac:dyDescent="0.2">
      <c r="A166" s="952"/>
      <c r="B166" s="955"/>
      <c r="C166" s="958"/>
      <c r="D166" s="961"/>
      <c r="E166" s="967"/>
      <c r="F166" s="964"/>
      <c r="G166" s="986"/>
      <c r="H166" s="970"/>
      <c r="I166" s="974"/>
      <c r="J166" s="975"/>
      <c r="K166" s="1003"/>
      <c r="L166" s="982"/>
      <c r="M166" s="178"/>
      <c r="N166" s="179"/>
      <c r="O166" s="180"/>
      <c r="P166" s="107"/>
      <c r="Q166" s="108"/>
      <c r="R166" s="883"/>
      <c r="S166" s="109"/>
      <c r="T166" s="886"/>
      <c r="U166" s="110"/>
      <c r="V166" s="886"/>
      <c r="W166" s="110"/>
      <c r="X166" s="886"/>
      <c r="Y166" s="110"/>
      <c r="Z166" s="886"/>
      <c r="AA166" s="110"/>
      <c r="AB166" s="886"/>
      <c r="AC166" s="110"/>
      <c r="AD166" s="886"/>
      <c r="AE166" s="110"/>
      <c r="AF166" s="886"/>
      <c r="AG166" s="111"/>
      <c r="AH166" s="874"/>
      <c r="AI166" s="874"/>
      <c r="AJ166" s="881"/>
      <c r="AK166" s="104">
        <f t="shared" si="583"/>
        <v>0</v>
      </c>
      <c r="AL166" s="112"/>
      <c r="AM166" s="113"/>
      <c r="AN166" s="113"/>
      <c r="AO166" s="113"/>
      <c r="AP166" s="113"/>
      <c r="AQ166" s="113"/>
      <c r="AR166" s="53">
        <f t="shared" si="584"/>
        <v>0</v>
      </c>
      <c r="AS166" s="114"/>
      <c r="AT166" s="113"/>
      <c r="AU166" s="53">
        <f>SUM(AS166:AT166)</f>
        <v>0</v>
      </c>
      <c r="AV166" s="114"/>
      <c r="AW166" s="113"/>
      <c r="AX166" s="113"/>
      <c r="AY166" s="113"/>
      <c r="AZ166" s="115"/>
      <c r="BA166" s="116"/>
      <c r="BB166" s="116"/>
      <c r="BC166" s="117"/>
    </row>
    <row r="167" spans="1:55" ht="9.9499999999999993" hidden="1" customHeight="1" thickBot="1" x14ac:dyDescent="0.25">
      <c r="A167" s="953"/>
      <c r="B167" s="956"/>
      <c r="C167" s="959"/>
      <c r="D167" s="962"/>
      <c r="E167" s="968"/>
      <c r="F167" s="965"/>
      <c r="G167" s="987"/>
      <c r="H167" s="971"/>
      <c r="I167" s="976"/>
      <c r="J167" s="977"/>
      <c r="K167" s="1004"/>
      <c r="L167" s="983"/>
      <c r="M167" s="181"/>
      <c r="N167" s="182"/>
      <c r="O167" s="183"/>
      <c r="P167" s="118"/>
      <c r="Q167" s="118"/>
      <c r="R167" s="884"/>
      <c r="S167" s="184"/>
      <c r="T167" s="887"/>
      <c r="U167" s="185"/>
      <c r="V167" s="887"/>
      <c r="W167" s="185"/>
      <c r="X167" s="887"/>
      <c r="Y167" s="185"/>
      <c r="Z167" s="887"/>
      <c r="AA167" s="185"/>
      <c r="AB167" s="887"/>
      <c r="AC167" s="185"/>
      <c r="AD167" s="887"/>
      <c r="AE167" s="185"/>
      <c r="AF167" s="887"/>
      <c r="AG167" s="186"/>
      <c r="AH167" s="875"/>
      <c r="AI167" s="875"/>
      <c r="AJ167" s="119"/>
      <c r="AK167" s="120"/>
      <c r="AL167" s="187"/>
      <c r="AM167" s="188"/>
      <c r="AN167" s="188"/>
      <c r="AO167" s="188"/>
      <c r="AP167" s="188"/>
      <c r="AQ167" s="188"/>
      <c r="AR167" s="121"/>
      <c r="AS167" s="189"/>
      <c r="AT167" s="188"/>
      <c r="AU167" s="121"/>
      <c r="AV167" s="189"/>
      <c r="AW167" s="188"/>
      <c r="AX167" s="188"/>
      <c r="AY167" s="188"/>
      <c r="AZ167" s="190"/>
      <c r="BA167" s="191"/>
      <c r="BB167" s="191"/>
      <c r="BC167" s="192"/>
    </row>
    <row r="168" spans="1:55" ht="6" hidden="1" customHeight="1" x14ac:dyDescent="0.2">
      <c r="A168" s="157"/>
      <c r="B168" s="193"/>
      <c r="C168" s="193"/>
      <c r="D168" s="193"/>
      <c r="E168" s="193"/>
      <c r="F168" s="193"/>
      <c r="G168" s="193"/>
      <c r="H168" s="193"/>
      <c r="I168" s="984"/>
      <c r="J168" s="984"/>
      <c r="K168" s="193"/>
      <c r="L168" s="193"/>
      <c r="M168" s="193"/>
      <c r="N168" s="193"/>
      <c r="O168" s="193"/>
      <c r="P168" s="193"/>
      <c r="Q168" s="193"/>
      <c r="R168" s="193"/>
      <c r="S168" s="193"/>
      <c r="T168" s="193"/>
      <c r="U168" s="193"/>
      <c r="V168" s="193"/>
      <c r="W168" s="193"/>
      <c r="X168" s="193"/>
      <c r="Y168" s="193"/>
      <c r="Z168" s="193"/>
      <c r="AA168" s="193"/>
      <c r="AB168" s="193"/>
      <c r="AC168" s="193"/>
      <c r="AD168" s="193"/>
      <c r="AE168" s="193"/>
      <c r="AF168" s="193"/>
      <c r="AG168" s="193"/>
      <c r="AH168" s="193"/>
      <c r="AI168" s="193"/>
      <c r="AJ168" s="193"/>
      <c r="AK168" s="194"/>
      <c r="AL168" s="194"/>
      <c r="AM168" s="194"/>
      <c r="AN168" s="194"/>
      <c r="AO168" s="194"/>
      <c r="AP168" s="194"/>
      <c r="AQ168" s="195"/>
      <c r="AR168" s="194"/>
      <c r="AS168" s="194"/>
      <c r="AT168" s="194"/>
      <c r="AU168" s="194"/>
      <c r="AV168" s="194"/>
      <c r="AW168" s="194"/>
      <c r="AX168" s="194"/>
      <c r="AY168" s="194"/>
      <c r="AZ168" s="194"/>
      <c r="BA168" s="194"/>
      <c r="BB168" s="194"/>
      <c r="BC168" s="157"/>
    </row>
    <row r="169" spans="1:55" ht="72" hidden="1" customHeight="1" x14ac:dyDescent="0.2">
      <c r="A169" s="951">
        <v>18</v>
      </c>
      <c r="B169" s="162" t="s">
        <v>1705</v>
      </c>
      <c r="C169" s="163" t="s">
        <v>1706</v>
      </c>
      <c r="D169" s="164" t="s">
        <v>21</v>
      </c>
      <c r="E169" s="164" t="s">
        <v>1894</v>
      </c>
      <c r="F169" s="163" t="s">
        <v>1707</v>
      </c>
      <c r="G169" s="165" t="s">
        <v>1679</v>
      </c>
      <c r="H169" s="165" t="s">
        <v>1680</v>
      </c>
      <c r="I169" s="166" t="s">
        <v>1910</v>
      </c>
      <c r="J169" s="167">
        <f>+$N$3</f>
        <v>2018</v>
      </c>
      <c r="K169" s="165" t="s">
        <v>1927</v>
      </c>
      <c r="L169" s="166" t="s">
        <v>1928</v>
      </c>
      <c r="M169" s="163" t="s">
        <v>1708</v>
      </c>
      <c r="N169" s="163" t="s">
        <v>1709</v>
      </c>
      <c r="O169" s="163" t="s">
        <v>1710</v>
      </c>
      <c r="P169" s="163" t="s">
        <v>1711</v>
      </c>
      <c r="Q169" s="163" t="s">
        <v>1712</v>
      </c>
      <c r="R169" s="168">
        <f t="shared" ref="R169" si="586">SUM(R170:R176)</f>
        <v>0</v>
      </c>
      <c r="S169" s="169">
        <f t="shared" ref="S169" si="587">SUM(S170:S176)</f>
        <v>0</v>
      </c>
      <c r="T169" s="170">
        <f t="shared" ref="T169" si="588">SUM(T170:T176)</f>
        <v>0</v>
      </c>
      <c r="U169" s="171">
        <f t="shared" ref="U169" si="589">SUM(U170:U176)</f>
        <v>0</v>
      </c>
      <c r="V169" s="170">
        <f t="shared" ref="V169" si="590">SUM(V170:V176)</f>
        <v>0</v>
      </c>
      <c r="W169" s="171">
        <f t="shared" ref="W169" si="591">SUM(W170:W176)</f>
        <v>0</v>
      </c>
      <c r="X169" s="170">
        <f t="shared" ref="X169" si="592">SUM(X170:X176)</f>
        <v>0</v>
      </c>
      <c r="Y169" s="171">
        <f t="shared" ref="Y169" si="593">SUM(Y170:Y176)</f>
        <v>0</v>
      </c>
      <c r="Z169" s="170">
        <f t="shared" ref="Z169" si="594">SUM(Z170:Z176)</f>
        <v>0</v>
      </c>
      <c r="AA169" s="171">
        <f t="shared" ref="AA169" si="595">SUM(AA170:AA176)</f>
        <v>0</v>
      </c>
      <c r="AB169" s="170">
        <f t="shared" ref="AB169" si="596">SUM(AB170:AB176)</f>
        <v>0</v>
      </c>
      <c r="AC169" s="171">
        <f t="shared" ref="AC169" si="597">SUM(AC170:AC176)</f>
        <v>0</v>
      </c>
      <c r="AD169" s="170">
        <f t="shared" ref="AD169" si="598">SUM(AD170:AD176)</f>
        <v>0</v>
      </c>
      <c r="AE169" s="171">
        <f t="shared" ref="AE169" si="599">SUM(AE170:AE176)</f>
        <v>0</v>
      </c>
      <c r="AF169" s="170">
        <f t="shared" ref="AF169" si="600">SUM(AF170:AF176)</f>
        <v>0</v>
      </c>
      <c r="AG169" s="172">
        <f t="shared" ref="AG169" si="601">SUM(AG170:AG176)</f>
        <v>0</v>
      </c>
      <c r="AH169" s="872"/>
      <c r="AI169" s="872"/>
      <c r="AJ169" s="173">
        <f t="shared" ref="AJ169" si="602">SUM(AJ170:AJ176)</f>
        <v>0</v>
      </c>
      <c r="AK169" s="174">
        <f t="shared" ref="AK169" si="603">SUM(AK170:AK176)</f>
        <v>0</v>
      </c>
      <c r="AL169" s="41">
        <f t="shared" ref="AL169" si="604">SUM(AL170:AL176)</f>
        <v>0</v>
      </c>
      <c r="AM169" s="42">
        <f t="shared" ref="AM169" si="605">SUM(AM170:AM176)</f>
        <v>0</v>
      </c>
      <c r="AN169" s="42">
        <f t="shared" ref="AN169" si="606">SUM(AN170:AN176)</f>
        <v>0</v>
      </c>
      <c r="AO169" s="42">
        <f t="shared" ref="AO169" si="607">SUM(AO170:AO176)</f>
        <v>0</v>
      </c>
      <c r="AP169" s="42">
        <f t="shared" ref="AP169" si="608">SUM(AP170:AP176)</f>
        <v>0</v>
      </c>
      <c r="AQ169" s="42">
        <f t="shared" ref="AQ169" si="609">SUM(AQ170:AQ176)</f>
        <v>0</v>
      </c>
      <c r="AR169" s="43">
        <f t="shared" ref="AR169" si="610">SUM(AR170:AR176)</f>
        <v>0</v>
      </c>
      <c r="AS169" s="105">
        <f t="shared" ref="AS169" si="611">SUM(AS170:AS176)</f>
        <v>0</v>
      </c>
      <c r="AT169" s="42">
        <f t="shared" ref="AT169" si="612">SUM(AT170:AT176)</f>
        <v>0</v>
      </c>
      <c r="AU169" s="43">
        <f t="shared" ref="AU169" si="613">SUM(AU170:AU176)</f>
        <v>0</v>
      </c>
      <c r="AV169" s="105">
        <f t="shared" ref="AV169" si="614">SUM(AV170:AV176)</f>
        <v>0</v>
      </c>
      <c r="AW169" s="42">
        <f t="shared" ref="AW169" si="615">SUM(AW170:AW176)</f>
        <v>0</v>
      </c>
      <c r="AX169" s="42">
        <f t="shared" ref="AX169" si="616">SUM(AX170:AX176)</f>
        <v>0</v>
      </c>
      <c r="AY169" s="42">
        <f t="shared" ref="AY169" si="617">SUM(AY170:AY176)</f>
        <v>0</v>
      </c>
      <c r="AZ169" s="106">
        <f t="shared" ref="AZ169" si="618">SUM(AZ170:AZ176)</f>
        <v>0</v>
      </c>
      <c r="BA169" s="44" t="s">
        <v>1685</v>
      </c>
      <c r="BB169" s="44" t="s">
        <v>1686</v>
      </c>
      <c r="BC169" s="45" t="s">
        <v>1687</v>
      </c>
    </row>
    <row r="170" spans="1:55" ht="17.25" hidden="1" customHeight="1" x14ac:dyDescent="0.2">
      <c r="A170" s="952"/>
      <c r="B170" s="954" t="str">
        <f>VLOOKUP($D$9,'PROYECTOS REGISTRADOS'!$A$2:$D$82,4,0)</f>
        <v>Mejoramiento del índice de desempleo entre la población económicamente activa residente en el Municipio de Tocancipá, Cundinamarca, Centro Oriente</v>
      </c>
      <c r="C170" s="957" t="str">
        <f>VLOOKUP($D$9,'PROYECTOS REGISTRADOS'!$A$2:$D$82,3,0)</f>
        <v>2016-25817-0030</v>
      </c>
      <c r="D170" s="960"/>
      <c r="E170" s="966" t="str">
        <f>IF(D170=0,"0-0",(VLOOKUP(D170,'CONSOLIDADO PLAN DESARROLLO'!$EL$9:$ET$304,2,0)))</f>
        <v>0-0</v>
      </c>
      <c r="F170" s="963" t="str">
        <f>IF(D170=0,"0-0",(VLOOKUP(D170,'CONSOLIDADO PLAN DESARROLLO'!$EL$9:$ET$304,3,0)))</f>
        <v>0-0</v>
      </c>
      <c r="G170" s="985" t="str">
        <f>IF(D170=0,"0-0",(VLOOKUP(D170,'CONSOLIDADO PLAN DESARROLLO'!$EL$9:$ET$304,4,0)))</f>
        <v>0-0</v>
      </c>
      <c r="H170" s="969" t="str">
        <f>IF(D170=0,"0-0",(VLOOKUP(D170,'CONSOLIDADO PLAN DESARROLLO'!$EL$9:$ET$304,5,0)))</f>
        <v>0-0</v>
      </c>
      <c r="I170" s="972" t="str">
        <f>IF(D170=0,"0-0",(VLOOKUP(D170,'CONSOLIDADO PLAN DESARROLLO'!$EL$9:$ET$304,$R$3,0)))</f>
        <v>0-0</v>
      </c>
      <c r="J170" s="973"/>
      <c r="K170" s="1002"/>
      <c r="L170" s="981"/>
      <c r="M170" s="175"/>
      <c r="N170" s="176"/>
      <c r="O170" s="177"/>
      <c r="P170" s="46"/>
      <c r="Q170" s="47"/>
      <c r="R170" s="882"/>
      <c r="S170" s="48"/>
      <c r="T170" s="885"/>
      <c r="U170" s="49"/>
      <c r="V170" s="885"/>
      <c r="W170" s="49"/>
      <c r="X170" s="885"/>
      <c r="Y170" s="49"/>
      <c r="Z170" s="885"/>
      <c r="AA170" s="49"/>
      <c r="AB170" s="885"/>
      <c r="AC170" s="49"/>
      <c r="AD170" s="885"/>
      <c r="AE170" s="49"/>
      <c r="AF170" s="885"/>
      <c r="AG170" s="50"/>
      <c r="AH170" s="873"/>
      <c r="AI170" s="873"/>
      <c r="AJ170" s="879">
        <f>+R170+T170+V170+X170+Z170+AB170+AD170+AF170</f>
        <v>0</v>
      </c>
      <c r="AK170" s="104">
        <f t="shared" ref="AK170:AK175" si="619">AC170+AE170+AG170+S170+U170+W170+Y170+AA170</f>
        <v>0</v>
      </c>
      <c r="AL170" s="51"/>
      <c r="AM170" s="52"/>
      <c r="AN170" s="52"/>
      <c r="AO170" s="52"/>
      <c r="AP170" s="52"/>
      <c r="AQ170" s="52"/>
      <c r="AR170" s="53">
        <f t="shared" ref="AR170:AR175" si="620">SUM(AL170:AQ170)</f>
        <v>0</v>
      </c>
      <c r="AS170" s="54"/>
      <c r="AT170" s="52"/>
      <c r="AU170" s="53">
        <f t="shared" ref="AU170:AU174" si="621">SUM(AS170:AT170)</f>
        <v>0</v>
      </c>
      <c r="AV170" s="54"/>
      <c r="AW170" s="52"/>
      <c r="AX170" s="52"/>
      <c r="AY170" s="52"/>
      <c r="AZ170" s="55"/>
      <c r="BA170" s="56"/>
      <c r="BB170" s="56"/>
      <c r="BC170" s="57"/>
    </row>
    <row r="171" spans="1:55" ht="17.25" hidden="1" customHeight="1" x14ac:dyDescent="0.2">
      <c r="A171" s="952"/>
      <c r="B171" s="954"/>
      <c r="C171" s="957"/>
      <c r="D171" s="960"/>
      <c r="E171" s="967"/>
      <c r="F171" s="963"/>
      <c r="G171" s="985"/>
      <c r="H171" s="969"/>
      <c r="I171" s="974"/>
      <c r="J171" s="975"/>
      <c r="K171" s="1002"/>
      <c r="L171" s="982"/>
      <c r="M171" s="175"/>
      <c r="N171" s="176"/>
      <c r="O171" s="177"/>
      <c r="P171" s="46"/>
      <c r="Q171" s="47"/>
      <c r="R171" s="883"/>
      <c r="S171" s="48"/>
      <c r="T171" s="886"/>
      <c r="U171" s="49"/>
      <c r="V171" s="886"/>
      <c r="W171" s="49"/>
      <c r="X171" s="886"/>
      <c r="Y171" s="49"/>
      <c r="Z171" s="886"/>
      <c r="AA171" s="49"/>
      <c r="AB171" s="886"/>
      <c r="AC171" s="49"/>
      <c r="AD171" s="886"/>
      <c r="AE171" s="49"/>
      <c r="AF171" s="886"/>
      <c r="AG171" s="50"/>
      <c r="AH171" s="874"/>
      <c r="AI171" s="874"/>
      <c r="AJ171" s="880"/>
      <c r="AK171" s="104">
        <f t="shared" si="619"/>
        <v>0</v>
      </c>
      <c r="AL171" s="51"/>
      <c r="AM171" s="52"/>
      <c r="AN171" s="52"/>
      <c r="AO171" s="52"/>
      <c r="AP171" s="52"/>
      <c r="AQ171" s="52"/>
      <c r="AR171" s="53">
        <f t="shared" si="620"/>
        <v>0</v>
      </c>
      <c r="AS171" s="54"/>
      <c r="AT171" s="52"/>
      <c r="AU171" s="53">
        <f t="shared" si="621"/>
        <v>0</v>
      </c>
      <c r="AV171" s="54"/>
      <c r="AW171" s="52"/>
      <c r="AX171" s="52"/>
      <c r="AY171" s="52"/>
      <c r="AZ171" s="55"/>
      <c r="BA171" s="56"/>
      <c r="BB171" s="56"/>
      <c r="BC171" s="57"/>
    </row>
    <row r="172" spans="1:55" ht="17.25" hidden="1" customHeight="1" x14ac:dyDescent="0.2">
      <c r="A172" s="952"/>
      <c r="B172" s="954"/>
      <c r="C172" s="957"/>
      <c r="D172" s="960"/>
      <c r="E172" s="967"/>
      <c r="F172" s="963"/>
      <c r="G172" s="985"/>
      <c r="H172" s="969"/>
      <c r="I172" s="974"/>
      <c r="J172" s="975"/>
      <c r="K172" s="1002"/>
      <c r="L172" s="982"/>
      <c r="M172" s="175"/>
      <c r="N172" s="176"/>
      <c r="O172" s="177"/>
      <c r="P172" s="46"/>
      <c r="Q172" s="47"/>
      <c r="R172" s="883"/>
      <c r="S172" s="48"/>
      <c r="T172" s="886"/>
      <c r="U172" s="49"/>
      <c r="V172" s="886"/>
      <c r="W172" s="49"/>
      <c r="X172" s="886"/>
      <c r="Y172" s="49"/>
      <c r="Z172" s="886"/>
      <c r="AA172" s="49"/>
      <c r="AB172" s="886"/>
      <c r="AC172" s="49"/>
      <c r="AD172" s="886"/>
      <c r="AE172" s="49"/>
      <c r="AF172" s="886"/>
      <c r="AG172" s="50"/>
      <c r="AH172" s="874"/>
      <c r="AI172" s="874"/>
      <c r="AJ172" s="880"/>
      <c r="AK172" s="104">
        <f t="shared" si="619"/>
        <v>0</v>
      </c>
      <c r="AL172" s="51"/>
      <c r="AM172" s="52"/>
      <c r="AN172" s="52"/>
      <c r="AO172" s="52"/>
      <c r="AP172" s="52"/>
      <c r="AQ172" s="52"/>
      <c r="AR172" s="53">
        <f t="shared" si="620"/>
        <v>0</v>
      </c>
      <c r="AS172" s="54"/>
      <c r="AT172" s="52"/>
      <c r="AU172" s="53">
        <f t="shared" si="621"/>
        <v>0</v>
      </c>
      <c r="AV172" s="54"/>
      <c r="AW172" s="52"/>
      <c r="AX172" s="52"/>
      <c r="AY172" s="52"/>
      <c r="AZ172" s="55"/>
      <c r="BA172" s="56"/>
      <c r="BB172" s="56"/>
      <c r="BC172" s="57"/>
    </row>
    <row r="173" spans="1:55" ht="17.25" hidden="1" customHeight="1" x14ac:dyDescent="0.2">
      <c r="A173" s="952"/>
      <c r="B173" s="954"/>
      <c r="C173" s="957"/>
      <c r="D173" s="960"/>
      <c r="E173" s="967"/>
      <c r="F173" s="963"/>
      <c r="G173" s="985"/>
      <c r="H173" s="969"/>
      <c r="I173" s="974"/>
      <c r="J173" s="975"/>
      <c r="K173" s="1002"/>
      <c r="L173" s="982"/>
      <c r="M173" s="175"/>
      <c r="N173" s="176"/>
      <c r="O173" s="177"/>
      <c r="P173" s="46"/>
      <c r="Q173" s="47"/>
      <c r="R173" s="883"/>
      <c r="S173" s="48"/>
      <c r="T173" s="886"/>
      <c r="U173" s="49"/>
      <c r="V173" s="886"/>
      <c r="W173" s="49"/>
      <c r="X173" s="886"/>
      <c r="Y173" s="49"/>
      <c r="Z173" s="886"/>
      <c r="AA173" s="49"/>
      <c r="AB173" s="886"/>
      <c r="AC173" s="49"/>
      <c r="AD173" s="886"/>
      <c r="AE173" s="49"/>
      <c r="AF173" s="886"/>
      <c r="AG173" s="50"/>
      <c r="AH173" s="874"/>
      <c r="AI173" s="874"/>
      <c r="AJ173" s="880"/>
      <c r="AK173" s="104">
        <f t="shared" si="619"/>
        <v>0</v>
      </c>
      <c r="AL173" s="51"/>
      <c r="AM173" s="52"/>
      <c r="AN173" s="52"/>
      <c r="AO173" s="52"/>
      <c r="AP173" s="52"/>
      <c r="AQ173" s="52"/>
      <c r="AR173" s="53">
        <f t="shared" si="620"/>
        <v>0</v>
      </c>
      <c r="AS173" s="54"/>
      <c r="AT173" s="52"/>
      <c r="AU173" s="53">
        <f t="shared" si="621"/>
        <v>0</v>
      </c>
      <c r="AV173" s="54"/>
      <c r="AW173" s="52"/>
      <c r="AX173" s="52"/>
      <c r="AY173" s="52"/>
      <c r="AZ173" s="55"/>
      <c r="BA173" s="56"/>
      <c r="BB173" s="56"/>
      <c r="BC173" s="57"/>
    </row>
    <row r="174" spans="1:55" ht="17.25" hidden="1" customHeight="1" x14ac:dyDescent="0.2">
      <c r="A174" s="952"/>
      <c r="B174" s="954"/>
      <c r="C174" s="957"/>
      <c r="D174" s="960"/>
      <c r="E174" s="967"/>
      <c r="F174" s="963"/>
      <c r="G174" s="985"/>
      <c r="H174" s="969"/>
      <c r="I174" s="974"/>
      <c r="J174" s="975"/>
      <c r="K174" s="1002"/>
      <c r="L174" s="982"/>
      <c r="M174" s="175"/>
      <c r="N174" s="176"/>
      <c r="O174" s="177"/>
      <c r="P174" s="46"/>
      <c r="Q174" s="47"/>
      <c r="R174" s="883"/>
      <c r="S174" s="48"/>
      <c r="T174" s="886"/>
      <c r="U174" s="49"/>
      <c r="V174" s="886"/>
      <c r="W174" s="49"/>
      <c r="X174" s="886"/>
      <c r="Y174" s="49"/>
      <c r="Z174" s="886"/>
      <c r="AA174" s="49"/>
      <c r="AB174" s="886"/>
      <c r="AC174" s="49"/>
      <c r="AD174" s="886"/>
      <c r="AE174" s="49"/>
      <c r="AF174" s="886"/>
      <c r="AG174" s="50"/>
      <c r="AH174" s="874"/>
      <c r="AI174" s="874"/>
      <c r="AJ174" s="880"/>
      <c r="AK174" s="104">
        <f t="shared" si="619"/>
        <v>0</v>
      </c>
      <c r="AL174" s="51"/>
      <c r="AM174" s="52"/>
      <c r="AN174" s="52"/>
      <c r="AO174" s="52"/>
      <c r="AP174" s="52"/>
      <c r="AQ174" s="52"/>
      <c r="AR174" s="53">
        <f t="shared" si="620"/>
        <v>0</v>
      </c>
      <c r="AS174" s="54"/>
      <c r="AT174" s="52"/>
      <c r="AU174" s="53">
        <f t="shared" si="621"/>
        <v>0</v>
      </c>
      <c r="AV174" s="54"/>
      <c r="AW174" s="52"/>
      <c r="AX174" s="52"/>
      <c r="AY174" s="52"/>
      <c r="AZ174" s="55"/>
      <c r="BA174" s="56"/>
      <c r="BB174" s="56"/>
      <c r="BC174" s="57"/>
    </row>
    <row r="175" spans="1:55" ht="17.25" hidden="1" customHeight="1" x14ac:dyDescent="0.2">
      <c r="A175" s="952"/>
      <c r="B175" s="955"/>
      <c r="C175" s="958"/>
      <c r="D175" s="961"/>
      <c r="E175" s="967"/>
      <c r="F175" s="964"/>
      <c r="G175" s="986"/>
      <c r="H175" s="970"/>
      <c r="I175" s="974"/>
      <c r="J175" s="975"/>
      <c r="K175" s="1003"/>
      <c r="L175" s="982"/>
      <c r="M175" s="178"/>
      <c r="N175" s="179"/>
      <c r="O175" s="180"/>
      <c r="P175" s="107"/>
      <c r="Q175" s="108"/>
      <c r="R175" s="883"/>
      <c r="S175" s="109"/>
      <c r="T175" s="886"/>
      <c r="U175" s="110"/>
      <c r="V175" s="886"/>
      <c r="W175" s="110"/>
      <c r="X175" s="886"/>
      <c r="Y175" s="110"/>
      <c r="Z175" s="886"/>
      <c r="AA175" s="110"/>
      <c r="AB175" s="886"/>
      <c r="AC175" s="110"/>
      <c r="AD175" s="886"/>
      <c r="AE175" s="110"/>
      <c r="AF175" s="886"/>
      <c r="AG175" s="111"/>
      <c r="AH175" s="874"/>
      <c r="AI175" s="874"/>
      <c r="AJ175" s="881"/>
      <c r="AK175" s="104">
        <f t="shared" si="619"/>
        <v>0</v>
      </c>
      <c r="AL175" s="112"/>
      <c r="AM175" s="113"/>
      <c r="AN175" s="113"/>
      <c r="AO175" s="113"/>
      <c r="AP175" s="113"/>
      <c r="AQ175" s="113"/>
      <c r="AR175" s="53">
        <f t="shared" si="620"/>
        <v>0</v>
      </c>
      <c r="AS175" s="114"/>
      <c r="AT175" s="113"/>
      <c r="AU175" s="53">
        <f>SUM(AS175:AT175)</f>
        <v>0</v>
      </c>
      <c r="AV175" s="114"/>
      <c r="AW175" s="113"/>
      <c r="AX175" s="113"/>
      <c r="AY175" s="113"/>
      <c r="AZ175" s="115"/>
      <c r="BA175" s="116"/>
      <c r="BB175" s="116"/>
      <c r="BC175" s="117"/>
    </row>
    <row r="176" spans="1:55" ht="9.9499999999999993" hidden="1" customHeight="1" thickBot="1" x14ac:dyDescent="0.25">
      <c r="A176" s="953"/>
      <c r="B176" s="956"/>
      <c r="C176" s="959"/>
      <c r="D176" s="962"/>
      <c r="E176" s="968"/>
      <c r="F176" s="965"/>
      <c r="G176" s="987"/>
      <c r="H176" s="971"/>
      <c r="I176" s="976"/>
      <c r="J176" s="977"/>
      <c r="K176" s="1004"/>
      <c r="L176" s="983"/>
      <c r="M176" s="181"/>
      <c r="N176" s="182"/>
      <c r="O176" s="183"/>
      <c r="P176" s="118"/>
      <c r="Q176" s="118"/>
      <c r="R176" s="884"/>
      <c r="S176" s="184"/>
      <c r="T176" s="887"/>
      <c r="U176" s="185"/>
      <c r="V176" s="887"/>
      <c r="W176" s="185"/>
      <c r="X176" s="887"/>
      <c r="Y176" s="185"/>
      <c r="Z176" s="887"/>
      <c r="AA176" s="185"/>
      <c r="AB176" s="887"/>
      <c r="AC176" s="185"/>
      <c r="AD176" s="887"/>
      <c r="AE176" s="185"/>
      <c r="AF176" s="887"/>
      <c r="AG176" s="186"/>
      <c r="AH176" s="875"/>
      <c r="AI176" s="875"/>
      <c r="AJ176" s="119"/>
      <c r="AK176" s="120"/>
      <c r="AL176" s="187"/>
      <c r="AM176" s="188"/>
      <c r="AN176" s="188"/>
      <c r="AO176" s="188"/>
      <c r="AP176" s="188"/>
      <c r="AQ176" s="188"/>
      <c r="AR176" s="121"/>
      <c r="AS176" s="189"/>
      <c r="AT176" s="188"/>
      <c r="AU176" s="121"/>
      <c r="AV176" s="189"/>
      <c r="AW176" s="188"/>
      <c r="AX176" s="188"/>
      <c r="AY176" s="188"/>
      <c r="AZ176" s="190"/>
      <c r="BA176" s="191"/>
      <c r="BB176" s="191"/>
      <c r="BC176" s="192"/>
    </row>
    <row r="177" spans="1:55" ht="6" hidden="1" customHeight="1" x14ac:dyDescent="0.2">
      <c r="A177" s="157"/>
      <c r="B177" s="193"/>
      <c r="C177" s="193"/>
      <c r="D177" s="193"/>
      <c r="E177" s="193"/>
      <c r="F177" s="193"/>
      <c r="G177" s="193"/>
      <c r="H177" s="193"/>
      <c r="I177" s="984"/>
      <c r="J177" s="984"/>
      <c r="K177" s="193"/>
      <c r="L177" s="193"/>
      <c r="M177" s="193"/>
      <c r="N177" s="193"/>
      <c r="O177" s="193"/>
      <c r="P177" s="193"/>
      <c r="Q177" s="193"/>
      <c r="R177" s="193"/>
      <c r="S177" s="193"/>
      <c r="T177" s="193"/>
      <c r="U177" s="193"/>
      <c r="V177" s="193"/>
      <c r="W177" s="193"/>
      <c r="X177" s="193"/>
      <c r="Y177" s="193"/>
      <c r="Z177" s="193"/>
      <c r="AA177" s="193"/>
      <c r="AB177" s="193"/>
      <c r="AC177" s="193"/>
      <c r="AD177" s="193"/>
      <c r="AE177" s="193"/>
      <c r="AF177" s="193"/>
      <c r="AG177" s="193"/>
      <c r="AH177" s="193"/>
      <c r="AI177" s="193"/>
      <c r="AJ177" s="193"/>
      <c r="AK177" s="194"/>
      <c r="AL177" s="194"/>
      <c r="AM177" s="194"/>
      <c r="AN177" s="194"/>
      <c r="AO177" s="194"/>
      <c r="AP177" s="194"/>
      <c r="AQ177" s="195"/>
      <c r="AR177" s="194"/>
      <c r="AS177" s="194"/>
      <c r="AT177" s="194"/>
      <c r="AU177" s="194"/>
      <c r="AV177" s="194"/>
      <c r="AW177" s="194"/>
      <c r="AX177" s="194"/>
      <c r="AY177" s="194"/>
      <c r="AZ177" s="194"/>
      <c r="BA177" s="194"/>
      <c r="BB177" s="194"/>
      <c r="BC177" s="157"/>
    </row>
    <row r="178" spans="1:55" ht="72" hidden="1" customHeight="1" x14ac:dyDescent="0.2">
      <c r="A178" s="951">
        <v>19</v>
      </c>
      <c r="B178" s="162" t="s">
        <v>1705</v>
      </c>
      <c r="C178" s="163" t="s">
        <v>1706</v>
      </c>
      <c r="D178" s="164" t="s">
        <v>21</v>
      </c>
      <c r="E178" s="164" t="s">
        <v>1894</v>
      </c>
      <c r="F178" s="163" t="s">
        <v>1707</v>
      </c>
      <c r="G178" s="165" t="s">
        <v>1679</v>
      </c>
      <c r="H178" s="165" t="s">
        <v>1680</v>
      </c>
      <c r="I178" s="166" t="s">
        <v>1910</v>
      </c>
      <c r="J178" s="167">
        <f>+$N$3</f>
        <v>2018</v>
      </c>
      <c r="K178" s="165" t="s">
        <v>1927</v>
      </c>
      <c r="L178" s="166" t="s">
        <v>1928</v>
      </c>
      <c r="M178" s="163" t="s">
        <v>1708</v>
      </c>
      <c r="N178" s="163" t="s">
        <v>1709</v>
      </c>
      <c r="O178" s="163" t="s">
        <v>1710</v>
      </c>
      <c r="P178" s="163" t="s">
        <v>1711</v>
      </c>
      <c r="Q178" s="163" t="s">
        <v>1712</v>
      </c>
      <c r="R178" s="168">
        <f t="shared" ref="R178" si="622">SUM(R179:R185)</f>
        <v>0</v>
      </c>
      <c r="S178" s="169">
        <f t="shared" ref="S178" si="623">SUM(S179:S185)</f>
        <v>0</v>
      </c>
      <c r="T178" s="170">
        <f t="shared" ref="T178" si="624">SUM(T179:T185)</f>
        <v>0</v>
      </c>
      <c r="U178" s="171">
        <f t="shared" ref="U178" si="625">SUM(U179:U185)</f>
        <v>0</v>
      </c>
      <c r="V178" s="170">
        <f t="shared" ref="V178" si="626">SUM(V179:V185)</f>
        <v>0</v>
      </c>
      <c r="W178" s="171">
        <f t="shared" ref="W178" si="627">SUM(W179:W185)</f>
        <v>0</v>
      </c>
      <c r="X178" s="170">
        <f t="shared" ref="X178" si="628">SUM(X179:X185)</f>
        <v>0</v>
      </c>
      <c r="Y178" s="171">
        <f t="shared" ref="Y178" si="629">SUM(Y179:Y185)</f>
        <v>0</v>
      </c>
      <c r="Z178" s="170">
        <f t="shared" ref="Z178" si="630">SUM(Z179:Z185)</f>
        <v>0</v>
      </c>
      <c r="AA178" s="171">
        <f t="shared" ref="AA178" si="631">SUM(AA179:AA185)</f>
        <v>0</v>
      </c>
      <c r="AB178" s="170">
        <f t="shared" ref="AB178" si="632">SUM(AB179:AB185)</f>
        <v>0</v>
      </c>
      <c r="AC178" s="171">
        <f t="shared" ref="AC178" si="633">SUM(AC179:AC185)</f>
        <v>0</v>
      </c>
      <c r="AD178" s="170">
        <f t="shared" ref="AD178" si="634">SUM(AD179:AD185)</f>
        <v>0</v>
      </c>
      <c r="AE178" s="171">
        <f t="shared" ref="AE178" si="635">SUM(AE179:AE185)</f>
        <v>0</v>
      </c>
      <c r="AF178" s="170">
        <f t="shared" ref="AF178" si="636">SUM(AF179:AF185)</f>
        <v>0</v>
      </c>
      <c r="AG178" s="172">
        <f t="shared" ref="AG178" si="637">SUM(AG179:AG185)</f>
        <v>0</v>
      </c>
      <c r="AH178" s="872"/>
      <c r="AI178" s="872"/>
      <c r="AJ178" s="173">
        <f t="shared" ref="AJ178" si="638">SUM(AJ179:AJ185)</f>
        <v>0</v>
      </c>
      <c r="AK178" s="174">
        <f t="shared" ref="AK178" si="639">SUM(AK179:AK185)</f>
        <v>0</v>
      </c>
      <c r="AL178" s="41">
        <f t="shared" ref="AL178" si="640">SUM(AL179:AL185)</f>
        <v>0</v>
      </c>
      <c r="AM178" s="42">
        <f t="shared" ref="AM178" si="641">SUM(AM179:AM185)</f>
        <v>0</v>
      </c>
      <c r="AN178" s="42">
        <f t="shared" ref="AN178" si="642">SUM(AN179:AN185)</f>
        <v>0</v>
      </c>
      <c r="AO178" s="42">
        <f t="shared" ref="AO178" si="643">SUM(AO179:AO185)</f>
        <v>0</v>
      </c>
      <c r="AP178" s="42">
        <f t="shared" ref="AP178" si="644">SUM(AP179:AP185)</f>
        <v>0</v>
      </c>
      <c r="AQ178" s="42">
        <f t="shared" ref="AQ178" si="645">SUM(AQ179:AQ185)</f>
        <v>0</v>
      </c>
      <c r="AR178" s="43">
        <f t="shared" ref="AR178" si="646">SUM(AR179:AR185)</f>
        <v>0</v>
      </c>
      <c r="AS178" s="105">
        <f t="shared" ref="AS178" si="647">SUM(AS179:AS185)</f>
        <v>0</v>
      </c>
      <c r="AT178" s="42">
        <f t="shared" ref="AT178" si="648">SUM(AT179:AT185)</f>
        <v>0</v>
      </c>
      <c r="AU178" s="43">
        <f t="shared" ref="AU178" si="649">SUM(AU179:AU185)</f>
        <v>0</v>
      </c>
      <c r="AV178" s="105">
        <f t="shared" ref="AV178" si="650">SUM(AV179:AV185)</f>
        <v>0</v>
      </c>
      <c r="AW178" s="42">
        <f t="shared" ref="AW178" si="651">SUM(AW179:AW185)</f>
        <v>0</v>
      </c>
      <c r="AX178" s="42">
        <f t="shared" ref="AX178" si="652">SUM(AX179:AX185)</f>
        <v>0</v>
      </c>
      <c r="AY178" s="42">
        <f t="shared" ref="AY178" si="653">SUM(AY179:AY185)</f>
        <v>0</v>
      </c>
      <c r="AZ178" s="106">
        <f t="shared" ref="AZ178" si="654">SUM(AZ179:AZ185)</f>
        <v>0</v>
      </c>
      <c r="BA178" s="44" t="s">
        <v>1685</v>
      </c>
      <c r="BB178" s="44" t="s">
        <v>1686</v>
      </c>
      <c r="BC178" s="45" t="s">
        <v>1687</v>
      </c>
    </row>
    <row r="179" spans="1:55" ht="17.25" hidden="1" customHeight="1" x14ac:dyDescent="0.2">
      <c r="A179" s="952"/>
      <c r="B179" s="954" t="str">
        <f>VLOOKUP($D$9,'PROYECTOS REGISTRADOS'!$A$2:$D$82,4,0)</f>
        <v>Mejoramiento del índice de desempleo entre la población económicamente activa residente en el Municipio de Tocancipá, Cundinamarca, Centro Oriente</v>
      </c>
      <c r="C179" s="957" t="str">
        <f>VLOOKUP($D$9,'PROYECTOS REGISTRADOS'!$A$2:$D$82,3,0)</f>
        <v>2016-25817-0030</v>
      </c>
      <c r="D179" s="960"/>
      <c r="E179" s="966" t="str">
        <f>IF(D179=0,"0-0",(VLOOKUP(D179,'CONSOLIDADO PLAN DESARROLLO'!$EL$9:$ET$304,2,0)))</f>
        <v>0-0</v>
      </c>
      <c r="F179" s="963" t="str">
        <f>IF(D179=0,"0-0",(VLOOKUP(D179,'CONSOLIDADO PLAN DESARROLLO'!$EL$9:$ET$304,3,0)))</f>
        <v>0-0</v>
      </c>
      <c r="G179" s="985" t="str">
        <f>IF(D179=0,"0-0",(VLOOKUP(D179,'CONSOLIDADO PLAN DESARROLLO'!$EL$9:$ET$304,4,0)))</f>
        <v>0-0</v>
      </c>
      <c r="H179" s="969" t="str">
        <f>IF(D179=0,"0-0",(VLOOKUP(D179,'CONSOLIDADO PLAN DESARROLLO'!$EL$9:$ET$304,5,0)))</f>
        <v>0-0</v>
      </c>
      <c r="I179" s="972" t="str">
        <f>IF(D179=0,"0-0",(VLOOKUP(D179,'CONSOLIDADO PLAN DESARROLLO'!$EL$9:$ET$304,$R$3,0)))</f>
        <v>0-0</v>
      </c>
      <c r="J179" s="973"/>
      <c r="K179" s="1002"/>
      <c r="L179" s="981"/>
      <c r="M179" s="175"/>
      <c r="N179" s="176"/>
      <c r="O179" s="177"/>
      <c r="P179" s="46"/>
      <c r="Q179" s="47"/>
      <c r="R179" s="882"/>
      <c r="S179" s="48"/>
      <c r="T179" s="885"/>
      <c r="U179" s="49"/>
      <c r="V179" s="885"/>
      <c r="W179" s="49"/>
      <c r="X179" s="885"/>
      <c r="Y179" s="49"/>
      <c r="Z179" s="885"/>
      <c r="AA179" s="49"/>
      <c r="AB179" s="885"/>
      <c r="AC179" s="49"/>
      <c r="AD179" s="885"/>
      <c r="AE179" s="49"/>
      <c r="AF179" s="885"/>
      <c r="AG179" s="50"/>
      <c r="AH179" s="873"/>
      <c r="AI179" s="873"/>
      <c r="AJ179" s="879">
        <f>+R179+T179+V179+X179+Z179+AB179+AD179+AF179</f>
        <v>0</v>
      </c>
      <c r="AK179" s="104">
        <f t="shared" ref="AK179:AK184" si="655">AC179+AE179+AG179+S179+U179+W179+Y179+AA179</f>
        <v>0</v>
      </c>
      <c r="AL179" s="51"/>
      <c r="AM179" s="52"/>
      <c r="AN179" s="52"/>
      <c r="AO179" s="52"/>
      <c r="AP179" s="52"/>
      <c r="AQ179" s="52"/>
      <c r="AR179" s="53">
        <f t="shared" ref="AR179:AR184" si="656">SUM(AL179:AQ179)</f>
        <v>0</v>
      </c>
      <c r="AS179" s="54"/>
      <c r="AT179" s="52"/>
      <c r="AU179" s="53">
        <f t="shared" ref="AU179:AU183" si="657">SUM(AS179:AT179)</f>
        <v>0</v>
      </c>
      <c r="AV179" s="54"/>
      <c r="AW179" s="52"/>
      <c r="AX179" s="52"/>
      <c r="AY179" s="52"/>
      <c r="AZ179" s="55"/>
      <c r="BA179" s="56"/>
      <c r="BB179" s="56"/>
      <c r="BC179" s="57"/>
    </row>
    <row r="180" spans="1:55" ht="17.25" hidden="1" customHeight="1" x14ac:dyDescent="0.2">
      <c r="A180" s="952"/>
      <c r="B180" s="954"/>
      <c r="C180" s="957"/>
      <c r="D180" s="960"/>
      <c r="E180" s="967"/>
      <c r="F180" s="963"/>
      <c r="G180" s="985"/>
      <c r="H180" s="969"/>
      <c r="I180" s="974"/>
      <c r="J180" s="975"/>
      <c r="K180" s="1002"/>
      <c r="L180" s="982"/>
      <c r="M180" s="175"/>
      <c r="N180" s="176"/>
      <c r="O180" s="177"/>
      <c r="P180" s="46"/>
      <c r="Q180" s="47"/>
      <c r="R180" s="883"/>
      <c r="S180" s="48"/>
      <c r="T180" s="886"/>
      <c r="U180" s="49"/>
      <c r="V180" s="886"/>
      <c r="W180" s="49"/>
      <c r="X180" s="886"/>
      <c r="Y180" s="49"/>
      <c r="Z180" s="886"/>
      <c r="AA180" s="49"/>
      <c r="AB180" s="886"/>
      <c r="AC180" s="49"/>
      <c r="AD180" s="886"/>
      <c r="AE180" s="49"/>
      <c r="AF180" s="886"/>
      <c r="AG180" s="50"/>
      <c r="AH180" s="874"/>
      <c r="AI180" s="874"/>
      <c r="AJ180" s="880"/>
      <c r="AK180" s="104">
        <f t="shared" si="655"/>
        <v>0</v>
      </c>
      <c r="AL180" s="51"/>
      <c r="AM180" s="52"/>
      <c r="AN180" s="52"/>
      <c r="AO180" s="52"/>
      <c r="AP180" s="52"/>
      <c r="AQ180" s="52"/>
      <c r="AR180" s="53">
        <f t="shared" si="656"/>
        <v>0</v>
      </c>
      <c r="AS180" s="54"/>
      <c r="AT180" s="52"/>
      <c r="AU180" s="53">
        <f t="shared" si="657"/>
        <v>0</v>
      </c>
      <c r="AV180" s="54"/>
      <c r="AW180" s="52"/>
      <c r="AX180" s="52"/>
      <c r="AY180" s="52"/>
      <c r="AZ180" s="55"/>
      <c r="BA180" s="56"/>
      <c r="BB180" s="56"/>
      <c r="BC180" s="57"/>
    </row>
    <row r="181" spans="1:55" ht="17.25" hidden="1" customHeight="1" x14ac:dyDescent="0.2">
      <c r="A181" s="952"/>
      <c r="B181" s="954"/>
      <c r="C181" s="957"/>
      <c r="D181" s="960"/>
      <c r="E181" s="967"/>
      <c r="F181" s="963"/>
      <c r="G181" s="985"/>
      <c r="H181" s="969"/>
      <c r="I181" s="974"/>
      <c r="J181" s="975"/>
      <c r="K181" s="1002"/>
      <c r="L181" s="982"/>
      <c r="M181" s="175"/>
      <c r="N181" s="176"/>
      <c r="O181" s="177"/>
      <c r="P181" s="46"/>
      <c r="Q181" s="47"/>
      <c r="R181" s="883"/>
      <c r="S181" s="48"/>
      <c r="T181" s="886"/>
      <c r="U181" s="49"/>
      <c r="V181" s="886"/>
      <c r="W181" s="49"/>
      <c r="X181" s="886"/>
      <c r="Y181" s="49"/>
      <c r="Z181" s="886"/>
      <c r="AA181" s="49"/>
      <c r="AB181" s="886"/>
      <c r="AC181" s="49"/>
      <c r="AD181" s="886"/>
      <c r="AE181" s="49"/>
      <c r="AF181" s="886"/>
      <c r="AG181" s="50"/>
      <c r="AH181" s="874"/>
      <c r="AI181" s="874"/>
      <c r="AJ181" s="880"/>
      <c r="AK181" s="104">
        <f t="shared" si="655"/>
        <v>0</v>
      </c>
      <c r="AL181" s="51"/>
      <c r="AM181" s="52"/>
      <c r="AN181" s="52"/>
      <c r="AO181" s="52"/>
      <c r="AP181" s="52"/>
      <c r="AQ181" s="52"/>
      <c r="AR181" s="53">
        <f t="shared" si="656"/>
        <v>0</v>
      </c>
      <c r="AS181" s="54"/>
      <c r="AT181" s="52"/>
      <c r="AU181" s="53">
        <f t="shared" si="657"/>
        <v>0</v>
      </c>
      <c r="AV181" s="54"/>
      <c r="AW181" s="52"/>
      <c r="AX181" s="52"/>
      <c r="AY181" s="52"/>
      <c r="AZ181" s="55"/>
      <c r="BA181" s="56"/>
      <c r="BB181" s="56"/>
      <c r="BC181" s="57"/>
    </row>
    <row r="182" spans="1:55" ht="17.25" hidden="1" customHeight="1" x14ac:dyDescent="0.2">
      <c r="A182" s="952"/>
      <c r="B182" s="954"/>
      <c r="C182" s="957"/>
      <c r="D182" s="960"/>
      <c r="E182" s="967"/>
      <c r="F182" s="963"/>
      <c r="G182" s="985"/>
      <c r="H182" s="969"/>
      <c r="I182" s="974"/>
      <c r="J182" s="975"/>
      <c r="K182" s="1002"/>
      <c r="L182" s="982"/>
      <c r="M182" s="175"/>
      <c r="N182" s="176"/>
      <c r="O182" s="177"/>
      <c r="P182" s="46"/>
      <c r="Q182" s="47"/>
      <c r="R182" s="883"/>
      <c r="S182" s="48"/>
      <c r="T182" s="886"/>
      <c r="U182" s="49"/>
      <c r="V182" s="886"/>
      <c r="W182" s="49"/>
      <c r="X182" s="886"/>
      <c r="Y182" s="49"/>
      <c r="Z182" s="886"/>
      <c r="AA182" s="49"/>
      <c r="AB182" s="886"/>
      <c r="AC182" s="49"/>
      <c r="AD182" s="886"/>
      <c r="AE182" s="49"/>
      <c r="AF182" s="886"/>
      <c r="AG182" s="50"/>
      <c r="AH182" s="874"/>
      <c r="AI182" s="874"/>
      <c r="AJ182" s="880"/>
      <c r="AK182" s="104">
        <f t="shared" si="655"/>
        <v>0</v>
      </c>
      <c r="AL182" s="51"/>
      <c r="AM182" s="52"/>
      <c r="AN182" s="52"/>
      <c r="AO182" s="52"/>
      <c r="AP182" s="52"/>
      <c r="AQ182" s="52"/>
      <c r="AR182" s="53">
        <f t="shared" si="656"/>
        <v>0</v>
      </c>
      <c r="AS182" s="54"/>
      <c r="AT182" s="52"/>
      <c r="AU182" s="53">
        <f t="shared" si="657"/>
        <v>0</v>
      </c>
      <c r="AV182" s="54"/>
      <c r="AW182" s="52"/>
      <c r="AX182" s="52"/>
      <c r="AY182" s="52"/>
      <c r="AZ182" s="55"/>
      <c r="BA182" s="56"/>
      <c r="BB182" s="56"/>
      <c r="BC182" s="57"/>
    </row>
    <row r="183" spans="1:55" ht="17.25" hidden="1" customHeight="1" x14ac:dyDescent="0.2">
      <c r="A183" s="952"/>
      <c r="B183" s="954"/>
      <c r="C183" s="957"/>
      <c r="D183" s="960"/>
      <c r="E183" s="967"/>
      <c r="F183" s="963"/>
      <c r="G183" s="985"/>
      <c r="H183" s="969"/>
      <c r="I183" s="974"/>
      <c r="J183" s="975"/>
      <c r="K183" s="1002"/>
      <c r="L183" s="982"/>
      <c r="M183" s="175"/>
      <c r="N183" s="176"/>
      <c r="O183" s="177"/>
      <c r="P183" s="46"/>
      <c r="Q183" s="47"/>
      <c r="R183" s="883"/>
      <c r="S183" s="48"/>
      <c r="T183" s="886"/>
      <c r="U183" s="49"/>
      <c r="V183" s="886"/>
      <c r="W183" s="49"/>
      <c r="X183" s="886"/>
      <c r="Y183" s="49"/>
      <c r="Z183" s="886"/>
      <c r="AA183" s="49"/>
      <c r="AB183" s="886"/>
      <c r="AC183" s="49"/>
      <c r="AD183" s="886"/>
      <c r="AE183" s="49"/>
      <c r="AF183" s="886"/>
      <c r="AG183" s="50"/>
      <c r="AH183" s="874"/>
      <c r="AI183" s="874"/>
      <c r="AJ183" s="880"/>
      <c r="AK183" s="104">
        <f t="shared" si="655"/>
        <v>0</v>
      </c>
      <c r="AL183" s="51"/>
      <c r="AM183" s="52"/>
      <c r="AN183" s="52"/>
      <c r="AO183" s="52"/>
      <c r="AP183" s="52"/>
      <c r="AQ183" s="52"/>
      <c r="AR183" s="53">
        <f t="shared" si="656"/>
        <v>0</v>
      </c>
      <c r="AS183" s="54"/>
      <c r="AT183" s="52"/>
      <c r="AU183" s="53">
        <f t="shared" si="657"/>
        <v>0</v>
      </c>
      <c r="AV183" s="54"/>
      <c r="AW183" s="52"/>
      <c r="AX183" s="52"/>
      <c r="AY183" s="52"/>
      <c r="AZ183" s="55"/>
      <c r="BA183" s="56"/>
      <c r="BB183" s="56"/>
      <c r="BC183" s="57"/>
    </row>
    <row r="184" spans="1:55" ht="17.25" hidden="1" customHeight="1" x14ac:dyDescent="0.2">
      <c r="A184" s="952"/>
      <c r="B184" s="955"/>
      <c r="C184" s="958"/>
      <c r="D184" s="961"/>
      <c r="E184" s="967"/>
      <c r="F184" s="964"/>
      <c r="G184" s="986"/>
      <c r="H184" s="970"/>
      <c r="I184" s="974"/>
      <c r="J184" s="975"/>
      <c r="K184" s="1003"/>
      <c r="L184" s="982"/>
      <c r="M184" s="178"/>
      <c r="N184" s="179"/>
      <c r="O184" s="180"/>
      <c r="P184" s="107"/>
      <c r="Q184" s="108"/>
      <c r="R184" s="883"/>
      <c r="S184" s="109"/>
      <c r="T184" s="886"/>
      <c r="U184" s="110"/>
      <c r="V184" s="886"/>
      <c r="W184" s="110"/>
      <c r="X184" s="886"/>
      <c r="Y184" s="110"/>
      <c r="Z184" s="886"/>
      <c r="AA184" s="110"/>
      <c r="AB184" s="886"/>
      <c r="AC184" s="110"/>
      <c r="AD184" s="886"/>
      <c r="AE184" s="110"/>
      <c r="AF184" s="886"/>
      <c r="AG184" s="111"/>
      <c r="AH184" s="874"/>
      <c r="AI184" s="874"/>
      <c r="AJ184" s="881"/>
      <c r="AK184" s="104">
        <f t="shared" si="655"/>
        <v>0</v>
      </c>
      <c r="AL184" s="112"/>
      <c r="AM184" s="113"/>
      <c r="AN184" s="113"/>
      <c r="AO184" s="113"/>
      <c r="AP184" s="113"/>
      <c r="AQ184" s="113"/>
      <c r="AR184" s="53">
        <f t="shared" si="656"/>
        <v>0</v>
      </c>
      <c r="AS184" s="114"/>
      <c r="AT184" s="113"/>
      <c r="AU184" s="53">
        <f>SUM(AS184:AT184)</f>
        <v>0</v>
      </c>
      <c r="AV184" s="114"/>
      <c r="AW184" s="113"/>
      <c r="AX184" s="113"/>
      <c r="AY184" s="113"/>
      <c r="AZ184" s="115"/>
      <c r="BA184" s="116"/>
      <c r="BB184" s="116"/>
      <c r="BC184" s="117"/>
    </row>
    <row r="185" spans="1:55" ht="9.9499999999999993" hidden="1" customHeight="1" thickBot="1" x14ac:dyDescent="0.25">
      <c r="A185" s="953"/>
      <c r="B185" s="956"/>
      <c r="C185" s="959"/>
      <c r="D185" s="962"/>
      <c r="E185" s="968"/>
      <c r="F185" s="965"/>
      <c r="G185" s="987"/>
      <c r="H185" s="971"/>
      <c r="I185" s="976"/>
      <c r="J185" s="977"/>
      <c r="K185" s="1004"/>
      <c r="L185" s="983"/>
      <c r="M185" s="181"/>
      <c r="N185" s="182"/>
      <c r="O185" s="183"/>
      <c r="P185" s="118"/>
      <c r="Q185" s="118"/>
      <c r="R185" s="884"/>
      <c r="S185" s="184"/>
      <c r="T185" s="887"/>
      <c r="U185" s="185"/>
      <c r="V185" s="887"/>
      <c r="W185" s="185"/>
      <c r="X185" s="887"/>
      <c r="Y185" s="185"/>
      <c r="Z185" s="887"/>
      <c r="AA185" s="185"/>
      <c r="AB185" s="887"/>
      <c r="AC185" s="185"/>
      <c r="AD185" s="887"/>
      <c r="AE185" s="185"/>
      <c r="AF185" s="887"/>
      <c r="AG185" s="186"/>
      <c r="AH185" s="875"/>
      <c r="AI185" s="875"/>
      <c r="AJ185" s="119"/>
      <c r="AK185" s="120"/>
      <c r="AL185" s="187"/>
      <c r="AM185" s="188"/>
      <c r="AN185" s="188"/>
      <c r="AO185" s="188"/>
      <c r="AP185" s="188"/>
      <c r="AQ185" s="188"/>
      <c r="AR185" s="121"/>
      <c r="AS185" s="189"/>
      <c r="AT185" s="188"/>
      <c r="AU185" s="121"/>
      <c r="AV185" s="189"/>
      <c r="AW185" s="188"/>
      <c r="AX185" s="188"/>
      <c r="AY185" s="188"/>
      <c r="AZ185" s="190"/>
      <c r="BA185" s="191"/>
      <c r="BB185" s="191"/>
      <c r="BC185" s="192"/>
    </row>
    <row r="186" spans="1:55" ht="6" hidden="1" customHeight="1" x14ac:dyDescent="0.2">
      <c r="A186" s="157"/>
      <c r="B186" s="193"/>
      <c r="C186" s="193"/>
      <c r="D186" s="193"/>
      <c r="E186" s="193"/>
      <c r="F186" s="193"/>
      <c r="G186" s="193"/>
      <c r="H186" s="193"/>
      <c r="I186" s="984"/>
      <c r="J186" s="984"/>
      <c r="K186" s="193"/>
      <c r="L186" s="193"/>
      <c r="M186" s="193"/>
      <c r="N186" s="193"/>
      <c r="O186" s="193"/>
      <c r="P186" s="193"/>
      <c r="Q186" s="193"/>
      <c r="R186" s="193"/>
      <c r="S186" s="193"/>
      <c r="T186" s="193"/>
      <c r="U186" s="193"/>
      <c r="V186" s="193"/>
      <c r="W186" s="193"/>
      <c r="X186" s="193"/>
      <c r="Y186" s="193"/>
      <c r="Z186" s="193"/>
      <c r="AA186" s="193"/>
      <c r="AB186" s="193"/>
      <c r="AC186" s="193"/>
      <c r="AD186" s="193"/>
      <c r="AE186" s="193"/>
      <c r="AF186" s="193"/>
      <c r="AG186" s="193"/>
      <c r="AH186" s="193"/>
      <c r="AI186" s="193"/>
      <c r="AJ186" s="193"/>
      <c r="AK186" s="194"/>
      <c r="AL186" s="194"/>
      <c r="AM186" s="194"/>
      <c r="AN186" s="194"/>
      <c r="AO186" s="194"/>
      <c r="AP186" s="194"/>
      <c r="AQ186" s="195"/>
      <c r="AR186" s="194"/>
      <c r="AS186" s="194"/>
      <c r="AT186" s="194"/>
      <c r="AU186" s="194"/>
      <c r="AV186" s="194"/>
      <c r="AW186" s="194"/>
      <c r="AX186" s="194"/>
      <c r="AY186" s="194"/>
      <c r="AZ186" s="194"/>
      <c r="BA186" s="194"/>
      <c r="BB186" s="194"/>
      <c r="BC186" s="157"/>
    </row>
    <row r="187" spans="1:55" ht="72" hidden="1" customHeight="1" x14ac:dyDescent="0.2">
      <c r="A187" s="951">
        <v>20</v>
      </c>
      <c r="B187" s="162" t="s">
        <v>1705</v>
      </c>
      <c r="C187" s="163" t="s">
        <v>1706</v>
      </c>
      <c r="D187" s="164" t="s">
        <v>21</v>
      </c>
      <c r="E187" s="164" t="s">
        <v>1894</v>
      </c>
      <c r="F187" s="163" t="s">
        <v>1707</v>
      </c>
      <c r="G187" s="165" t="s">
        <v>1679</v>
      </c>
      <c r="H187" s="165" t="s">
        <v>1680</v>
      </c>
      <c r="I187" s="166" t="s">
        <v>1910</v>
      </c>
      <c r="J187" s="167">
        <f>+$N$3</f>
        <v>2018</v>
      </c>
      <c r="K187" s="165" t="s">
        <v>1927</v>
      </c>
      <c r="L187" s="166" t="s">
        <v>1928</v>
      </c>
      <c r="M187" s="163" t="s">
        <v>1708</v>
      </c>
      <c r="N187" s="163" t="s">
        <v>1709</v>
      </c>
      <c r="O187" s="163" t="s">
        <v>1710</v>
      </c>
      <c r="P187" s="163" t="s">
        <v>1711</v>
      </c>
      <c r="Q187" s="163" t="s">
        <v>1712</v>
      </c>
      <c r="R187" s="168">
        <f t="shared" ref="R187" si="658">SUM(R188:R194)</f>
        <v>0</v>
      </c>
      <c r="S187" s="169">
        <f t="shared" ref="S187" si="659">SUM(S188:S194)</f>
        <v>0</v>
      </c>
      <c r="T187" s="170">
        <f t="shared" ref="T187" si="660">SUM(T188:T194)</f>
        <v>0</v>
      </c>
      <c r="U187" s="171">
        <f t="shared" ref="U187" si="661">SUM(U188:U194)</f>
        <v>0</v>
      </c>
      <c r="V187" s="170">
        <f t="shared" ref="V187" si="662">SUM(V188:V194)</f>
        <v>0</v>
      </c>
      <c r="W187" s="171">
        <f t="shared" ref="W187" si="663">SUM(W188:W194)</f>
        <v>0</v>
      </c>
      <c r="X187" s="170">
        <f t="shared" ref="X187" si="664">SUM(X188:X194)</f>
        <v>0</v>
      </c>
      <c r="Y187" s="171">
        <f t="shared" ref="Y187" si="665">SUM(Y188:Y194)</f>
        <v>0</v>
      </c>
      <c r="Z187" s="170">
        <f t="shared" ref="Z187" si="666">SUM(Z188:Z194)</f>
        <v>0</v>
      </c>
      <c r="AA187" s="171">
        <f t="shared" ref="AA187" si="667">SUM(AA188:AA194)</f>
        <v>0</v>
      </c>
      <c r="AB187" s="170">
        <f t="shared" ref="AB187" si="668">SUM(AB188:AB194)</f>
        <v>0</v>
      </c>
      <c r="AC187" s="171">
        <f t="shared" ref="AC187" si="669">SUM(AC188:AC194)</f>
        <v>0</v>
      </c>
      <c r="AD187" s="170">
        <f t="shared" ref="AD187" si="670">SUM(AD188:AD194)</f>
        <v>0</v>
      </c>
      <c r="AE187" s="171">
        <f t="shared" ref="AE187" si="671">SUM(AE188:AE194)</f>
        <v>0</v>
      </c>
      <c r="AF187" s="170">
        <f t="shared" ref="AF187" si="672">SUM(AF188:AF194)</f>
        <v>0</v>
      </c>
      <c r="AG187" s="172">
        <f t="shared" ref="AG187" si="673">SUM(AG188:AG194)</f>
        <v>0</v>
      </c>
      <c r="AH187" s="872"/>
      <c r="AI187" s="872"/>
      <c r="AJ187" s="173">
        <f t="shared" ref="AJ187" si="674">SUM(AJ188:AJ194)</f>
        <v>0</v>
      </c>
      <c r="AK187" s="174">
        <f t="shared" ref="AK187" si="675">SUM(AK188:AK194)</f>
        <v>0</v>
      </c>
      <c r="AL187" s="41">
        <f t="shared" ref="AL187" si="676">SUM(AL188:AL194)</f>
        <v>0</v>
      </c>
      <c r="AM187" s="42">
        <f t="shared" ref="AM187" si="677">SUM(AM188:AM194)</f>
        <v>0</v>
      </c>
      <c r="AN187" s="42">
        <f t="shared" ref="AN187" si="678">SUM(AN188:AN194)</f>
        <v>0</v>
      </c>
      <c r="AO187" s="42">
        <f t="shared" ref="AO187" si="679">SUM(AO188:AO194)</f>
        <v>0</v>
      </c>
      <c r="AP187" s="42">
        <f t="shared" ref="AP187" si="680">SUM(AP188:AP194)</f>
        <v>0</v>
      </c>
      <c r="AQ187" s="42">
        <f t="shared" ref="AQ187" si="681">SUM(AQ188:AQ194)</f>
        <v>0</v>
      </c>
      <c r="AR187" s="43">
        <f t="shared" ref="AR187" si="682">SUM(AR188:AR194)</f>
        <v>0</v>
      </c>
      <c r="AS187" s="105">
        <f t="shared" ref="AS187" si="683">SUM(AS188:AS194)</f>
        <v>0</v>
      </c>
      <c r="AT187" s="42">
        <f t="shared" ref="AT187" si="684">SUM(AT188:AT194)</f>
        <v>0</v>
      </c>
      <c r="AU187" s="43">
        <f t="shared" ref="AU187" si="685">SUM(AU188:AU194)</f>
        <v>0</v>
      </c>
      <c r="AV187" s="105">
        <f t="shared" ref="AV187" si="686">SUM(AV188:AV194)</f>
        <v>0</v>
      </c>
      <c r="AW187" s="42">
        <f t="shared" ref="AW187" si="687">SUM(AW188:AW194)</f>
        <v>0</v>
      </c>
      <c r="AX187" s="42">
        <f t="shared" ref="AX187" si="688">SUM(AX188:AX194)</f>
        <v>0</v>
      </c>
      <c r="AY187" s="42">
        <f t="shared" ref="AY187" si="689">SUM(AY188:AY194)</f>
        <v>0</v>
      </c>
      <c r="AZ187" s="106">
        <f t="shared" ref="AZ187" si="690">SUM(AZ188:AZ194)</f>
        <v>0</v>
      </c>
      <c r="BA187" s="44" t="s">
        <v>1685</v>
      </c>
      <c r="BB187" s="44" t="s">
        <v>1686</v>
      </c>
      <c r="BC187" s="45" t="s">
        <v>1687</v>
      </c>
    </row>
    <row r="188" spans="1:55" ht="17.25" hidden="1" customHeight="1" x14ac:dyDescent="0.2">
      <c r="A188" s="952"/>
      <c r="B188" s="954" t="str">
        <f>VLOOKUP($D$9,'PROYECTOS REGISTRADOS'!$A$2:$D$82,4,0)</f>
        <v>Mejoramiento del índice de desempleo entre la población económicamente activa residente en el Municipio de Tocancipá, Cundinamarca, Centro Oriente</v>
      </c>
      <c r="C188" s="957" t="str">
        <f>VLOOKUP($D$9,'PROYECTOS REGISTRADOS'!$A$2:$D$82,3,0)</f>
        <v>2016-25817-0030</v>
      </c>
      <c r="D188" s="960"/>
      <c r="E188" s="966" t="str">
        <f>IF(D188=0,"0-0",(VLOOKUP(D188,'CONSOLIDADO PLAN DESARROLLO'!$EL$9:$ET$304,2,0)))</f>
        <v>0-0</v>
      </c>
      <c r="F188" s="963" t="str">
        <f>IF(D188=0,"0-0",(VLOOKUP(D188,'CONSOLIDADO PLAN DESARROLLO'!$EL$9:$ET$304,3,0)))</f>
        <v>0-0</v>
      </c>
      <c r="G188" s="985" t="str">
        <f>IF(D188=0,"0-0",(VLOOKUP(D188,'CONSOLIDADO PLAN DESARROLLO'!$EL$9:$ET$304,4,0)))</f>
        <v>0-0</v>
      </c>
      <c r="H188" s="969" t="str">
        <f>IF(D188=0,"0-0",(VLOOKUP(D188,'CONSOLIDADO PLAN DESARROLLO'!$EL$9:$ET$304,5,0)))</f>
        <v>0-0</v>
      </c>
      <c r="I188" s="972" t="str">
        <f>IF(D188=0,"0-0",(VLOOKUP(D188,'CONSOLIDADO PLAN DESARROLLO'!$EL$9:$ET$304,$R$3,0)))</f>
        <v>0-0</v>
      </c>
      <c r="J188" s="973"/>
      <c r="K188" s="1002"/>
      <c r="L188" s="981"/>
      <c r="M188" s="175"/>
      <c r="N188" s="176"/>
      <c r="O188" s="177"/>
      <c r="P188" s="46"/>
      <c r="Q188" s="47"/>
      <c r="R188" s="882"/>
      <c r="S188" s="48"/>
      <c r="T188" s="885"/>
      <c r="U188" s="49"/>
      <c r="V188" s="885"/>
      <c r="W188" s="49"/>
      <c r="X188" s="885"/>
      <c r="Y188" s="49"/>
      <c r="Z188" s="885"/>
      <c r="AA188" s="49"/>
      <c r="AB188" s="885"/>
      <c r="AC188" s="49"/>
      <c r="AD188" s="885"/>
      <c r="AE188" s="49"/>
      <c r="AF188" s="885"/>
      <c r="AG188" s="50"/>
      <c r="AH188" s="873"/>
      <c r="AI188" s="873"/>
      <c r="AJ188" s="879">
        <f>+R188+T188+V188+X188+Z188+AB188+AD188+AF188</f>
        <v>0</v>
      </c>
      <c r="AK188" s="104">
        <f t="shared" ref="AK188:AK193" si="691">AC188+AE188+AG188+S188+U188+W188+Y188+AA188</f>
        <v>0</v>
      </c>
      <c r="AL188" s="51"/>
      <c r="AM188" s="52"/>
      <c r="AN188" s="52"/>
      <c r="AO188" s="52"/>
      <c r="AP188" s="52"/>
      <c r="AQ188" s="52"/>
      <c r="AR188" s="53">
        <f t="shared" ref="AR188:AR193" si="692">SUM(AL188:AQ188)</f>
        <v>0</v>
      </c>
      <c r="AS188" s="54"/>
      <c r="AT188" s="52"/>
      <c r="AU188" s="53">
        <f t="shared" ref="AU188:AU192" si="693">SUM(AS188:AT188)</f>
        <v>0</v>
      </c>
      <c r="AV188" s="54"/>
      <c r="AW188" s="52"/>
      <c r="AX188" s="52"/>
      <c r="AY188" s="52"/>
      <c r="AZ188" s="55"/>
      <c r="BA188" s="56"/>
      <c r="BB188" s="56"/>
      <c r="BC188" s="57"/>
    </row>
    <row r="189" spans="1:55" ht="17.25" hidden="1" customHeight="1" x14ac:dyDescent="0.2">
      <c r="A189" s="952"/>
      <c r="B189" s="954"/>
      <c r="C189" s="957"/>
      <c r="D189" s="960"/>
      <c r="E189" s="967"/>
      <c r="F189" s="963"/>
      <c r="G189" s="985"/>
      <c r="H189" s="969"/>
      <c r="I189" s="974"/>
      <c r="J189" s="975"/>
      <c r="K189" s="1002"/>
      <c r="L189" s="982"/>
      <c r="M189" s="175"/>
      <c r="N189" s="176"/>
      <c r="O189" s="177"/>
      <c r="P189" s="46"/>
      <c r="Q189" s="47"/>
      <c r="R189" s="883"/>
      <c r="S189" s="48"/>
      <c r="T189" s="886"/>
      <c r="U189" s="49"/>
      <c r="V189" s="886"/>
      <c r="W189" s="49"/>
      <c r="X189" s="886"/>
      <c r="Y189" s="49"/>
      <c r="Z189" s="886"/>
      <c r="AA189" s="49"/>
      <c r="AB189" s="886"/>
      <c r="AC189" s="49"/>
      <c r="AD189" s="886"/>
      <c r="AE189" s="49"/>
      <c r="AF189" s="886"/>
      <c r="AG189" s="50"/>
      <c r="AH189" s="874"/>
      <c r="AI189" s="874"/>
      <c r="AJ189" s="880"/>
      <c r="AK189" s="104">
        <f t="shared" si="691"/>
        <v>0</v>
      </c>
      <c r="AL189" s="51"/>
      <c r="AM189" s="52"/>
      <c r="AN189" s="52"/>
      <c r="AO189" s="52"/>
      <c r="AP189" s="52"/>
      <c r="AQ189" s="52"/>
      <c r="AR189" s="53">
        <f t="shared" si="692"/>
        <v>0</v>
      </c>
      <c r="AS189" s="54"/>
      <c r="AT189" s="52"/>
      <c r="AU189" s="53">
        <f t="shared" si="693"/>
        <v>0</v>
      </c>
      <c r="AV189" s="54"/>
      <c r="AW189" s="52"/>
      <c r="AX189" s="52"/>
      <c r="AY189" s="52"/>
      <c r="AZ189" s="55"/>
      <c r="BA189" s="56"/>
      <c r="BB189" s="56"/>
      <c r="BC189" s="57"/>
    </row>
    <row r="190" spans="1:55" ht="17.25" hidden="1" customHeight="1" x14ac:dyDescent="0.2">
      <c r="A190" s="952"/>
      <c r="B190" s="954"/>
      <c r="C190" s="957"/>
      <c r="D190" s="960"/>
      <c r="E190" s="967"/>
      <c r="F190" s="963"/>
      <c r="G190" s="985"/>
      <c r="H190" s="969"/>
      <c r="I190" s="974"/>
      <c r="J190" s="975"/>
      <c r="K190" s="1002"/>
      <c r="L190" s="982"/>
      <c r="M190" s="175"/>
      <c r="N190" s="176"/>
      <c r="O190" s="177"/>
      <c r="P190" s="46"/>
      <c r="Q190" s="47"/>
      <c r="R190" s="883"/>
      <c r="S190" s="48"/>
      <c r="T190" s="886"/>
      <c r="U190" s="49"/>
      <c r="V190" s="886"/>
      <c r="W190" s="49"/>
      <c r="X190" s="886"/>
      <c r="Y190" s="49"/>
      <c r="Z190" s="886"/>
      <c r="AA190" s="49"/>
      <c r="AB190" s="886"/>
      <c r="AC190" s="49"/>
      <c r="AD190" s="886"/>
      <c r="AE190" s="49"/>
      <c r="AF190" s="886"/>
      <c r="AG190" s="50"/>
      <c r="AH190" s="874"/>
      <c r="AI190" s="874"/>
      <c r="AJ190" s="880"/>
      <c r="AK190" s="104">
        <f t="shared" si="691"/>
        <v>0</v>
      </c>
      <c r="AL190" s="51"/>
      <c r="AM190" s="52"/>
      <c r="AN190" s="52"/>
      <c r="AO190" s="52"/>
      <c r="AP190" s="52"/>
      <c r="AQ190" s="52"/>
      <c r="AR190" s="53">
        <f t="shared" si="692"/>
        <v>0</v>
      </c>
      <c r="AS190" s="54"/>
      <c r="AT190" s="52"/>
      <c r="AU190" s="53">
        <f t="shared" si="693"/>
        <v>0</v>
      </c>
      <c r="AV190" s="54"/>
      <c r="AW190" s="52"/>
      <c r="AX190" s="52"/>
      <c r="AY190" s="52"/>
      <c r="AZ190" s="55"/>
      <c r="BA190" s="56"/>
      <c r="BB190" s="56"/>
      <c r="BC190" s="57"/>
    </row>
    <row r="191" spans="1:55" ht="17.25" hidden="1" customHeight="1" x14ac:dyDescent="0.2">
      <c r="A191" s="952"/>
      <c r="B191" s="954"/>
      <c r="C191" s="957"/>
      <c r="D191" s="960"/>
      <c r="E191" s="967"/>
      <c r="F191" s="963"/>
      <c r="G191" s="985"/>
      <c r="H191" s="969"/>
      <c r="I191" s="974"/>
      <c r="J191" s="975"/>
      <c r="K191" s="1002"/>
      <c r="L191" s="982"/>
      <c r="M191" s="175"/>
      <c r="N191" s="176"/>
      <c r="O191" s="177"/>
      <c r="P191" s="46"/>
      <c r="Q191" s="47"/>
      <c r="R191" s="883"/>
      <c r="S191" s="48"/>
      <c r="T191" s="886"/>
      <c r="U191" s="49"/>
      <c r="V191" s="886"/>
      <c r="W191" s="49"/>
      <c r="X191" s="886"/>
      <c r="Y191" s="49"/>
      <c r="Z191" s="886"/>
      <c r="AA191" s="49"/>
      <c r="AB191" s="886"/>
      <c r="AC191" s="49"/>
      <c r="AD191" s="886"/>
      <c r="AE191" s="49"/>
      <c r="AF191" s="886"/>
      <c r="AG191" s="50"/>
      <c r="AH191" s="874"/>
      <c r="AI191" s="874"/>
      <c r="AJ191" s="880"/>
      <c r="AK191" s="104">
        <f t="shared" si="691"/>
        <v>0</v>
      </c>
      <c r="AL191" s="51"/>
      <c r="AM191" s="52"/>
      <c r="AN191" s="52"/>
      <c r="AO191" s="52"/>
      <c r="AP191" s="52"/>
      <c r="AQ191" s="52"/>
      <c r="AR191" s="53">
        <f t="shared" si="692"/>
        <v>0</v>
      </c>
      <c r="AS191" s="54"/>
      <c r="AT191" s="52"/>
      <c r="AU191" s="53">
        <f t="shared" si="693"/>
        <v>0</v>
      </c>
      <c r="AV191" s="54"/>
      <c r="AW191" s="52"/>
      <c r="AX191" s="52"/>
      <c r="AY191" s="52"/>
      <c r="AZ191" s="55"/>
      <c r="BA191" s="56"/>
      <c r="BB191" s="56"/>
      <c r="BC191" s="57"/>
    </row>
    <row r="192" spans="1:55" ht="17.25" hidden="1" customHeight="1" x14ac:dyDescent="0.2">
      <c r="A192" s="952"/>
      <c r="B192" s="954"/>
      <c r="C192" s="957"/>
      <c r="D192" s="960"/>
      <c r="E192" s="967"/>
      <c r="F192" s="963"/>
      <c r="G192" s="985"/>
      <c r="H192" s="969"/>
      <c r="I192" s="974"/>
      <c r="J192" s="975"/>
      <c r="K192" s="1002"/>
      <c r="L192" s="982"/>
      <c r="M192" s="175"/>
      <c r="N192" s="176"/>
      <c r="O192" s="177"/>
      <c r="P192" s="46"/>
      <c r="Q192" s="47"/>
      <c r="R192" s="883"/>
      <c r="S192" s="48"/>
      <c r="T192" s="886"/>
      <c r="U192" s="49"/>
      <c r="V192" s="886"/>
      <c r="W192" s="49"/>
      <c r="X192" s="886"/>
      <c r="Y192" s="49"/>
      <c r="Z192" s="886"/>
      <c r="AA192" s="49"/>
      <c r="AB192" s="886"/>
      <c r="AC192" s="49"/>
      <c r="AD192" s="886"/>
      <c r="AE192" s="49"/>
      <c r="AF192" s="886"/>
      <c r="AG192" s="50"/>
      <c r="AH192" s="874"/>
      <c r="AI192" s="874"/>
      <c r="AJ192" s="880"/>
      <c r="AK192" s="104">
        <f t="shared" si="691"/>
        <v>0</v>
      </c>
      <c r="AL192" s="51"/>
      <c r="AM192" s="52"/>
      <c r="AN192" s="52"/>
      <c r="AO192" s="52"/>
      <c r="AP192" s="52"/>
      <c r="AQ192" s="52"/>
      <c r="AR192" s="53">
        <f t="shared" si="692"/>
        <v>0</v>
      </c>
      <c r="AS192" s="54"/>
      <c r="AT192" s="52"/>
      <c r="AU192" s="53">
        <f t="shared" si="693"/>
        <v>0</v>
      </c>
      <c r="AV192" s="54"/>
      <c r="AW192" s="52"/>
      <c r="AX192" s="52"/>
      <c r="AY192" s="52"/>
      <c r="AZ192" s="55"/>
      <c r="BA192" s="56"/>
      <c r="BB192" s="56"/>
      <c r="BC192" s="57"/>
    </row>
    <row r="193" spans="1:55" ht="17.25" hidden="1" customHeight="1" x14ac:dyDescent="0.2">
      <c r="A193" s="952"/>
      <c r="B193" s="955"/>
      <c r="C193" s="958"/>
      <c r="D193" s="961"/>
      <c r="E193" s="967"/>
      <c r="F193" s="964"/>
      <c r="G193" s="986"/>
      <c r="H193" s="970"/>
      <c r="I193" s="974"/>
      <c r="J193" s="975"/>
      <c r="K193" s="1003"/>
      <c r="L193" s="982"/>
      <c r="M193" s="178"/>
      <c r="N193" s="179"/>
      <c r="O193" s="180"/>
      <c r="P193" s="107"/>
      <c r="Q193" s="108"/>
      <c r="R193" s="883"/>
      <c r="S193" s="109"/>
      <c r="T193" s="886"/>
      <c r="U193" s="110"/>
      <c r="V193" s="886"/>
      <c r="W193" s="110"/>
      <c r="X193" s="886"/>
      <c r="Y193" s="110"/>
      <c r="Z193" s="886"/>
      <c r="AA193" s="110"/>
      <c r="AB193" s="886"/>
      <c r="AC193" s="110"/>
      <c r="AD193" s="886"/>
      <c r="AE193" s="110"/>
      <c r="AF193" s="886"/>
      <c r="AG193" s="111"/>
      <c r="AH193" s="874"/>
      <c r="AI193" s="874"/>
      <c r="AJ193" s="881"/>
      <c r="AK193" s="104">
        <f t="shared" si="691"/>
        <v>0</v>
      </c>
      <c r="AL193" s="112"/>
      <c r="AM193" s="113"/>
      <c r="AN193" s="113"/>
      <c r="AO193" s="113"/>
      <c r="AP193" s="113"/>
      <c r="AQ193" s="113"/>
      <c r="AR193" s="53">
        <f t="shared" si="692"/>
        <v>0</v>
      </c>
      <c r="AS193" s="114"/>
      <c r="AT193" s="113"/>
      <c r="AU193" s="53">
        <f>SUM(AS193:AT193)</f>
        <v>0</v>
      </c>
      <c r="AV193" s="114"/>
      <c r="AW193" s="113"/>
      <c r="AX193" s="113"/>
      <c r="AY193" s="113"/>
      <c r="AZ193" s="115"/>
      <c r="BA193" s="116"/>
      <c r="BB193" s="116"/>
      <c r="BC193" s="117"/>
    </row>
    <row r="194" spans="1:55" ht="9.9499999999999993" hidden="1" customHeight="1" thickBot="1" x14ac:dyDescent="0.25">
      <c r="A194" s="953"/>
      <c r="B194" s="956"/>
      <c r="C194" s="959"/>
      <c r="D194" s="962"/>
      <c r="E194" s="968"/>
      <c r="F194" s="965"/>
      <c r="G194" s="987"/>
      <c r="H194" s="971"/>
      <c r="I194" s="976"/>
      <c r="J194" s="977"/>
      <c r="K194" s="1004"/>
      <c r="L194" s="983"/>
      <c r="M194" s="181"/>
      <c r="N194" s="182"/>
      <c r="O194" s="183"/>
      <c r="P194" s="118"/>
      <c r="Q194" s="118"/>
      <c r="R194" s="884"/>
      <c r="S194" s="184"/>
      <c r="T194" s="887"/>
      <c r="U194" s="185"/>
      <c r="V194" s="887"/>
      <c r="W194" s="185"/>
      <c r="X194" s="887"/>
      <c r="Y194" s="185"/>
      <c r="Z194" s="887"/>
      <c r="AA194" s="185"/>
      <c r="AB194" s="887"/>
      <c r="AC194" s="185"/>
      <c r="AD194" s="887"/>
      <c r="AE194" s="185"/>
      <c r="AF194" s="887"/>
      <c r="AG194" s="186"/>
      <c r="AH194" s="875"/>
      <c r="AI194" s="875"/>
      <c r="AJ194" s="119"/>
      <c r="AK194" s="120"/>
      <c r="AL194" s="187"/>
      <c r="AM194" s="188"/>
      <c r="AN194" s="188"/>
      <c r="AO194" s="188"/>
      <c r="AP194" s="188"/>
      <c r="AQ194" s="188"/>
      <c r="AR194" s="121"/>
      <c r="AS194" s="189"/>
      <c r="AT194" s="188"/>
      <c r="AU194" s="121"/>
      <c r="AV194" s="189"/>
      <c r="AW194" s="188"/>
      <c r="AX194" s="188"/>
      <c r="AY194" s="188"/>
      <c r="AZ194" s="190"/>
      <c r="BA194" s="191"/>
      <c r="BB194" s="191"/>
      <c r="BC194" s="192"/>
    </row>
    <row r="195" spans="1:55" ht="6" hidden="1" customHeight="1" x14ac:dyDescent="0.2">
      <c r="A195" s="157"/>
      <c r="B195" s="193"/>
      <c r="C195" s="193"/>
      <c r="D195" s="193"/>
      <c r="E195" s="193"/>
      <c r="F195" s="193"/>
      <c r="G195" s="193"/>
      <c r="H195" s="193"/>
      <c r="I195" s="984"/>
      <c r="J195" s="984"/>
      <c r="K195" s="193"/>
      <c r="L195" s="193"/>
      <c r="M195" s="193"/>
      <c r="N195" s="193"/>
      <c r="O195" s="193"/>
      <c r="P195" s="193"/>
      <c r="Q195" s="193"/>
      <c r="R195" s="193"/>
      <c r="S195" s="193"/>
      <c r="T195" s="193"/>
      <c r="U195" s="193"/>
      <c r="V195" s="193"/>
      <c r="W195" s="193"/>
      <c r="X195" s="193"/>
      <c r="Y195" s="193"/>
      <c r="Z195" s="193"/>
      <c r="AA195" s="193"/>
      <c r="AB195" s="193"/>
      <c r="AC195" s="193"/>
      <c r="AD195" s="193"/>
      <c r="AE195" s="193"/>
      <c r="AF195" s="193"/>
      <c r="AG195" s="193"/>
      <c r="AH195" s="193"/>
      <c r="AI195" s="193"/>
      <c r="AJ195" s="193"/>
      <c r="AK195" s="194"/>
      <c r="AL195" s="194"/>
      <c r="AM195" s="194"/>
      <c r="AN195" s="194"/>
      <c r="AO195" s="194"/>
      <c r="AP195" s="194"/>
      <c r="AQ195" s="195"/>
      <c r="AR195" s="194"/>
      <c r="AS195" s="194"/>
      <c r="AT195" s="194"/>
      <c r="AU195" s="194"/>
      <c r="AV195" s="194"/>
      <c r="AW195" s="194"/>
      <c r="AX195" s="194"/>
      <c r="AY195" s="194"/>
      <c r="AZ195" s="194"/>
      <c r="BA195" s="194"/>
      <c r="BB195" s="194"/>
      <c r="BC195" s="157"/>
    </row>
    <row r="196" spans="1:55" ht="72" hidden="1" customHeight="1" x14ac:dyDescent="0.2">
      <c r="A196" s="951">
        <v>21</v>
      </c>
      <c r="B196" s="162" t="s">
        <v>1705</v>
      </c>
      <c r="C196" s="163" t="s">
        <v>1706</v>
      </c>
      <c r="D196" s="164" t="s">
        <v>21</v>
      </c>
      <c r="E196" s="164" t="s">
        <v>1894</v>
      </c>
      <c r="F196" s="163" t="s">
        <v>1707</v>
      </c>
      <c r="G196" s="165" t="s">
        <v>1679</v>
      </c>
      <c r="H196" s="165" t="s">
        <v>1680</v>
      </c>
      <c r="I196" s="166" t="s">
        <v>1910</v>
      </c>
      <c r="J196" s="167">
        <f>+$N$3</f>
        <v>2018</v>
      </c>
      <c r="K196" s="165" t="s">
        <v>1927</v>
      </c>
      <c r="L196" s="166" t="s">
        <v>1928</v>
      </c>
      <c r="M196" s="163" t="s">
        <v>1708</v>
      </c>
      <c r="N196" s="163" t="s">
        <v>1709</v>
      </c>
      <c r="O196" s="163" t="s">
        <v>1710</v>
      </c>
      <c r="P196" s="163" t="s">
        <v>1711</v>
      </c>
      <c r="Q196" s="163" t="s">
        <v>1712</v>
      </c>
      <c r="R196" s="168">
        <f t="shared" ref="R196" si="694">SUM(R197:R203)</f>
        <v>0</v>
      </c>
      <c r="S196" s="169">
        <f t="shared" ref="S196" si="695">SUM(S197:S203)</f>
        <v>0</v>
      </c>
      <c r="T196" s="170">
        <f t="shared" ref="T196" si="696">SUM(T197:T203)</f>
        <v>0</v>
      </c>
      <c r="U196" s="171">
        <f t="shared" ref="U196" si="697">SUM(U197:U203)</f>
        <v>0</v>
      </c>
      <c r="V196" s="170">
        <f t="shared" ref="V196" si="698">SUM(V197:V203)</f>
        <v>0</v>
      </c>
      <c r="W196" s="171">
        <f t="shared" ref="W196" si="699">SUM(W197:W203)</f>
        <v>0</v>
      </c>
      <c r="X196" s="170">
        <f t="shared" ref="X196" si="700">SUM(X197:X203)</f>
        <v>0</v>
      </c>
      <c r="Y196" s="171">
        <f t="shared" ref="Y196" si="701">SUM(Y197:Y203)</f>
        <v>0</v>
      </c>
      <c r="Z196" s="170">
        <f t="shared" ref="Z196" si="702">SUM(Z197:Z203)</f>
        <v>0</v>
      </c>
      <c r="AA196" s="171">
        <f t="shared" ref="AA196" si="703">SUM(AA197:AA203)</f>
        <v>0</v>
      </c>
      <c r="AB196" s="170">
        <f t="shared" ref="AB196" si="704">SUM(AB197:AB203)</f>
        <v>0</v>
      </c>
      <c r="AC196" s="171">
        <f t="shared" ref="AC196" si="705">SUM(AC197:AC203)</f>
        <v>0</v>
      </c>
      <c r="AD196" s="170">
        <f t="shared" ref="AD196" si="706">SUM(AD197:AD203)</f>
        <v>0</v>
      </c>
      <c r="AE196" s="171">
        <f t="shared" ref="AE196" si="707">SUM(AE197:AE203)</f>
        <v>0</v>
      </c>
      <c r="AF196" s="170">
        <f t="shared" ref="AF196" si="708">SUM(AF197:AF203)</f>
        <v>0</v>
      </c>
      <c r="AG196" s="172">
        <f t="shared" ref="AG196" si="709">SUM(AG197:AG203)</f>
        <v>0</v>
      </c>
      <c r="AH196" s="872"/>
      <c r="AI196" s="872"/>
      <c r="AJ196" s="173">
        <f t="shared" ref="AJ196" si="710">SUM(AJ197:AJ203)</f>
        <v>0</v>
      </c>
      <c r="AK196" s="174">
        <f t="shared" ref="AK196" si="711">SUM(AK197:AK203)</f>
        <v>0</v>
      </c>
      <c r="AL196" s="41">
        <f t="shared" ref="AL196" si="712">SUM(AL197:AL203)</f>
        <v>0</v>
      </c>
      <c r="AM196" s="42">
        <f t="shared" ref="AM196" si="713">SUM(AM197:AM203)</f>
        <v>0</v>
      </c>
      <c r="AN196" s="42">
        <f t="shared" ref="AN196" si="714">SUM(AN197:AN203)</f>
        <v>0</v>
      </c>
      <c r="AO196" s="42">
        <f t="shared" ref="AO196" si="715">SUM(AO197:AO203)</f>
        <v>0</v>
      </c>
      <c r="AP196" s="42">
        <f t="shared" ref="AP196" si="716">SUM(AP197:AP203)</f>
        <v>0</v>
      </c>
      <c r="AQ196" s="42">
        <f t="shared" ref="AQ196" si="717">SUM(AQ197:AQ203)</f>
        <v>0</v>
      </c>
      <c r="AR196" s="43">
        <f t="shared" ref="AR196" si="718">SUM(AR197:AR203)</f>
        <v>0</v>
      </c>
      <c r="AS196" s="105">
        <f t="shared" ref="AS196" si="719">SUM(AS197:AS203)</f>
        <v>0</v>
      </c>
      <c r="AT196" s="42">
        <f t="shared" ref="AT196" si="720">SUM(AT197:AT203)</f>
        <v>0</v>
      </c>
      <c r="AU196" s="43">
        <f t="shared" ref="AU196" si="721">SUM(AU197:AU203)</f>
        <v>0</v>
      </c>
      <c r="AV196" s="105">
        <f t="shared" ref="AV196" si="722">SUM(AV197:AV203)</f>
        <v>0</v>
      </c>
      <c r="AW196" s="42">
        <f t="shared" ref="AW196" si="723">SUM(AW197:AW203)</f>
        <v>0</v>
      </c>
      <c r="AX196" s="42">
        <f t="shared" ref="AX196" si="724">SUM(AX197:AX203)</f>
        <v>0</v>
      </c>
      <c r="AY196" s="42">
        <f t="shared" ref="AY196" si="725">SUM(AY197:AY203)</f>
        <v>0</v>
      </c>
      <c r="AZ196" s="106">
        <f t="shared" ref="AZ196" si="726">SUM(AZ197:AZ203)</f>
        <v>0</v>
      </c>
      <c r="BA196" s="44" t="s">
        <v>1685</v>
      </c>
      <c r="BB196" s="44" t="s">
        <v>1686</v>
      </c>
      <c r="BC196" s="45" t="s">
        <v>1687</v>
      </c>
    </row>
    <row r="197" spans="1:55" ht="17.25" hidden="1" customHeight="1" x14ac:dyDescent="0.2">
      <c r="A197" s="952"/>
      <c r="B197" s="954" t="str">
        <f>VLOOKUP($D$9,'PROYECTOS REGISTRADOS'!$A$2:$D$82,4,0)</f>
        <v>Mejoramiento del índice de desempleo entre la población económicamente activa residente en el Municipio de Tocancipá, Cundinamarca, Centro Oriente</v>
      </c>
      <c r="C197" s="957" t="str">
        <f>VLOOKUP($D$9,'PROYECTOS REGISTRADOS'!$A$2:$D$82,3,0)</f>
        <v>2016-25817-0030</v>
      </c>
      <c r="D197" s="960"/>
      <c r="E197" s="966" t="str">
        <f>IF(D197=0,"0-0",(VLOOKUP(D197,'CONSOLIDADO PLAN DESARROLLO'!$EL$9:$ET$304,2,0)))</f>
        <v>0-0</v>
      </c>
      <c r="F197" s="963" t="str">
        <f>IF(D197=0,"0-0",(VLOOKUP(D197,'CONSOLIDADO PLAN DESARROLLO'!$EL$9:$ET$304,3,0)))</f>
        <v>0-0</v>
      </c>
      <c r="G197" s="985" t="str">
        <f>IF(D197=0,"0-0",(VLOOKUP(D197,'CONSOLIDADO PLAN DESARROLLO'!$EL$9:$ET$304,4,0)))</f>
        <v>0-0</v>
      </c>
      <c r="H197" s="969" t="str">
        <f>IF(D197=0,"0-0",(VLOOKUP(D197,'CONSOLIDADO PLAN DESARROLLO'!$EL$9:$ET$304,5,0)))</f>
        <v>0-0</v>
      </c>
      <c r="I197" s="972" t="str">
        <f>IF(D197=0,"0-0",(VLOOKUP(D197,'CONSOLIDADO PLAN DESARROLLO'!$EL$9:$ET$304,$R$3,0)))</f>
        <v>0-0</v>
      </c>
      <c r="J197" s="973"/>
      <c r="K197" s="1002"/>
      <c r="L197" s="981"/>
      <c r="M197" s="175"/>
      <c r="N197" s="176"/>
      <c r="O197" s="177"/>
      <c r="P197" s="46"/>
      <c r="Q197" s="47"/>
      <c r="R197" s="882"/>
      <c r="S197" s="48"/>
      <c r="T197" s="885"/>
      <c r="U197" s="49"/>
      <c r="V197" s="885"/>
      <c r="W197" s="49"/>
      <c r="X197" s="885"/>
      <c r="Y197" s="49"/>
      <c r="Z197" s="885"/>
      <c r="AA197" s="49"/>
      <c r="AB197" s="885"/>
      <c r="AC197" s="49"/>
      <c r="AD197" s="885"/>
      <c r="AE197" s="49"/>
      <c r="AF197" s="885"/>
      <c r="AG197" s="50"/>
      <c r="AH197" s="873"/>
      <c r="AI197" s="873"/>
      <c r="AJ197" s="879">
        <f>+R197+T197+V197+X197+Z197+AB197+AD197+AF197</f>
        <v>0</v>
      </c>
      <c r="AK197" s="104">
        <f t="shared" ref="AK197:AK202" si="727">AC197+AE197+AG197+S197+U197+W197+Y197+AA197</f>
        <v>0</v>
      </c>
      <c r="AL197" s="51"/>
      <c r="AM197" s="52"/>
      <c r="AN197" s="52"/>
      <c r="AO197" s="52"/>
      <c r="AP197" s="52"/>
      <c r="AQ197" s="52"/>
      <c r="AR197" s="53">
        <f t="shared" ref="AR197:AR202" si="728">SUM(AL197:AQ197)</f>
        <v>0</v>
      </c>
      <c r="AS197" s="54"/>
      <c r="AT197" s="52"/>
      <c r="AU197" s="53">
        <f t="shared" ref="AU197:AU201" si="729">SUM(AS197:AT197)</f>
        <v>0</v>
      </c>
      <c r="AV197" s="54"/>
      <c r="AW197" s="52"/>
      <c r="AX197" s="52"/>
      <c r="AY197" s="52"/>
      <c r="AZ197" s="55"/>
      <c r="BA197" s="56"/>
      <c r="BB197" s="56"/>
      <c r="BC197" s="57"/>
    </row>
    <row r="198" spans="1:55" ht="17.25" hidden="1" customHeight="1" x14ac:dyDescent="0.2">
      <c r="A198" s="952"/>
      <c r="B198" s="954"/>
      <c r="C198" s="957"/>
      <c r="D198" s="960"/>
      <c r="E198" s="967"/>
      <c r="F198" s="963"/>
      <c r="G198" s="985"/>
      <c r="H198" s="969"/>
      <c r="I198" s="974"/>
      <c r="J198" s="975"/>
      <c r="K198" s="1002"/>
      <c r="L198" s="982"/>
      <c r="M198" s="175"/>
      <c r="N198" s="176"/>
      <c r="O198" s="177"/>
      <c r="P198" s="46"/>
      <c r="Q198" s="47"/>
      <c r="R198" s="883"/>
      <c r="S198" s="48"/>
      <c r="T198" s="886"/>
      <c r="U198" s="49"/>
      <c r="V198" s="886"/>
      <c r="W198" s="49"/>
      <c r="X198" s="886"/>
      <c r="Y198" s="49"/>
      <c r="Z198" s="886"/>
      <c r="AA198" s="49"/>
      <c r="AB198" s="886"/>
      <c r="AC198" s="49"/>
      <c r="AD198" s="886"/>
      <c r="AE198" s="49"/>
      <c r="AF198" s="886"/>
      <c r="AG198" s="50"/>
      <c r="AH198" s="874"/>
      <c r="AI198" s="874"/>
      <c r="AJ198" s="880"/>
      <c r="AK198" s="104">
        <f t="shared" si="727"/>
        <v>0</v>
      </c>
      <c r="AL198" s="51"/>
      <c r="AM198" s="52"/>
      <c r="AN198" s="52"/>
      <c r="AO198" s="52"/>
      <c r="AP198" s="52"/>
      <c r="AQ198" s="52"/>
      <c r="AR198" s="53">
        <f t="shared" si="728"/>
        <v>0</v>
      </c>
      <c r="AS198" s="54"/>
      <c r="AT198" s="52"/>
      <c r="AU198" s="53">
        <f t="shared" si="729"/>
        <v>0</v>
      </c>
      <c r="AV198" s="54"/>
      <c r="AW198" s="52"/>
      <c r="AX198" s="52"/>
      <c r="AY198" s="52"/>
      <c r="AZ198" s="55"/>
      <c r="BA198" s="56"/>
      <c r="BB198" s="56"/>
      <c r="BC198" s="57"/>
    </row>
    <row r="199" spans="1:55" ht="17.25" hidden="1" customHeight="1" x14ac:dyDescent="0.2">
      <c r="A199" s="952"/>
      <c r="B199" s="954"/>
      <c r="C199" s="957"/>
      <c r="D199" s="960"/>
      <c r="E199" s="967"/>
      <c r="F199" s="963"/>
      <c r="G199" s="985"/>
      <c r="H199" s="969"/>
      <c r="I199" s="974"/>
      <c r="J199" s="975"/>
      <c r="K199" s="1002"/>
      <c r="L199" s="982"/>
      <c r="M199" s="175"/>
      <c r="N199" s="176"/>
      <c r="O199" s="177"/>
      <c r="P199" s="46"/>
      <c r="Q199" s="47"/>
      <c r="R199" s="883"/>
      <c r="S199" s="48"/>
      <c r="T199" s="886"/>
      <c r="U199" s="49"/>
      <c r="V199" s="886"/>
      <c r="W199" s="49"/>
      <c r="X199" s="886"/>
      <c r="Y199" s="49"/>
      <c r="Z199" s="886"/>
      <c r="AA199" s="49"/>
      <c r="AB199" s="886"/>
      <c r="AC199" s="49"/>
      <c r="AD199" s="886"/>
      <c r="AE199" s="49"/>
      <c r="AF199" s="886"/>
      <c r="AG199" s="50"/>
      <c r="AH199" s="874"/>
      <c r="AI199" s="874"/>
      <c r="AJ199" s="880"/>
      <c r="AK199" s="104">
        <f t="shared" si="727"/>
        <v>0</v>
      </c>
      <c r="AL199" s="51"/>
      <c r="AM199" s="52"/>
      <c r="AN199" s="52"/>
      <c r="AO199" s="52"/>
      <c r="AP199" s="52"/>
      <c r="AQ199" s="52"/>
      <c r="AR199" s="53">
        <f t="shared" si="728"/>
        <v>0</v>
      </c>
      <c r="AS199" s="54"/>
      <c r="AT199" s="52"/>
      <c r="AU199" s="53">
        <f t="shared" si="729"/>
        <v>0</v>
      </c>
      <c r="AV199" s="54"/>
      <c r="AW199" s="52"/>
      <c r="AX199" s="52"/>
      <c r="AY199" s="52"/>
      <c r="AZ199" s="55"/>
      <c r="BA199" s="56"/>
      <c r="BB199" s="56"/>
      <c r="BC199" s="57"/>
    </row>
    <row r="200" spans="1:55" ht="17.25" hidden="1" customHeight="1" x14ac:dyDescent="0.2">
      <c r="A200" s="952"/>
      <c r="B200" s="954"/>
      <c r="C200" s="957"/>
      <c r="D200" s="960"/>
      <c r="E200" s="967"/>
      <c r="F200" s="963"/>
      <c r="G200" s="985"/>
      <c r="H200" s="969"/>
      <c r="I200" s="974"/>
      <c r="J200" s="975"/>
      <c r="K200" s="1002"/>
      <c r="L200" s="982"/>
      <c r="M200" s="175"/>
      <c r="N200" s="176"/>
      <c r="O200" s="177"/>
      <c r="P200" s="46"/>
      <c r="Q200" s="47"/>
      <c r="R200" s="883"/>
      <c r="S200" s="48"/>
      <c r="T200" s="886"/>
      <c r="U200" s="49"/>
      <c r="V200" s="886"/>
      <c r="W200" s="49"/>
      <c r="X200" s="886"/>
      <c r="Y200" s="49"/>
      <c r="Z200" s="886"/>
      <c r="AA200" s="49"/>
      <c r="AB200" s="886"/>
      <c r="AC200" s="49"/>
      <c r="AD200" s="886"/>
      <c r="AE200" s="49"/>
      <c r="AF200" s="886"/>
      <c r="AG200" s="50"/>
      <c r="AH200" s="874"/>
      <c r="AI200" s="874"/>
      <c r="AJ200" s="880"/>
      <c r="AK200" s="104">
        <f t="shared" si="727"/>
        <v>0</v>
      </c>
      <c r="AL200" s="51"/>
      <c r="AM200" s="52"/>
      <c r="AN200" s="52"/>
      <c r="AO200" s="52"/>
      <c r="AP200" s="52"/>
      <c r="AQ200" s="52"/>
      <c r="AR200" s="53">
        <f t="shared" si="728"/>
        <v>0</v>
      </c>
      <c r="AS200" s="54"/>
      <c r="AT200" s="52"/>
      <c r="AU200" s="53">
        <f t="shared" si="729"/>
        <v>0</v>
      </c>
      <c r="AV200" s="54"/>
      <c r="AW200" s="52"/>
      <c r="AX200" s="52"/>
      <c r="AY200" s="52"/>
      <c r="AZ200" s="55"/>
      <c r="BA200" s="56"/>
      <c r="BB200" s="56"/>
      <c r="BC200" s="57"/>
    </row>
    <row r="201" spans="1:55" ht="17.25" hidden="1" customHeight="1" x14ac:dyDescent="0.2">
      <c r="A201" s="952"/>
      <c r="B201" s="954"/>
      <c r="C201" s="957"/>
      <c r="D201" s="960"/>
      <c r="E201" s="967"/>
      <c r="F201" s="963"/>
      <c r="G201" s="985"/>
      <c r="H201" s="969"/>
      <c r="I201" s="974"/>
      <c r="J201" s="975"/>
      <c r="K201" s="1002"/>
      <c r="L201" s="982"/>
      <c r="M201" s="175"/>
      <c r="N201" s="176"/>
      <c r="O201" s="177"/>
      <c r="P201" s="46"/>
      <c r="Q201" s="47"/>
      <c r="R201" s="883"/>
      <c r="S201" s="48"/>
      <c r="T201" s="886"/>
      <c r="U201" s="49"/>
      <c r="V201" s="886"/>
      <c r="W201" s="49"/>
      <c r="X201" s="886"/>
      <c r="Y201" s="49"/>
      <c r="Z201" s="886"/>
      <c r="AA201" s="49"/>
      <c r="AB201" s="886"/>
      <c r="AC201" s="49"/>
      <c r="AD201" s="886"/>
      <c r="AE201" s="49"/>
      <c r="AF201" s="886"/>
      <c r="AG201" s="50"/>
      <c r="AH201" s="874"/>
      <c r="AI201" s="874"/>
      <c r="AJ201" s="880"/>
      <c r="AK201" s="104">
        <f t="shared" si="727"/>
        <v>0</v>
      </c>
      <c r="AL201" s="51"/>
      <c r="AM201" s="52"/>
      <c r="AN201" s="52"/>
      <c r="AO201" s="52"/>
      <c r="AP201" s="52"/>
      <c r="AQ201" s="52"/>
      <c r="AR201" s="53">
        <f t="shared" si="728"/>
        <v>0</v>
      </c>
      <c r="AS201" s="54"/>
      <c r="AT201" s="52"/>
      <c r="AU201" s="53">
        <f t="shared" si="729"/>
        <v>0</v>
      </c>
      <c r="AV201" s="54"/>
      <c r="AW201" s="52"/>
      <c r="AX201" s="52"/>
      <c r="AY201" s="52"/>
      <c r="AZ201" s="55"/>
      <c r="BA201" s="56"/>
      <c r="BB201" s="56"/>
      <c r="BC201" s="57"/>
    </row>
    <row r="202" spans="1:55" ht="17.25" hidden="1" customHeight="1" x14ac:dyDescent="0.2">
      <c r="A202" s="952"/>
      <c r="B202" s="955"/>
      <c r="C202" s="958"/>
      <c r="D202" s="961"/>
      <c r="E202" s="967"/>
      <c r="F202" s="964"/>
      <c r="G202" s="986"/>
      <c r="H202" s="970"/>
      <c r="I202" s="974"/>
      <c r="J202" s="975"/>
      <c r="K202" s="1003"/>
      <c r="L202" s="982"/>
      <c r="M202" s="178"/>
      <c r="N202" s="179"/>
      <c r="O202" s="180"/>
      <c r="P202" s="107"/>
      <c r="Q202" s="108"/>
      <c r="R202" s="883"/>
      <c r="S202" s="109"/>
      <c r="T202" s="886"/>
      <c r="U202" s="110"/>
      <c r="V202" s="886"/>
      <c r="W202" s="110"/>
      <c r="X202" s="886"/>
      <c r="Y202" s="110"/>
      <c r="Z202" s="886"/>
      <c r="AA202" s="110"/>
      <c r="AB202" s="886"/>
      <c r="AC202" s="110"/>
      <c r="AD202" s="886"/>
      <c r="AE202" s="110"/>
      <c r="AF202" s="886"/>
      <c r="AG202" s="111"/>
      <c r="AH202" s="874"/>
      <c r="AI202" s="874"/>
      <c r="AJ202" s="881"/>
      <c r="AK202" s="104">
        <f t="shared" si="727"/>
        <v>0</v>
      </c>
      <c r="AL202" s="112"/>
      <c r="AM202" s="113"/>
      <c r="AN202" s="113"/>
      <c r="AO202" s="113"/>
      <c r="AP202" s="113"/>
      <c r="AQ202" s="113"/>
      <c r="AR202" s="53">
        <f t="shared" si="728"/>
        <v>0</v>
      </c>
      <c r="AS202" s="114"/>
      <c r="AT202" s="113"/>
      <c r="AU202" s="53">
        <f>SUM(AS202:AT202)</f>
        <v>0</v>
      </c>
      <c r="AV202" s="114"/>
      <c r="AW202" s="113"/>
      <c r="AX202" s="113"/>
      <c r="AY202" s="113"/>
      <c r="AZ202" s="115"/>
      <c r="BA202" s="116"/>
      <c r="BB202" s="116"/>
      <c r="BC202" s="117"/>
    </row>
    <row r="203" spans="1:55" ht="9.9499999999999993" hidden="1" customHeight="1" thickBot="1" x14ac:dyDescent="0.25">
      <c r="A203" s="953"/>
      <c r="B203" s="956"/>
      <c r="C203" s="959"/>
      <c r="D203" s="962"/>
      <c r="E203" s="968"/>
      <c r="F203" s="965"/>
      <c r="G203" s="987"/>
      <c r="H203" s="971"/>
      <c r="I203" s="976"/>
      <c r="J203" s="977"/>
      <c r="K203" s="1004"/>
      <c r="L203" s="983"/>
      <c r="M203" s="181"/>
      <c r="N203" s="182"/>
      <c r="O203" s="183"/>
      <c r="P203" s="118"/>
      <c r="Q203" s="118"/>
      <c r="R203" s="884"/>
      <c r="S203" s="184"/>
      <c r="T203" s="887"/>
      <c r="U203" s="185"/>
      <c r="V203" s="887"/>
      <c r="W203" s="185"/>
      <c r="X203" s="887"/>
      <c r="Y203" s="185"/>
      <c r="Z203" s="887"/>
      <c r="AA203" s="185"/>
      <c r="AB203" s="887"/>
      <c r="AC203" s="185"/>
      <c r="AD203" s="887"/>
      <c r="AE203" s="185"/>
      <c r="AF203" s="887"/>
      <c r="AG203" s="186"/>
      <c r="AH203" s="875"/>
      <c r="AI203" s="875"/>
      <c r="AJ203" s="119"/>
      <c r="AK203" s="120"/>
      <c r="AL203" s="187"/>
      <c r="AM203" s="188"/>
      <c r="AN203" s="188"/>
      <c r="AO203" s="188"/>
      <c r="AP203" s="188"/>
      <c r="AQ203" s="188"/>
      <c r="AR203" s="121"/>
      <c r="AS203" s="189"/>
      <c r="AT203" s="188"/>
      <c r="AU203" s="121"/>
      <c r="AV203" s="189"/>
      <c r="AW203" s="188"/>
      <c r="AX203" s="188"/>
      <c r="AY203" s="188"/>
      <c r="AZ203" s="190"/>
      <c r="BA203" s="191"/>
      <c r="BB203" s="191"/>
      <c r="BC203" s="192"/>
    </row>
    <row r="204" spans="1:55" ht="6" customHeight="1" x14ac:dyDescent="0.2">
      <c r="A204" s="157"/>
      <c r="B204" s="193"/>
      <c r="C204" s="193"/>
      <c r="D204" s="193"/>
      <c r="E204" s="193"/>
      <c r="F204" s="193"/>
      <c r="G204" s="193"/>
      <c r="H204" s="193"/>
      <c r="I204" s="984"/>
      <c r="J204" s="984"/>
      <c r="K204" s="193"/>
      <c r="L204" s="193"/>
      <c r="M204" s="193"/>
      <c r="N204" s="193"/>
      <c r="O204" s="193"/>
      <c r="P204" s="193"/>
      <c r="Q204" s="193"/>
      <c r="R204" s="193"/>
      <c r="S204" s="193"/>
      <c r="T204" s="193"/>
      <c r="U204" s="193"/>
      <c r="V204" s="193"/>
      <c r="W204" s="193"/>
      <c r="X204" s="193"/>
      <c r="Y204" s="193"/>
      <c r="Z204" s="193"/>
      <c r="AA204" s="193"/>
      <c r="AB204" s="193"/>
      <c r="AC204" s="193"/>
      <c r="AD204" s="193"/>
      <c r="AE204" s="193"/>
      <c r="AF204" s="193"/>
      <c r="AG204" s="193"/>
      <c r="AH204" s="193"/>
      <c r="AI204" s="193"/>
      <c r="AJ204" s="193"/>
      <c r="AK204" s="194"/>
      <c r="AL204" s="194"/>
      <c r="AM204" s="194"/>
      <c r="AN204" s="194"/>
      <c r="AO204" s="194"/>
      <c r="AP204" s="194"/>
      <c r="AQ204" s="195"/>
      <c r="AR204" s="194"/>
      <c r="AS204" s="194"/>
      <c r="AT204" s="194"/>
      <c r="AU204" s="194"/>
      <c r="AV204" s="194"/>
      <c r="AW204" s="194"/>
      <c r="AX204" s="194"/>
      <c r="AY204" s="194"/>
      <c r="AZ204" s="194"/>
      <c r="BA204" s="194"/>
      <c r="BB204" s="194"/>
      <c r="BC204" s="157"/>
    </row>
    <row r="206" spans="1:55" x14ac:dyDescent="0.2">
      <c r="B206" s="906"/>
      <c r="C206" s="908" t="s">
        <v>1669</v>
      </c>
      <c r="D206" s="909"/>
      <c r="E206" s="909"/>
      <c r="F206" s="909"/>
      <c r="G206" s="909"/>
      <c r="H206" s="909"/>
      <c r="I206" s="909"/>
      <c r="J206" s="909"/>
    </row>
    <row r="207" spans="1:55" x14ac:dyDescent="0.2">
      <c r="B207" s="907"/>
      <c r="C207" s="908"/>
      <c r="D207" s="909"/>
      <c r="E207" s="909"/>
      <c r="F207" s="909"/>
      <c r="G207" s="909"/>
      <c r="H207" s="909"/>
      <c r="I207" s="909"/>
      <c r="J207" s="909"/>
    </row>
    <row r="313" spans="14:15" x14ac:dyDescent="0.2">
      <c r="N313" s="122" t="s">
        <v>1908</v>
      </c>
      <c r="O313" s="122" t="s">
        <v>1909</v>
      </c>
    </row>
    <row r="314" spans="14:15" x14ac:dyDescent="0.2">
      <c r="N314" s="122">
        <v>2016</v>
      </c>
      <c r="O314" s="122">
        <v>6</v>
      </c>
    </row>
    <row r="315" spans="14:15" x14ac:dyDescent="0.2">
      <c r="N315" s="122">
        <v>2017</v>
      </c>
      <c r="O315" s="122">
        <v>7</v>
      </c>
    </row>
    <row r="316" spans="14:15" x14ac:dyDescent="0.2">
      <c r="N316" s="122">
        <v>2018</v>
      </c>
      <c r="O316" s="122">
        <v>8</v>
      </c>
    </row>
    <row r="317" spans="14:15" x14ac:dyDescent="0.2">
      <c r="N317" s="122">
        <v>2019</v>
      </c>
      <c r="O317" s="122">
        <v>9</v>
      </c>
    </row>
    <row r="318" spans="14:15" x14ac:dyDescent="0.2">
      <c r="N318" s="122">
        <v>2020</v>
      </c>
      <c r="O318" s="122">
        <v>10</v>
      </c>
    </row>
  </sheetData>
  <mergeCells count="499">
    <mergeCell ref="AH22:AH28"/>
    <mergeCell ref="AH31:AH41"/>
    <mergeCell ref="AH44:AH50"/>
    <mergeCell ref="AH53:AH59"/>
    <mergeCell ref="AH62:AH68"/>
    <mergeCell ref="AH71:AH77"/>
    <mergeCell ref="AH80:AH86"/>
    <mergeCell ref="AH89:AH95"/>
    <mergeCell ref="AH98:AH104"/>
    <mergeCell ref="A187:A194"/>
    <mergeCell ref="B188:B194"/>
    <mergeCell ref="C188:C194"/>
    <mergeCell ref="D188:D194"/>
    <mergeCell ref="A196:A203"/>
    <mergeCell ref="B197:B203"/>
    <mergeCell ref="C197:C203"/>
    <mergeCell ref="D197:D203"/>
    <mergeCell ref="E197:E203"/>
    <mergeCell ref="F197:F203"/>
    <mergeCell ref="G197:G203"/>
    <mergeCell ref="H197:H203"/>
    <mergeCell ref="I197:J203"/>
    <mergeCell ref="E188:E194"/>
    <mergeCell ref="F188:F194"/>
    <mergeCell ref="G188:G194"/>
    <mergeCell ref="H188:H194"/>
    <mergeCell ref="I188:J194"/>
    <mergeCell ref="AF170:AF176"/>
    <mergeCell ref="AJ170:AJ175"/>
    <mergeCell ref="A178:A185"/>
    <mergeCell ref="B179:B185"/>
    <mergeCell ref="C179:C185"/>
    <mergeCell ref="D179:D185"/>
    <mergeCell ref="E179:E185"/>
    <mergeCell ref="F179:F185"/>
    <mergeCell ref="G179:G185"/>
    <mergeCell ref="H179:H185"/>
    <mergeCell ref="I179:J185"/>
    <mergeCell ref="K170:K176"/>
    <mergeCell ref="L170:L176"/>
    <mergeCell ref="R170:R176"/>
    <mergeCell ref="T170:T176"/>
    <mergeCell ref="V170:V176"/>
    <mergeCell ref="X170:X176"/>
    <mergeCell ref="Z170:Z176"/>
    <mergeCell ref="AB170:AB176"/>
    <mergeCell ref="A151:A158"/>
    <mergeCell ref="B152:B158"/>
    <mergeCell ref="C152:C158"/>
    <mergeCell ref="D152:D158"/>
    <mergeCell ref="AD170:AD176"/>
    <mergeCell ref="A169:A176"/>
    <mergeCell ref="B170:B176"/>
    <mergeCell ref="C170:C176"/>
    <mergeCell ref="D170:D176"/>
    <mergeCell ref="E170:E176"/>
    <mergeCell ref="F170:F176"/>
    <mergeCell ref="G170:G176"/>
    <mergeCell ref="H170:H176"/>
    <mergeCell ref="I170:J176"/>
    <mergeCell ref="A160:A167"/>
    <mergeCell ref="B161:B167"/>
    <mergeCell ref="C161:C167"/>
    <mergeCell ref="D161:D167"/>
    <mergeCell ref="E161:E167"/>
    <mergeCell ref="F161:F167"/>
    <mergeCell ref="G161:G167"/>
    <mergeCell ref="H161:H167"/>
    <mergeCell ref="I161:J167"/>
    <mergeCell ref="E152:E158"/>
    <mergeCell ref="F152:F158"/>
    <mergeCell ref="G152:G158"/>
    <mergeCell ref="H152:H158"/>
    <mergeCell ref="I152:J158"/>
    <mergeCell ref="AF134:AF140"/>
    <mergeCell ref="AJ134:AJ139"/>
    <mergeCell ref="A142:A149"/>
    <mergeCell ref="B143:B149"/>
    <mergeCell ref="C143:C149"/>
    <mergeCell ref="D143:D149"/>
    <mergeCell ref="E143:E149"/>
    <mergeCell ref="F143:F149"/>
    <mergeCell ref="G143:G149"/>
    <mergeCell ref="H143:H149"/>
    <mergeCell ref="I143:J149"/>
    <mergeCell ref="K134:K140"/>
    <mergeCell ref="L134:L140"/>
    <mergeCell ref="R134:R140"/>
    <mergeCell ref="T134:T140"/>
    <mergeCell ref="V134:V140"/>
    <mergeCell ref="X134:X140"/>
    <mergeCell ref="Z134:Z140"/>
    <mergeCell ref="AB134:AB140"/>
    <mergeCell ref="AF143:AF149"/>
    <mergeCell ref="A115:A122"/>
    <mergeCell ref="B116:B122"/>
    <mergeCell ref="C116:C122"/>
    <mergeCell ref="D116:D122"/>
    <mergeCell ref="AD134:AD140"/>
    <mergeCell ref="A133:A140"/>
    <mergeCell ref="B134:B140"/>
    <mergeCell ref="C134:C140"/>
    <mergeCell ref="D134:D140"/>
    <mergeCell ref="E134:E140"/>
    <mergeCell ref="F134:F140"/>
    <mergeCell ref="G134:G140"/>
    <mergeCell ref="H134:H140"/>
    <mergeCell ref="I134:J140"/>
    <mergeCell ref="A124:A131"/>
    <mergeCell ref="B125:B131"/>
    <mergeCell ref="C125:C131"/>
    <mergeCell ref="D125:D131"/>
    <mergeCell ref="E125:E131"/>
    <mergeCell ref="F125:F131"/>
    <mergeCell ref="G125:G131"/>
    <mergeCell ref="H125:H131"/>
    <mergeCell ref="I125:J131"/>
    <mergeCell ref="E116:E122"/>
    <mergeCell ref="F116:F122"/>
    <mergeCell ref="G116:G122"/>
    <mergeCell ref="H116:H122"/>
    <mergeCell ref="I116:J122"/>
    <mergeCell ref="AF98:AF104"/>
    <mergeCell ref="AJ98:AJ103"/>
    <mergeCell ref="A106:A113"/>
    <mergeCell ref="B107:B113"/>
    <mergeCell ref="C107:C113"/>
    <mergeCell ref="D107:D113"/>
    <mergeCell ref="E107:E113"/>
    <mergeCell ref="F107:F113"/>
    <mergeCell ref="G107:G113"/>
    <mergeCell ref="H107:H113"/>
    <mergeCell ref="I107:J113"/>
    <mergeCell ref="K98:K104"/>
    <mergeCell ref="L98:L104"/>
    <mergeCell ref="R98:R104"/>
    <mergeCell ref="T98:T104"/>
    <mergeCell ref="V98:V104"/>
    <mergeCell ref="X98:X104"/>
    <mergeCell ref="Z98:Z104"/>
    <mergeCell ref="AB98:AB104"/>
    <mergeCell ref="A97:A104"/>
    <mergeCell ref="B98:B104"/>
    <mergeCell ref="C98:C104"/>
    <mergeCell ref="D98:D104"/>
    <mergeCell ref="E98:E104"/>
    <mergeCell ref="F98:F104"/>
    <mergeCell ref="G98:G104"/>
    <mergeCell ref="H98:H104"/>
    <mergeCell ref="I98:J104"/>
    <mergeCell ref="AF80:AF86"/>
    <mergeCell ref="AD98:AD104"/>
    <mergeCell ref="AJ80:AJ85"/>
    <mergeCell ref="A88:A95"/>
    <mergeCell ref="B89:B95"/>
    <mergeCell ref="C89:C95"/>
    <mergeCell ref="D89:D95"/>
    <mergeCell ref="E89:E95"/>
    <mergeCell ref="F89:F95"/>
    <mergeCell ref="G89:G95"/>
    <mergeCell ref="H89:H95"/>
    <mergeCell ref="I89:J95"/>
    <mergeCell ref="I87:J87"/>
    <mergeCell ref="AF89:AF95"/>
    <mergeCell ref="AJ89:AJ94"/>
    <mergeCell ref="K89:K95"/>
    <mergeCell ref="L89:L95"/>
    <mergeCell ref="R89:R95"/>
    <mergeCell ref="T89:T95"/>
    <mergeCell ref="V89:V95"/>
    <mergeCell ref="X89:X95"/>
    <mergeCell ref="Z89:Z95"/>
    <mergeCell ref="AB89:AB95"/>
    <mergeCell ref="AD89:AD95"/>
    <mergeCell ref="AB71:AB77"/>
    <mergeCell ref="AD71:AD77"/>
    <mergeCell ref="A79:A86"/>
    <mergeCell ref="B80:B86"/>
    <mergeCell ref="C80:C86"/>
    <mergeCell ref="D80:D86"/>
    <mergeCell ref="E80:E86"/>
    <mergeCell ref="F80:F86"/>
    <mergeCell ref="G80:G86"/>
    <mergeCell ref="H80:H86"/>
    <mergeCell ref="I80:J86"/>
    <mergeCell ref="K80:K86"/>
    <mergeCell ref="L80:L86"/>
    <mergeCell ref="R80:R86"/>
    <mergeCell ref="T80:T86"/>
    <mergeCell ref="V80:V86"/>
    <mergeCell ref="X80:X86"/>
    <mergeCell ref="Z80:Z86"/>
    <mergeCell ref="AB80:AB86"/>
    <mergeCell ref="AD80:AD86"/>
    <mergeCell ref="F71:F77"/>
    <mergeCell ref="G71:G77"/>
    <mergeCell ref="K71:K77"/>
    <mergeCell ref="L71:L77"/>
    <mergeCell ref="R71:R77"/>
    <mergeCell ref="T71:T77"/>
    <mergeCell ref="V71:V77"/>
    <mergeCell ref="AF197:AF203"/>
    <mergeCell ref="AJ197:AJ202"/>
    <mergeCell ref="AD179:AD185"/>
    <mergeCell ref="AF188:AF194"/>
    <mergeCell ref="AJ188:AJ193"/>
    <mergeCell ref="K188:K194"/>
    <mergeCell ref="L188:L194"/>
    <mergeCell ref="R188:R194"/>
    <mergeCell ref="T188:T194"/>
    <mergeCell ref="V188:V194"/>
    <mergeCell ref="X188:X194"/>
    <mergeCell ref="Z188:Z194"/>
    <mergeCell ref="AB188:AB194"/>
    <mergeCell ref="AD188:AD194"/>
    <mergeCell ref="AF161:AF167"/>
    <mergeCell ref="AJ161:AJ166"/>
    <mergeCell ref="K161:K167"/>
    <mergeCell ref="X71:X77"/>
    <mergeCell ref="Z71:Z77"/>
    <mergeCell ref="L161:L167"/>
    <mergeCell ref="R161:R167"/>
    <mergeCell ref="I60:J60"/>
    <mergeCell ref="A43:A50"/>
    <mergeCell ref="B44:B50"/>
    <mergeCell ref="C44:C50"/>
    <mergeCell ref="D44:D50"/>
    <mergeCell ref="E44:E50"/>
    <mergeCell ref="F44:F50"/>
    <mergeCell ref="H71:H77"/>
    <mergeCell ref="I71:J77"/>
    <mergeCell ref="A52:A59"/>
    <mergeCell ref="B53:B59"/>
    <mergeCell ref="C53:C59"/>
    <mergeCell ref="D53:D59"/>
    <mergeCell ref="E53:E59"/>
    <mergeCell ref="F53:F59"/>
    <mergeCell ref="R22:R28"/>
    <mergeCell ref="T22:T28"/>
    <mergeCell ref="V22:V28"/>
    <mergeCell ref="X22:X28"/>
    <mergeCell ref="Z22:Z28"/>
    <mergeCell ref="AB22:AB28"/>
    <mergeCell ref="AD22:AD28"/>
    <mergeCell ref="I204:J204"/>
    <mergeCell ref="A21:A28"/>
    <mergeCell ref="B22:B28"/>
    <mergeCell ref="C22:C28"/>
    <mergeCell ref="D22:D28"/>
    <mergeCell ref="E22:E28"/>
    <mergeCell ref="F22:F28"/>
    <mergeCell ref="G22:G28"/>
    <mergeCell ref="H22:H28"/>
    <mergeCell ref="I22:J28"/>
    <mergeCell ref="I177:J177"/>
    <mergeCell ref="I168:J168"/>
    <mergeCell ref="I141:J141"/>
    <mergeCell ref="I123:J123"/>
    <mergeCell ref="I105:J105"/>
    <mergeCell ref="I96:J96"/>
    <mergeCell ref="I42:J42"/>
    <mergeCell ref="AF22:AF28"/>
    <mergeCell ref="AJ22:AJ27"/>
    <mergeCell ref="I29:J29"/>
    <mergeCell ref="K197:K203"/>
    <mergeCell ref="L197:L203"/>
    <mergeCell ref="R197:R203"/>
    <mergeCell ref="T197:T203"/>
    <mergeCell ref="V197:V203"/>
    <mergeCell ref="X197:X203"/>
    <mergeCell ref="Z197:Z203"/>
    <mergeCell ref="AB197:AB203"/>
    <mergeCell ref="AD197:AD203"/>
    <mergeCell ref="I195:J195"/>
    <mergeCell ref="AF179:AF185"/>
    <mergeCell ref="AJ179:AJ184"/>
    <mergeCell ref="I186:J186"/>
    <mergeCell ref="K179:K185"/>
    <mergeCell ref="L179:L185"/>
    <mergeCell ref="R179:R185"/>
    <mergeCell ref="T179:T185"/>
    <mergeCell ref="V179:V185"/>
    <mergeCell ref="X179:X185"/>
    <mergeCell ref="Z179:Z185"/>
    <mergeCell ref="AB179:AB185"/>
    <mergeCell ref="T161:T167"/>
    <mergeCell ref="V161:V167"/>
    <mergeCell ref="X161:X167"/>
    <mergeCell ref="Z161:Z167"/>
    <mergeCell ref="AB161:AB167"/>
    <mergeCell ref="AD161:AD167"/>
    <mergeCell ref="I159:J159"/>
    <mergeCell ref="AJ143:AJ148"/>
    <mergeCell ref="I150:J150"/>
    <mergeCell ref="K143:K149"/>
    <mergeCell ref="L143:L149"/>
    <mergeCell ref="R143:R149"/>
    <mergeCell ref="T143:T149"/>
    <mergeCell ref="V143:V149"/>
    <mergeCell ref="X143:X149"/>
    <mergeCell ref="Z143:Z149"/>
    <mergeCell ref="AB143:AB149"/>
    <mergeCell ref="AD143:AD149"/>
    <mergeCell ref="AF152:AF158"/>
    <mergeCell ref="AJ152:AJ157"/>
    <mergeCell ref="K152:K158"/>
    <mergeCell ref="L152:L158"/>
    <mergeCell ref="R152:R158"/>
    <mergeCell ref="T152:T158"/>
    <mergeCell ref="V152:V158"/>
    <mergeCell ref="X152:X158"/>
    <mergeCell ref="Z152:Z158"/>
    <mergeCell ref="AB152:AB158"/>
    <mergeCell ref="AD152:AD158"/>
    <mergeCell ref="AF125:AF131"/>
    <mergeCell ref="AJ125:AJ130"/>
    <mergeCell ref="I132:J132"/>
    <mergeCell ref="K125:K131"/>
    <mergeCell ref="L125:L131"/>
    <mergeCell ref="R125:R131"/>
    <mergeCell ref="T125:T131"/>
    <mergeCell ref="V125:V131"/>
    <mergeCell ref="X125:X131"/>
    <mergeCell ref="Z125:Z131"/>
    <mergeCell ref="AB125:AB131"/>
    <mergeCell ref="AD125:AD131"/>
    <mergeCell ref="AF107:AF113"/>
    <mergeCell ref="AJ107:AJ112"/>
    <mergeCell ref="I114:J114"/>
    <mergeCell ref="K107:K113"/>
    <mergeCell ref="L107:L113"/>
    <mergeCell ref="R107:R113"/>
    <mergeCell ref="T107:T113"/>
    <mergeCell ref="V107:V113"/>
    <mergeCell ref="X107:X113"/>
    <mergeCell ref="Z107:Z113"/>
    <mergeCell ref="AB107:AB113"/>
    <mergeCell ref="AD107:AD113"/>
    <mergeCell ref="AF116:AF122"/>
    <mergeCell ref="AJ116:AJ121"/>
    <mergeCell ref="K116:K122"/>
    <mergeCell ref="L116:L122"/>
    <mergeCell ref="R116:R122"/>
    <mergeCell ref="T116:T122"/>
    <mergeCell ref="V116:V122"/>
    <mergeCell ref="X116:X122"/>
    <mergeCell ref="Z116:Z122"/>
    <mergeCell ref="AB116:AB122"/>
    <mergeCell ref="AD116:AD122"/>
    <mergeCell ref="AF71:AF77"/>
    <mergeCell ref="AJ71:AJ76"/>
    <mergeCell ref="I78:J78"/>
    <mergeCell ref="A70:A77"/>
    <mergeCell ref="Z62:Z68"/>
    <mergeCell ref="AB62:AB68"/>
    <mergeCell ref="AD62:AD68"/>
    <mergeCell ref="AF62:AF68"/>
    <mergeCell ref="AJ62:AJ67"/>
    <mergeCell ref="I69:J69"/>
    <mergeCell ref="G62:G68"/>
    <mergeCell ref="H62:H68"/>
    <mergeCell ref="I62:J68"/>
    <mergeCell ref="K62:K68"/>
    <mergeCell ref="L62:L68"/>
    <mergeCell ref="R62:R68"/>
    <mergeCell ref="T62:T68"/>
    <mergeCell ref="V62:V68"/>
    <mergeCell ref="X62:X68"/>
    <mergeCell ref="A61:A68"/>
    <mergeCell ref="B71:B77"/>
    <mergeCell ref="C71:C77"/>
    <mergeCell ref="D71:D77"/>
    <mergeCell ref="E71:E77"/>
    <mergeCell ref="R53:R59"/>
    <mergeCell ref="T53:T59"/>
    <mergeCell ref="V53:V59"/>
    <mergeCell ref="X53:X59"/>
    <mergeCell ref="Z53:Z59"/>
    <mergeCell ref="AB53:AB59"/>
    <mergeCell ref="AD53:AD59"/>
    <mergeCell ref="AF53:AF59"/>
    <mergeCell ref="AJ53:AJ58"/>
    <mergeCell ref="R44:R50"/>
    <mergeCell ref="T44:T50"/>
    <mergeCell ref="V44:V50"/>
    <mergeCell ref="X44:X50"/>
    <mergeCell ref="Z44:Z50"/>
    <mergeCell ref="AB44:AB50"/>
    <mergeCell ref="AD44:AD50"/>
    <mergeCell ref="AF44:AF50"/>
    <mergeCell ref="AJ44:AJ49"/>
    <mergeCell ref="R31:R41"/>
    <mergeCell ref="T31:T41"/>
    <mergeCell ref="V31:V41"/>
    <mergeCell ref="X31:X41"/>
    <mergeCell ref="Z31:Z41"/>
    <mergeCell ref="AB31:AB41"/>
    <mergeCell ref="AD31:AD41"/>
    <mergeCell ref="AF31:AF41"/>
    <mergeCell ref="AJ31:AJ40"/>
    <mergeCell ref="B206:B207"/>
    <mergeCell ref="C206:J207"/>
    <mergeCell ref="G6:J6"/>
    <mergeCell ref="K6:Q6"/>
    <mergeCell ref="E13:E19"/>
    <mergeCell ref="B7:C8"/>
    <mergeCell ref="E7:E8"/>
    <mergeCell ref="B9:C9"/>
    <mergeCell ref="B62:B68"/>
    <mergeCell ref="C62:C68"/>
    <mergeCell ref="D62:D68"/>
    <mergeCell ref="E62:E68"/>
    <mergeCell ref="F62:F68"/>
    <mergeCell ref="G44:G50"/>
    <mergeCell ref="H44:H50"/>
    <mergeCell ref="I44:J50"/>
    <mergeCell ref="K44:K50"/>
    <mergeCell ref="L44:L50"/>
    <mergeCell ref="I51:J51"/>
    <mergeCell ref="G53:G59"/>
    <mergeCell ref="H53:H59"/>
    <mergeCell ref="I53:J59"/>
    <mergeCell ref="K53:K59"/>
    <mergeCell ref="L53:L59"/>
    <mergeCell ref="H13:H19"/>
    <mergeCell ref="I13:J19"/>
    <mergeCell ref="K13:K19"/>
    <mergeCell ref="K22:K28"/>
    <mergeCell ref="L13:L19"/>
    <mergeCell ref="I20:J20"/>
    <mergeCell ref="G13:G19"/>
    <mergeCell ref="G31:G41"/>
    <mergeCell ref="H31:H41"/>
    <mergeCell ref="I31:J41"/>
    <mergeCell ref="K31:K41"/>
    <mergeCell ref="L31:L41"/>
    <mergeCell ref="L22:L28"/>
    <mergeCell ref="A12:A19"/>
    <mergeCell ref="B13:B19"/>
    <mergeCell ref="C13:C19"/>
    <mergeCell ref="D13:D19"/>
    <mergeCell ref="F13:F19"/>
    <mergeCell ref="A30:A41"/>
    <mergeCell ref="B31:B41"/>
    <mergeCell ref="C31:C41"/>
    <mergeCell ref="D31:D41"/>
    <mergeCell ref="E31:E41"/>
    <mergeCell ref="F31:F41"/>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197:D203 D22:D28 D44:D50 D53:D59 D62:D68 D71:D77 D80:D86 D89:D95 D98:D104 D107:D113 D116:D122 D125:D131 D134:D140 D143:D149 D152:D158 D161:D167 D170:D176 D179:D185 D188:D194 D31:D41">
      <formula1>INDIRECT($D$9)</formula1>
    </dataValidation>
    <dataValidation type="list" allowBlank="1" showInputMessage="1" showErrorMessage="1" sqref="N3:P3">
      <formula1>$N$314:$N$318</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WVX983156:WVZ983156 WMB983156:WMD983156 WCF983156:WCH983156 VSJ983156:VSL983156 VIN983156:VIP983156 UYR983156:UYT983156 UOV983156:UOX983156 UEZ983156:UFB983156 TVD983156:TVF983156 TLH983156:TLJ983156 TBL983156:TBN983156 SRP983156:SRR983156 SHT983156:SHV983156 RXX983156:RXZ983156 ROB983156:ROD983156 REF983156:REH983156 QUJ983156:QUL983156 QKN983156:QKP983156 QAR983156:QAT983156 PQV983156:PQX983156 PGZ983156:PHB983156 OXD983156:OXF983156 ONH983156:ONJ983156 ODL983156:ODN983156 NTP983156:NTR983156 NJT983156:NJV983156 MZX983156:MZZ983156 MQB983156:MQD983156 MGF983156:MGH983156 LWJ983156:LWL983156 LMN983156:LMP983156 LCR983156:LCT983156 KSV983156:KSX983156 KIZ983156:KJB983156 JZD983156:JZF983156 JPH983156:JPJ983156 JFL983156:JFN983156 IVP983156:IVR983156 ILT983156:ILV983156 IBX983156:IBZ983156 HSB983156:HSD983156 HIF983156:HIH983156 GYJ983156:GYL983156 GON983156:GOP983156 GER983156:GET983156 FUV983156:FUX983156 FKZ983156:FLB983156 FBD983156:FBF983156 ERH983156:ERJ983156 EHL983156:EHN983156 DXP983156:DXR983156 DNT983156:DNV983156 DDX983156:DDZ983156 CUB983156:CUD983156 CKF983156:CKH983156 CAJ983156:CAL983156 BQN983156:BQP983156 BGR983156:BGT983156 AWV983156:AWX983156 AMZ983156:ANB983156 ADD983156:ADF983156 TH983156:TJ983156 JL983156:JN983156 N983156:P983156 WVX917620:WVZ917620 WMB917620:WMD917620 WCF917620:WCH917620 VSJ917620:VSL917620 VIN917620:VIP917620 UYR917620:UYT917620 UOV917620:UOX917620 UEZ917620:UFB917620 TVD917620:TVF917620 TLH917620:TLJ917620 TBL917620:TBN917620 SRP917620:SRR917620 SHT917620:SHV917620 RXX917620:RXZ917620 ROB917620:ROD917620 REF917620:REH917620 QUJ917620:QUL917620 QKN917620:QKP917620 QAR917620:QAT917620 PQV917620:PQX917620 PGZ917620:PHB917620 OXD917620:OXF917620 ONH917620:ONJ917620 ODL917620:ODN917620 NTP917620:NTR917620 NJT917620:NJV917620 MZX917620:MZZ917620 MQB917620:MQD917620 MGF917620:MGH917620 LWJ917620:LWL917620 LMN917620:LMP917620 LCR917620:LCT917620 KSV917620:KSX917620 KIZ917620:KJB917620 JZD917620:JZF917620 JPH917620:JPJ917620 JFL917620:JFN917620 IVP917620:IVR917620 ILT917620:ILV917620 IBX917620:IBZ917620 HSB917620:HSD917620 HIF917620:HIH917620 GYJ917620:GYL917620 GON917620:GOP917620 GER917620:GET917620 FUV917620:FUX917620 FKZ917620:FLB917620 FBD917620:FBF917620 ERH917620:ERJ917620 EHL917620:EHN917620 DXP917620:DXR917620 DNT917620:DNV917620 DDX917620:DDZ917620 CUB917620:CUD917620 CKF917620:CKH917620 CAJ917620:CAL917620 BQN917620:BQP917620 BGR917620:BGT917620 AWV917620:AWX917620 AMZ917620:ANB917620 ADD917620:ADF917620 TH917620:TJ917620 JL917620:JN917620 N917620:P917620 WVX852084:WVZ852084 WMB852084:WMD852084 WCF852084:WCH852084 VSJ852084:VSL852084 VIN852084:VIP852084 UYR852084:UYT852084 UOV852084:UOX852084 UEZ852084:UFB852084 TVD852084:TVF852084 TLH852084:TLJ852084 TBL852084:TBN852084 SRP852084:SRR852084 SHT852084:SHV852084 RXX852084:RXZ852084 ROB852084:ROD852084 REF852084:REH852084 QUJ852084:QUL852084 QKN852084:QKP852084 QAR852084:QAT852084 PQV852084:PQX852084 PGZ852084:PHB852084 OXD852084:OXF852084 ONH852084:ONJ852084 ODL852084:ODN852084 NTP852084:NTR852084 NJT852084:NJV852084 MZX852084:MZZ852084 MQB852084:MQD852084 MGF852084:MGH852084 LWJ852084:LWL852084 LMN852084:LMP852084 LCR852084:LCT852084 KSV852084:KSX852084 KIZ852084:KJB852084 JZD852084:JZF852084 JPH852084:JPJ852084 JFL852084:JFN852084 IVP852084:IVR852084 ILT852084:ILV852084 IBX852084:IBZ852084 HSB852084:HSD852084 HIF852084:HIH852084 GYJ852084:GYL852084 GON852084:GOP852084 GER852084:GET852084 FUV852084:FUX852084 FKZ852084:FLB852084 FBD852084:FBF852084 ERH852084:ERJ852084 EHL852084:EHN852084 DXP852084:DXR852084 DNT852084:DNV852084 DDX852084:DDZ852084 CUB852084:CUD852084 CKF852084:CKH852084 CAJ852084:CAL852084 BQN852084:BQP852084 BGR852084:BGT852084 AWV852084:AWX852084 AMZ852084:ANB852084 ADD852084:ADF852084 TH852084:TJ852084 JL852084:JN852084 N852084:P852084 WVX786548:WVZ786548 WMB786548:WMD786548 WCF786548:WCH786548 VSJ786548:VSL786548 VIN786548:VIP786548 UYR786548:UYT786548 UOV786548:UOX786548 UEZ786548:UFB786548 TVD786548:TVF786548 TLH786548:TLJ786548 TBL786548:TBN786548 SRP786548:SRR786548 SHT786548:SHV786548 RXX786548:RXZ786548 ROB786548:ROD786548 REF786548:REH786548 QUJ786548:QUL786548 QKN786548:QKP786548 QAR786548:QAT786548 PQV786548:PQX786548 PGZ786548:PHB786548 OXD786548:OXF786548 ONH786548:ONJ786548 ODL786548:ODN786548 NTP786548:NTR786548 NJT786548:NJV786548 MZX786548:MZZ786548 MQB786548:MQD786548 MGF786548:MGH786548 LWJ786548:LWL786548 LMN786548:LMP786548 LCR786548:LCT786548 KSV786548:KSX786548 KIZ786548:KJB786548 JZD786548:JZF786548 JPH786548:JPJ786548 JFL786548:JFN786548 IVP786548:IVR786548 ILT786548:ILV786548 IBX786548:IBZ786548 HSB786548:HSD786548 HIF786548:HIH786548 GYJ786548:GYL786548 GON786548:GOP786548 GER786548:GET786548 FUV786548:FUX786548 FKZ786548:FLB786548 FBD786548:FBF786548 ERH786548:ERJ786548 EHL786548:EHN786548 DXP786548:DXR786548 DNT786548:DNV786548 DDX786548:DDZ786548 CUB786548:CUD786548 CKF786548:CKH786548 CAJ786548:CAL786548 BQN786548:BQP786548 BGR786548:BGT786548 AWV786548:AWX786548 AMZ786548:ANB786548 ADD786548:ADF786548 TH786548:TJ786548 JL786548:JN786548 N786548:P786548 WVX721012:WVZ721012 WMB721012:WMD721012 WCF721012:WCH721012 VSJ721012:VSL721012 VIN721012:VIP721012 UYR721012:UYT721012 UOV721012:UOX721012 UEZ721012:UFB721012 TVD721012:TVF721012 TLH721012:TLJ721012 TBL721012:TBN721012 SRP721012:SRR721012 SHT721012:SHV721012 RXX721012:RXZ721012 ROB721012:ROD721012 REF721012:REH721012 QUJ721012:QUL721012 QKN721012:QKP721012 QAR721012:QAT721012 PQV721012:PQX721012 PGZ721012:PHB721012 OXD721012:OXF721012 ONH721012:ONJ721012 ODL721012:ODN721012 NTP721012:NTR721012 NJT721012:NJV721012 MZX721012:MZZ721012 MQB721012:MQD721012 MGF721012:MGH721012 LWJ721012:LWL721012 LMN721012:LMP721012 LCR721012:LCT721012 KSV721012:KSX721012 KIZ721012:KJB721012 JZD721012:JZF721012 JPH721012:JPJ721012 JFL721012:JFN721012 IVP721012:IVR721012 ILT721012:ILV721012 IBX721012:IBZ721012 HSB721012:HSD721012 HIF721012:HIH721012 GYJ721012:GYL721012 GON721012:GOP721012 GER721012:GET721012 FUV721012:FUX721012 FKZ721012:FLB721012 FBD721012:FBF721012 ERH721012:ERJ721012 EHL721012:EHN721012 DXP721012:DXR721012 DNT721012:DNV721012 DDX721012:DDZ721012 CUB721012:CUD721012 CKF721012:CKH721012 CAJ721012:CAL721012 BQN721012:BQP721012 BGR721012:BGT721012 AWV721012:AWX721012 AMZ721012:ANB721012 ADD721012:ADF721012 TH721012:TJ721012 JL721012:JN721012 N721012:P721012 WVX655476:WVZ655476 WMB655476:WMD655476 WCF655476:WCH655476 VSJ655476:VSL655476 VIN655476:VIP655476 UYR655476:UYT655476 UOV655476:UOX655476 UEZ655476:UFB655476 TVD655476:TVF655476 TLH655476:TLJ655476 TBL655476:TBN655476 SRP655476:SRR655476 SHT655476:SHV655476 RXX655476:RXZ655476 ROB655476:ROD655476 REF655476:REH655476 QUJ655476:QUL655476 QKN655476:QKP655476 QAR655476:QAT655476 PQV655476:PQX655476 PGZ655476:PHB655476 OXD655476:OXF655476 ONH655476:ONJ655476 ODL655476:ODN655476 NTP655476:NTR655476 NJT655476:NJV655476 MZX655476:MZZ655476 MQB655476:MQD655476 MGF655476:MGH655476 LWJ655476:LWL655476 LMN655476:LMP655476 LCR655476:LCT655476 KSV655476:KSX655476 KIZ655476:KJB655476 JZD655476:JZF655476 JPH655476:JPJ655476 JFL655476:JFN655476 IVP655476:IVR655476 ILT655476:ILV655476 IBX655476:IBZ655476 HSB655476:HSD655476 HIF655476:HIH655476 GYJ655476:GYL655476 GON655476:GOP655476 GER655476:GET655476 FUV655476:FUX655476 FKZ655476:FLB655476 FBD655476:FBF655476 ERH655476:ERJ655476 EHL655476:EHN655476 DXP655476:DXR655476 DNT655476:DNV655476 DDX655476:DDZ655476 CUB655476:CUD655476 CKF655476:CKH655476 CAJ655476:CAL655476 BQN655476:BQP655476 BGR655476:BGT655476 AWV655476:AWX655476 AMZ655476:ANB655476 ADD655476:ADF655476 TH655476:TJ655476 JL655476:JN655476 N655476:P655476 WVX589940:WVZ589940 WMB589940:WMD589940 WCF589940:WCH589940 VSJ589940:VSL589940 VIN589940:VIP589940 UYR589940:UYT589940 UOV589940:UOX589940 UEZ589940:UFB589940 TVD589940:TVF589940 TLH589940:TLJ589940 TBL589940:TBN589940 SRP589940:SRR589940 SHT589940:SHV589940 RXX589940:RXZ589940 ROB589940:ROD589940 REF589940:REH589940 QUJ589940:QUL589940 QKN589940:QKP589940 QAR589940:QAT589940 PQV589940:PQX589940 PGZ589940:PHB589940 OXD589940:OXF589940 ONH589940:ONJ589940 ODL589940:ODN589940 NTP589940:NTR589940 NJT589940:NJV589940 MZX589940:MZZ589940 MQB589940:MQD589940 MGF589940:MGH589940 LWJ589940:LWL589940 LMN589940:LMP589940 LCR589940:LCT589940 KSV589940:KSX589940 KIZ589940:KJB589940 JZD589940:JZF589940 JPH589940:JPJ589940 JFL589940:JFN589940 IVP589940:IVR589940 ILT589940:ILV589940 IBX589940:IBZ589940 HSB589940:HSD589940 HIF589940:HIH589940 GYJ589940:GYL589940 GON589940:GOP589940 GER589940:GET589940 FUV589940:FUX589940 FKZ589940:FLB589940 FBD589940:FBF589940 ERH589940:ERJ589940 EHL589940:EHN589940 DXP589940:DXR589940 DNT589940:DNV589940 DDX589940:DDZ589940 CUB589940:CUD589940 CKF589940:CKH589940 CAJ589940:CAL589940 BQN589940:BQP589940 BGR589940:BGT589940 AWV589940:AWX589940 AMZ589940:ANB589940 ADD589940:ADF589940 TH589940:TJ589940 JL589940:JN589940 N589940:P589940 WVX524404:WVZ524404 WMB524404:WMD524404 WCF524404:WCH524404 VSJ524404:VSL524404 VIN524404:VIP524404 UYR524404:UYT524404 UOV524404:UOX524404 UEZ524404:UFB524404 TVD524404:TVF524404 TLH524404:TLJ524404 TBL524404:TBN524404 SRP524404:SRR524404 SHT524404:SHV524404 RXX524404:RXZ524404 ROB524404:ROD524404 REF524404:REH524404 QUJ524404:QUL524404 QKN524404:QKP524404 QAR524404:QAT524404 PQV524404:PQX524404 PGZ524404:PHB524404 OXD524404:OXF524404 ONH524404:ONJ524404 ODL524404:ODN524404 NTP524404:NTR524404 NJT524404:NJV524404 MZX524404:MZZ524404 MQB524404:MQD524404 MGF524404:MGH524404 LWJ524404:LWL524404 LMN524404:LMP524404 LCR524404:LCT524404 KSV524404:KSX524404 KIZ524404:KJB524404 JZD524404:JZF524404 JPH524404:JPJ524404 JFL524404:JFN524404 IVP524404:IVR524404 ILT524404:ILV524404 IBX524404:IBZ524404 HSB524404:HSD524404 HIF524404:HIH524404 GYJ524404:GYL524404 GON524404:GOP524404 GER524404:GET524404 FUV524404:FUX524404 FKZ524404:FLB524404 FBD524404:FBF524404 ERH524404:ERJ524404 EHL524404:EHN524404 DXP524404:DXR524404 DNT524404:DNV524404 DDX524404:DDZ524404 CUB524404:CUD524404 CKF524404:CKH524404 CAJ524404:CAL524404 BQN524404:BQP524404 BGR524404:BGT524404 AWV524404:AWX524404 AMZ524404:ANB524404 ADD524404:ADF524404 TH524404:TJ524404 JL524404:JN524404 N524404:P524404 WVX458868:WVZ458868 WMB458868:WMD458868 WCF458868:WCH458868 VSJ458868:VSL458868 VIN458868:VIP458868 UYR458868:UYT458868 UOV458868:UOX458868 UEZ458868:UFB458868 TVD458868:TVF458868 TLH458868:TLJ458868 TBL458868:TBN458868 SRP458868:SRR458868 SHT458868:SHV458868 RXX458868:RXZ458868 ROB458868:ROD458868 REF458868:REH458868 QUJ458868:QUL458868 QKN458868:QKP458868 QAR458868:QAT458868 PQV458868:PQX458868 PGZ458868:PHB458868 OXD458868:OXF458868 ONH458868:ONJ458868 ODL458868:ODN458868 NTP458868:NTR458868 NJT458868:NJV458868 MZX458868:MZZ458868 MQB458868:MQD458868 MGF458868:MGH458868 LWJ458868:LWL458868 LMN458868:LMP458868 LCR458868:LCT458868 KSV458868:KSX458868 KIZ458868:KJB458868 JZD458868:JZF458868 JPH458868:JPJ458868 JFL458868:JFN458868 IVP458868:IVR458868 ILT458868:ILV458868 IBX458868:IBZ458868 HSB458868:HSD458868 HIF458868:HIH458868 GYJ458868:GYL458868 GON458868:GOP458868 GER458868:GET458868 FUV458868:FUX458868 FKZ458868:FLB458868 FBD458868:FBF458868 ERH458868:ERJ458868 EHL458868:EHN458868 DXP458868:DXR458868 DNT458868:DNV458868 DDX458868:DDZ458868 CUB458868:CUD458868 CKF458868:CKH458868 CAJ458868:CAL458868 BQN458868:BQP458868 BGR458868:BGT458868 AWV458868:AWX458868 AMZ458868:ANB458868 ADD458868:ADF458868 TH458868:TJ458868 JL458868:JN458868 N458868:P458868 WVX393332:WVZ393332 WMB393332:WMD393332 WCF393332:WCH393332 VSJ393332:VSL393332 VIN393332:VIP393332 UYR393332:UYT393332 UOV393332:UOX393332 UEZ393332:UFB393332 TVD393332:TVF393332 TLH393332:TLJ393332 TBL393332:TBN393332 SRP393332:SRR393332 SHT393332:SHV393332 RXX393332:RXZ393332 ROB393332:ROD393332 REF393332:REH393332 QUJ393332:QUL393332 QKN393332:QKP393332 QAR393332:QAT393332 PQV393332:PQX393332 PGZ393332:PHB393332 OXD393332:OXF393332 ONH393332:ONJ393332 ODL393332:ODN393332 NTP393332:NTR393332 NJT393332:NJV393332 MZX393332:MZZ393332 MQB393332:MQD393332 MGF393332:MGH393332 LWJ393332:LWL393332 LMN393332:LMP393332 LCR393332:LCT393332 KSV393332:KSX393332 KIZ393332:KJB393332 JZD393332:JZF393332 JPH393332:JPJ393332 JFL393332:JFN393332 IVP393332:IVR393332 ILT393332:ILV393332 IBX393332:IBZ393332 HSB393332:HSD393332 HIF393332:HIH393332 GYJ393332:GYL393332 GON393332:GOP393332 GER393332:GET393332 FUV393332:FUX393332 FKZ393332:FLB393332 FBD393332:FBF393332 ERH393332:ERJ393332 EHL393332:EHN393332 DXP393332:DXR393332 DNT393332:DNV393332 DDX393332:DDZ393332 CUB393332:CUD393332 CKF393332:CKH393332 CAJ393332:CAL393332 BQN393332:BQP393332 BGR393332:BGT393332 AWV393332:AWX393332 AMZ393332:ANB393332 ADD393332:ADF393332 TH393332:TJ393332 JL393332:JN393332 N393332:P393332 WVX327796:WVZ327796 WMB327796:WMD327796 WCF327796:WCH327796 VSJ327796:VSL327796 VIN327796:VIP327796 UYR327796:UYT327796 UOV327796:UOX327796 UEZ327796:UFB327796 TVD327796:TVF327796 TLH327796:TLJ327796 TBL327796:TBN327796 SRP327796:SRR327796 SHT327796:SHV327796 RXX327796:RXZ327796 ROB327796:ROD327796 REF327796:REH327796 QUJ327796:QUL327796 QKN327796:QKP327796 QAR327796:QAT327796 PQV327796:PQX327796 PGZ327796:PHB327796 OXD327796:OXF327796 ONH327796:ONJ327796 ODL327796:ODN327796 NTP327796:NTR327796 NJT327796:NJV327796 MZX327796:MZZ327796 MQB327796:MQD327796 MGF327796:MGH327796 LWJ327796:LWL327796 LMN327796:LMP327796 LCR327796:LCT327796 KSV327796:KSX327796 KIZ327796:KJB327796 JZD327796:JZF327796 JPH327796:JPJ327796 JFL327796:JFN327796 IVP327796:IVR327796 ILT327796:ILV327796 IBX327796:IBZ327796 HSB327796:HSD327796 HIF327796:HIH327796 GYJ327796:GYL327796 GON327796:GOP327796 GER327796:GET327796 FUV327796:FUX327796 FKZ327796:FLB327796 FBD327796:FBF327796 ERH327796:ERJ327796 EHL327796:EHN327796 DXP327796:DXR327796 DNT327796:DNV327796 DDX327796:DDZ327796 CUB327796:CUD327796 CKF327796:CKH327796 CAJ327796:CAL327796 BQN327796:BQP327796 BGR327796:BGT327796 AWV327796:AWX327796 AMZ327796:ANB327796 ADD327796:ADF327796 TH327796:TJ327796 JL327796:JN327796 N327796:P327796 WVX262260:WVZ262260 WMB262260:WMD262260 WCF262260:WCH262260 VSJ262260:VSL262260 VIN262260:VIP262260 UYR262260:UYT262260 UOV262260:UOX262260 UEZ262260:UFB262260 TVD262260:TVF262260 TLH262260:TLJ262260 TBL262260:TBN262260 SRP262260:SRR262260 SHT262260:SHV262260 RXX262260:RXZ262260 ROB262260:ROD262260 REF262260:REH262260 QUJ262260:QUL262260 QKN262260:QKP262260 QAR262260:QAT262260 PQV262260:PQX262260 PGZ262260:PHB262260 OXD262260:OXF262260 ONH262260:ONJ262260 ODL262260:ODN262260 NTP262260:NTR262260 NJT262260:NJV262260 MZX262260:MZZ262260 MQB262260:MQD262260 MGF262260:MGH262260 LWJ262260:LWL262260 LMN262260:LMP262260 LCR262260:LCT262260 KSV262260:KSX262260 KIZ262260:KJB262260 JZD262260:JZF262260 JPH262260:JPJ262260 JFL262260:JFN262260 IVP262260:IVR262260 ILT262260:ILV262260 IBX262260:IBZ262260 HSB262260:HSD262260 HIF262260:HIH262260 GYJ262260:GYL262260 GON262260:GOP262260 GER262260:GET262260 FUV262260:FUX262260 FKZ262260:FLB262260 FBD262260:FBF262260 ERH262260:ERJ262260 EHL262260:EHN262260 DXP262260:DXR262260 DNT262260:DNV262260 DDX262260:DDZ262260 CUB262260:CUD262260 CKF262260:CKH262260 CAJ262260:CAL262260 BQN262260:BQP262260 BGR262260:BGT262260 AWV262260:AWX262260 AMZ262260:ANB262260 ADD262260:ADF262260 TH262260:TJ262260 JL262260:JN262260 N262260:P262260 WVX196724:WVZ196724 WMB196724:WMD196724 WCF196724:WCH196724 VSJ196724:VSL196724 VIN196724:VIP196724 UYR196724:UYT196724 UOV196724:UOX196724 UEZ196724:UFB196724 TVD196724:TVF196724 TLH196724:TLJ196724 TBL196724:TBN196724 SRP196724:SRR196724 SHT196724:SHV196724 RXX196724:RXZ196724 ROB196724:ROD196724 REF196724:REH196724 QUJ196724:QUL196724 QKN196724:QKP196724 QAR196724:QAT196724 PQV196724:PQX196724 PGZ196724:PHB196724 OXD196724:OXF196724 ONH196724:ONJ196724 ODL196724:ODN196724 NTP196724:NTR196724 NJT196724:NJV196724 MZX196724:MZZ196724 MQB196724:MQD196724 MGF196724:MGH196724 LWJ196724:LWL196724 LMN196724:LMP196724 LCR196724:LCT196724 KSV196724:KSX196724 KIZ196724:KJB196724 JZD196724:JZF196724 JPH196724:JPJ196724 JFL196724:JFN196724 IVP196724:IVR196724 ILT196724:ILV196724 IBX196724:IBZ196724 HSB196724:HSD196724 HIF196724:HIH196724 GYJ196724:GYL196724 GON196724:GOP196724 GER196724:GET196724 FUV196724:FUX196724 FKZ196724:FLB196724 FBD196724:FBF196724 ERH196724:ERJ196724 EHL196724:EHN196724 DXP196724:DXR196724 DNT196724:DNV196724 DDX196724:DDZ196724 CUB196724:CUD196724 CKF196724:CKH196724 CAJ196724:CAL196724 BQN196724:BQP196724 BGR196724:BGT196724 AWV196724:AWX196724 AMZ196724:ANB196724 ADD196724:ADF196724 TH196724:TJ196724 JL196724:JN196724 N196724:P196724 WVX131188:WVZ131188 WMB131188:WMD131188 WCF131188:WCH131188 VSJ131188:VSL131188 VIN131188:VIP131188 UYR131188:UYT131188 UOV131188:UOX131188 UEZ131188:UFB131188 TVD131188:TVF131188 TLH131188:TLJ131188 TBL131188:TBN131188 SRP131188:SRR131188 SHT131188:SHV131188 RXX131188:RXZ131188 ROB131188:ROD131188 REF131188:REH131188 QUJ131188:QUL131188 QKN131188:QKP131188 QAR131188:QAT131188 PQV131188:PQX131188 PGZ131188:PHB131188 OXD131188:OXF131188 ONH131188:ONJ131188 ODL131188:ODN131188 NTP131188:NTR131188 NJT131188:NJV131188 MZX131188:MZZ131188 MQB131188:MQD131188 MGF131188:MGH131188 LWJ131188:LWL131188 LMN131188:LMP131188 LCR131188:LCT131188 KSV131188:KSX131188 KIZ131188:KJB131188 JZD131188:JZF131188 JPH131188:JPJ131188 JFL131188:JFN131188 IVP131188:IVR131188 ILT131188:ILV131188 IBX131188:IBZ131188 HSB131188:HSD131188 HIF131188:HIH131188 GYJ131188:GYL131188 GON131188:GOP131188 GER131188:GET131188 FUV131188:FUX131188 FKZ131188:FLB131188 FBD131188:FBF131188 ERH131188:ERJ131188 EHL131188:EHN131188 DXP131188:DXR131188 DNT131188:DNV131188 DDX131188:DDZ131188 CUB131188:CUD131188 CKF131188:CKH131188 CAJ131188:CAL131188 BQN131188:BQP131188 BGR131188:BGT131188 AWV131188:AWX131188 AMZ131188:ANB131188 ADD131188:ADF131188 TH131188:TJ131188 JL131188:JN131188 N131188:P131188 WVX65652:WVZ65652 WMB65652:WMD65652 WCF65652:WCH65652 VSJ65652:VSL65652 VIN65652:VIP65652 UYR65652:UYT65652 UOV65652:UOX65652 UEZ65652:UFB65652 TVD65652:TVF65652 TLH65652:TLJ65652 TBL65652:TBN65652 SRP65652:SRR65652 SHT65652:SHV65652 RXX65652:RXZ65652 ROB65652:ROD65652 REF65652:REH65652 QUJ65652:QUL65652 QKN65652:QKP65652 QAR65652:QAT65652 PQV65652:PQX65652 PGZ65652:PHB65652 OXD65652:OXF65652 ONH65652:ONJ65652 ODL65652:ODN65652 NTP65652:NTR65652 NJT65652:NJV65652 MZX65652:MZZ65652 MQB65652:MQD65652 MGF65652:MGH65652 LWJ65652:LWL65652 LMN65652:LMP65652 LCR65652:LCT65652 KSV65652:KSX65652 KIZ65652:KJB65652 JZD65652:JZF65652 JPH65652:JPJ65652 JFL65652:JFN65652 IVP65652:IVR65652 ILT65652:ILV65652 IBX65652:IBZ65652 HSB65652:HSD65652 HIF65652:HIH65652 GYJ65652:GYL65652 GON65652:GOP65652 GER65652:GET65652 FUV65652:FUX65652 FKZ65652:FLB65652 FBD65652:FBF65652 ERH65652:ERJ65652 EHL65652:EHN65652 DXP65652:DXR65652 DNT65652:DNV65652 DDX65652:DDZ65652 CUB65652:CUD65652 CKF65652:CKH65652 CAJ65652:CAL65652 BQN65652:BQP65652 BGR65652:BGT65652 AWV65652:AWX65652 AMZ65652:ANB65652 ADD65652:ADF65652 TH65652:TJ65652 JL65652:JN65652 N65652:P65652 WVX983157 WMB983157 WCF983157 VSJ983157 VIN983157 UYR983157 UOV983157 UEZ983157 TVD983157 TLH983157 TBL983157 SRP983157 SHT983157 RXX983157 ROB983157 REF983157 QUJ983157 QKN983157 QAR983157 PQV983157 PGZ983157 OXD983157 ONH983157 ODL983157 NTP983157 NJT983157 MZX983157 MQB983157 MGF983157 LWJ983157 LMN983157 LCR983157 KSV983157 KIZ983157 JZD983157 JPH983157 JFL983157 IVP983157 ILT983157 IBX983157 HSB983157 HIF983157 GYJ983157 GON983157 GER983157 FUV983157 FKZ983157 FBD983157 ERH983157 EHL983157 DXP983157 DNT983157 DDX983157 CUB983157 CKF983157 CAJ983157 BQN983157 BGR983157 AWV983157 AMZ983157 ADD983157 TH983157 JL983157 N983157 WVX917621 WMB917621 WCF917621 VSJ917621 VIN917621 UYR917621 UOV917621 UEZ917621 TVD917621 TLH917621 TBL917621 SRP917621 SHT917621 RXX917621 ROB917621 REF917621 QUJ917621 QKN917621 QAR917621 PQV917621 PGZ917621 OXD917621 ONH917621 ODL917621 NTP917621 NJT917621 MZX917621 MQB917621 MGF917621 LWJ917621 LMN917621 LCR917621 KSV917621 KIZ917621 JZD917621 JPH917621 JFL917621 IVP917621 ILT917621 IBX917621 HSB917621 HIF917621 GYJ917621 GON917621 GER917621 FUV917621 FKZ917621 FBD917621 ERH917621 EHL917621 DXP917621 DNT917621 DDX917621 CUB917621 CKF917621 CAJ917621 BQN917621 BGR917621 AWV917621 AMZ917621 ADD917621 TH917621 JL917621 N917621 WVX852085 WMB852085 WCF852085 VSJ852085 VIN852085 UYR852085 UOV852085 UEZ852085 TVD852085 TLH852085 TBL852085 SRP852085 SHT852085 RXX852085 ROB852085 REF852085 QUJ852085 QKN852085 QAR852085 PQV852085 PGZ852085 OXD852085 ONH852085 ODL852085 NTP852085 NJT852085 MZX852085 MQB852085 MGF852085 LWJ852085 LMN852085 LCR852085 KSV852085 KIZ852085 JZD852085 JPH852085 JFL852085 IVP852085 ILT852085 IBX852085 HSB852085 HIF852085 GYJ852085 GON852085 GER852085 FUV852085 FKZ852085 FBD852085 ERH852085 EHL852085 DXP852085 DNT852085 DDX852085 CUB852085 CKF852085 CAJ852085 BQN852085 BGR852085 AWV852085 AMZ852085 ADD852085 TH852085 JL852085 N852085 WVX786549 WMB786549 WCF786549 VSJ786549 VIN786549 UYR786549 UOV786549 UEZ786549 TVD786549 TLH786549 TBL786549 SRP786549 SHT786549 RXX786549 ROB786549 REF786549 QUJ786549 QKN786549 QAR786549 PQV786549 PGZ786549 OXD786549 ONH786549 ODL786549 NTP786549 NJT786549 MZX786549 MQB786549 MGF786549 LWJ786549 LMN786549 LCR786549 KSV786549 KIZ786549 JZD786549 JPH786549 JFL786549 IVP786549 ILT786549 IBX786549 HSB786549 HIF786549 GYJ786549 GON786549 GER786549 FUV786549 FKZ786549 FBD786549 ERH786549 EHL786549 DXP786549 DNT786549 DDX786549 CUB786549 CKF786549 CAJ786549 BQN786549 BGR786549 AWV786549 AMZ786549 ADD786549 TH786549 JL786549 N786549 WVX721013 WMB721013 WCF721013 VSJ721013 VIN721013 UYR721013 UOV721013 UEZ721013 TVD721013 TLH721013 TBL721013 SRP721013 SHT721013 RXX721013 ROB721013 REF721013 QUJ721013 QKN721013 QAR721013 PQV721013 PGZ721013 OXD721013 ONH721013 ODL721013 NTP721013 NJT721013 MZX721013 MQB721013 MGF721013 LWJ721013 LMN721013 LCR721013 KSV721013 KIZ721013 JZD721013 JPH721013 JFL721013 IVP721013 ILT721013 IBX721013 HSB721013 HIF721013 GYJ721013 GON721013 GER721013 FUV721013 FKZ721013 FBD721013 ERH721013 EHL721013 DXP721013 DNT721013 DDX721013 CUB721013 CKF721013 CAJ721013 BQN721013 BGR721013 AWV721013 AMZ721013 ADD721013 TH721013 JL721013 N721013 WVX655477 WMB655477 WCF655477 VSJ655477 VIN655477 UYR655477 UOV655477 UEZ655477 TVD655477 TLH655477 TBL655477 SRP655477 SHT655477 RXX655477 ROB655477 REF655477 QUJ655477 QKN655477 QAR655477 PQV655477 PGZ655477 OXD655477 ONH655477 ODL655477 NTP655477 NJT655477 MZX655477 MQB655477 MGF655477 LWJ655477 LMN655477 LCR655477 KSV655477 KIZ655477 JZD655477 JPH655477 JFL655477 IVP655477 ILT655477 IBX655477 HSB655477 HIF655477 GYJ655477 GON655477 GER655477 FUV655477 FKZ655477 FBD655477 ERH655477 EHL655477 DXP655477 DNT655477 DDX655477 CUB655477 CKF655477 CAJ655477 BQN655477 BGR655477 AWV655477 AMZ655477 ADD655477 TH655477 JL655477 N655477 WVX589941 WMB589941 WCF589941 VSJ589941 VIN589941 UYR589941 UOV589941 UEZ589941 TVD589941 TLH589941 TBL589941 SRP589941 SHT589941 RXX589941 ROB589941 REF589941 QUJ589941 QKN589941 QAR589941 PQV589941 PGZ589941 OXD589941 ONH589941 ODL589941 NTP589941 NJT589941 MZX589941 MQB589941 MGF589941 LWJ589941 LMN589941 LCR589941 KSV589941 KIZ589941 JZD589941 JPH589941 JFL589941 IVP589941 ILT589941 IBX589941 HSB589941 HIF589941 GYJ589941 GON589941 GER589941 FUV589941 FKZ589941 FBD589941 ERH589941 EHL589941 DXP589941 DNT589941 DDX589941 CUB589941 CKF589941 CAJ589941 BQN589941 BGR589941 AWV589941 AMZ589941 ADD589941 TH589941 JL589941 N589941 WVX524405 WMB524405 WCF524405 VSJ524405 VIN524405 UYR524405 UOV524405 UEZ524405 TVD524405 TLH524405 TBL524405 SRP524405 SHT524405 RXX524405 ROB524405 REF524405 QUJ524405 QKN524405 QAR524405 PQV524405 PGZ524405 OXD524405 ONH524405 ODL524405 NTP524405 NJT524405 MZX524405 MQB524405 MGF524405 LWJ524405 LMN524405 LCR524405 KSV524405 KIZ524405 JZD524405 JPH524405 JFL524405 IVP524405 ILT524405 IBX524405 HSB524405 HIF524405 GYJ524405 GON524405 GER524405 FUV524405 FKZ524405 FBD524405 ERH524405 EHL524405 DXP524405 DNT524405 DDX524405 CUB524405 CKF524405 CAJ524405 BQN524405 BGR524405 AWV524405 AMZ524405 ADD524405 TH524405 JL524405 N524405 WVX458869 WMB458869 WCF458869 VSJ458869 VIN458869 UYR458869 UOV458869 UEZ458869 TVD458869 TLH458869 TBL458869 SRP458869 SHT458869 RXX458869 ROB458869 REF458869 QUJ458869 QKN458869 QAR458869 PQV458869 PGZ458869 OXD458869 ONH458869 ODL458869 NTP458869 NJT458869 MZX458869 MQB458869 MGF458869 LWJ458869 LMN458869 LCR458869 KSV458869 KIZ458869 JZD458869 JPH458869 JFL458869 IVP458869 ILT458869 IBX458869 HSB458869 HIF458869 GYJ458869 GON458869 GER458869 FUV458869 FKZ458869 FBD458869 ERH458869 EHL458869 DXP458869 DNT458869 DDX458869 CUB458869 CKF458869 CAJ458869 BQN458869 BGR458869 AWV458869 AMZ458869 ADD458869 TH458869 JL458869 N458869 WVX393333 WMB393333 WCF393333 VSJ393333 VIN393333 UYR393333 UOV393333 UEZ393333 TVD393333 TLH393333 TBL393333 SRP393333 SHT393333 RXX393333 ROB393333 REF393333 QUJ393333 QKN393333 QAR393333 PQV393333 PGZ393333 OXD393333 ONH393333 ODL393333 NTP393333 NJT393333 MZX393333 MQB393333 MGF393333 LWJ393333 LMN393333 LCR393333 KSV393333 KIZ393333 JZD393333 JPH393333 JFL393333 IVP393333 ILT393333 IBX393333 HSB393333 HIF393333 GYJ393333 GON393333 GER393333 FUV393333 FKZ393333 FBD393333 ERH393333 EHL393333 DXP393333 DNT393333 DDX393333 CUB393333 CKF393333 CAJ393333 BQN393333 BGR393333 AWV393333 AMZ393333 ADD393333 TH393333 JL393333 N393333 WVX327797 WMB327797 WCF327797 VSJ327797 VIN327797 UYR327797 UOV327797 UEZ327797 TVD327797 TLH327797 TBL327797 SRP327797 SHT327797 RXX327797 ROB327797 REF327797 QUJ327797 QKN327797 QAR327797 PQV327797 PGZ327797 OXD327797 ONH327797 ODL327797 NTP327797 NJT327797 MZX327797 MQB327797 MGF327797 LWJ327797 LMN327797 LCR327797 KSV327797 KIZ327797 JZD327797 JPH327797 JFL327797 IVP327797 ILT327797 IBX327797 HSB327797 HIF327797 GYJ327797 GON327797 GER327797 FUV327797 FKZ327797 FBD327797 ERH327797 EHL327797 DXP327797 DNT327797 DDX327797 CUB327797 CKF327797 CAJ327797 BQN327797 BGR327797 AWV327797 AMZ327797 ADD327797 TH327797 JL327797 N327797 WVX262261 WMB262261 WCF262261 VSJ262261 VIN262261 UYR262261 UOV262261 UEZ262261 TVD262261 TLH262261 TBL262261 SRP262261 SHT262261 RXX262261 ROB262261 REF262261 QUJ262261 QKN262261 QAR262261 PQV262261 PGZ262261 OXD262261 ONH262261 ODL262261 NTP262261 NJT262261 MZX262261 MQB262261 MGF262261 LWJ262261 LMN262261 LCR262261 KSV262261 KIZ262261 JZD262261 JPH262261 JFL262261 IVP262261 ILT262261 IBX262261 HSB262261 HIF262261 GYJ262261 GON262261 GER262261 FUV262261 FKZ262261 FBD262261 ERH262261 EHL262261 DXP262261 DNT262261 DDX262261 CUB262261 CKF262261 CAJ262261 BQN262261 BGR262261 AWV262261 AMZ262261 ADD262261 TH262261 JL262261 N262261 WVX196725 WMB196725 WCF196725 VSJ196725 VIN196725 UYR196725 UOV196725 UEZ196725 TVD196725 TLH196725 TBL196725 SRP196725 SHT196725 RXX196725 ROB196725 REF196725 QUJ196725 QKN196725 QAR196725 PQV196725 PGZ196725 OXD196725 ONH196725 ODL196725 NTP196725 NJT196725 MZX196725 MQB196725 MGF196725 LWJ196725 LMN196725 LCR196725 KSV196725 KIZ196725 JZD196725 JPH196725 JFL196725 IVP196725 ILT196725 IBX196725 HSB196725 HIF196725 GYJ196725 GON196725 GER196725 FUV196725 FKZ196725 FBD196725 ERH196725 EHL196725 DXP196725 DNT196725 DDX196725 CUB196725 CKF196725 CAJ196725 BQN196725 BGR196725 AWV196725 AMZ196725 ADD196725 TH196725 JL196725 N196725 WVX131189 WMB131189 WCF131189 VSJ131189 VIN131189 UYR131189 UOV131189 UEZ131189 TVD131189 TLH131189 TBL131189 SRP131189 SHT131189 RXX131189 ROB131189 REF131189 QUJ131189 QKN131189 QAR131189 PQV131189 PGZ131189 OXD131189 ONH131189 ODL131189 NTP131189 NJT131189 MZX131189 MQB131189 MGF131189 LWJ131189 LMN131189 LCR131189 KSV131189 KIZ131189 JZD131189 JPH131189 JFL131189 IVP131189 ILT131189 IBX131189 HSB131189 HIF131189 GYJ131189 GON131189 GER131189 FUV131189 FKZ131189 FBD131189 ERH131189 EHL131189 DXP131189 DNT131189 DDX131189 CUB131189 CKF131189 CAJ131189 BQN131189 BGR131189 AWV131189 AMZ131189 ADD131189 TH131189 JL131189 N131189 WVX65653 WMB65653 WCF65653 VSJ65653 VIN65653 UYR65653 UOV65653 UEZ65653 TVD65653 TLH65653 TBL65653 SRP65653 SHT65653 RXX65653 ROB65653 REF65653 QUJ65653 QKN65653 QAR65653 PQV65653 PGZ65653 OXD65653 ONH65653 ODL65653 NTP65653 NJT65653 MZX65653 MQB65653 MGF65653 LWJ65653 LMN65653 LCR65653 KSV65653 KIZ65653 JZD65653 JPH65653 JFL65653 IVP65653 ILT65653 IBX65653 HSB65653 HIF65653 GYJ65653 GON65653 GER65653 FUV65653 FKZ65653 FBD65653 ERH65653 EHL65653 DXP65653 DNT65653 DDX65653 CUB65653 CKF65653 CAJ65653 BQN65653 BGR65653 AWV65653 AMZ65653 ADD65653 TH65653 JL65653 N65653 WVN983162:WVN983163 WLR983162:WLR983163 WBV983162:WBV983163 VRZ983162:VRZ983163 VID983162:VID983163 UYH983162:UYH983163 UOL983162:UOL983163 UEP983162:UEP983163 TUT983162:TUT983163 TKX983162:TKX983163 TBB983162:TBB983163 SRF983162:SRF983163 SHJ983162:SHJ983163 RXN983162:RXN983163 RNR983162:RNR983163 RDV983162:RDV983163 QTZ983162:QTZ983163 QKD983162:QKD983163 QAH983162:QAH983163 PQL983162:PQL983163 PGP983162:PGP983163 OWT983162:OWT983163 OMX983162:OMX983163 ODB983162:ODB983163 NTF983162:NTF983163 NJJ983162:NJJ983163 MZN983162:MZN983163 MPR983162:MPR983163 MFV983162:MFV983163 LVZ983162:LVZ983163 LMD983162:LMD983163 LCH983162:LCH983163 KSL983162:KSL983163 KIP983162:KIP983163 JYT983162:JYT983163 JOX983162:JOX983163 JFB983162:JFB983163 IVF983162:IVF983163 ILJ983162:ILJ983163 IBN983162:IBN983163 HRR983162:HRR983163 HHV983162:HHV983163 GXZ983162:GXZ983163 GOD983162:GOD983163 GEH983162:GEH983163 FUL983162:FUL983163 FKP983162:FKP983163 FAT983162:FAT983163 EQX983162:EQX983163 EHB983162:EHB983163 DXF983162:DXF983163 DNJ983162:DNJ983163 DDN983162:DDN983163 CTR983162:CTR983163 CJV983162:CJV983163 BZZ983162:BZZ983163 BQD983162:BQD983163 BGH983162:BGH983163 AWL983162:AWL983163 AMP983162:AMP983163 ACT983162:ACT983163 SX983162:SX983163 JB983162:JB983163 C983162:C983163 WVN917626:WVN917627 WLR917626:WLR917627 WBV917626:WBV917627 VRZ917626:VRZ917627 VID917626:VID917627 UYH917626:UYH917627 UOL917626:UOL917627 UEP917626:UEP917627 TUT917626:TUT917627 TKX917626:TKX917627 TBB917626:TBB917627 SRF917626:SRF917627 SHJ917626:SHJ917627 RXN917626:RXN917627 RNR917626:RNR917627 RDV917626:RDV917627 QTZ917626:QTZ917627 QKD917626:QKD917627 QAH917626:QAH917627 PQL917626:PQL917627 PGP917626:PGP917627 OWT917626:OWT917627 OMX917626:OMX917627 ODB917626:ODB917627 NTF917626:NTF917627 NJJ917626:NJJ917627 MZN917626:MZN917627 MPR917626:MPR917627 MFV917626:MFV917627 LVZ917626:LVZ917627 LMD917626:LMD917627 LCH917626:LCH917627 KSL917626:KSL917627 KIP917626:KIP917627 JYT917626:JYT917627 JOX917626:JOX917627 JFB917626:JFB917627 IVF917626:IVF917627 ILJ917626:ILJ917627 IBN917626:IBN917627 HRR917626:HRR917627 HHV917626:HHV917627 GXZ917626:GXZ917627 GOD917626:GOD917627 GEH917626:GEH917627 FUL917626:FUL917627 FKP917626:FKP917627 FAT917626:FAT917627 EQX917626:EQX917627 EHB917626:EHB917627 DXF917626:DXF917627 DNJ917626:DNJ917627 DDN917626:DDN917627 CTR917626:CTR917627 CJV917626:CJV917627 BZZ917626:BZZ917627 BQD917626:BQD917627 BGH917626:BGH917627 AWL917626:AWL917627 AMP917626:AMP917627 ACT917626:ACT917627 SX917626:SX917627 JB917626:JB917627 C917626:C917627 WVN852090:WVN852091 WLR852090:WLR852091 WBV852090:WBV852091 VRZ852090:VRZ852091 VID852090:VID852091 UYH852090:UYH852091 UOL852090:UOL852091 UEP852090:UEP852091 TUT852090:TUT852091 TKX852090:TKX852091 TBB852090:TBB852091 SRF852090:SRF852091 SHJ852090:SHJ852091 RXN852090:RXN852091 RNR852090:RNR852091 RDV852090:RDV852091 QTZ852090:QTZ852091 QKD852090:QKD852091 QAH852090:QAH852091 PQL852090:PQL852091 PGP852090:PGP852091 OWT852090:OWT852091 OMX852090:OMX852091 ODB852090:ODB852091 NTF852090:NTF852091 NJJ852090:NJJ852091 MZN852090:MZN852091 MPR852090:MPR852091 MFV852090:MFV852091 LVZ852090:LVZ852091 LMD852090:LMD852091 LCH852090:LCH852091 KSL852090:KSL852091 KIP852090:KIP852091 JYT852090:JYT852091 JOX852090:JOX852091 JFB852090:JFB852091 IVF852090:IVF852091 ILJ852090:ILJ852091 IBN852090:IBN852091 HRR852090:HRR852091 HHV852090:HHV852091 GXZ852090:GXZ852091 GOD852090:GOD852091 GEH852090:GEH852091 FUL852090:FUL852091 FKP852090:FKP852091 FAT852090:FAT852091 EQX852090:EQX852091 EHB852090:EHB852091 DXF852090:DXF852091 DNJ852090:DNJ852091 DDN852090:DDN852091 CTR852090:CTR852091 CJV852090:CJV852091 BZZ852090:BZZ852091 BQD852090:BQD852091 BGH852090:BGH852091 AWL852090:AWL852091 AMP852090:AMP852091 ACT852090:ACT852091 SX852090:SX852091 JB852090:JB852091 C852090:C852091 WVN786554:WVN786555 WLR786554:WLR786555 WBV786554:WBV786555 VRZ786554:VRZ786555 VID786554:VID786555 UYH786554:UYH786555 UOL786554:UOL786555 UEP786554:UEP786555 TUT786554:TUT786555 TKX786554:TKX786555 TBB786554:TBB786555 SRF786554:SRF786555 SHJ786554:SHJ786555 RXN786554:RXN786555 RNR786554:RNR786555 RDV786554:RDV786555 QTZ786554:QTZ786555 QKD786554:QKD786555 QAH786554:QAH786555 PQL786554:PQL786555 PGP786554:PGP786555 OWT786554:OWT786555 OMX786554:OMX786555 ODB786554:ODB786555 NTF786554:NTF786555 NJJ786554:NJJ786555 MZN786554:MZN786555 MPR786554:MPR786555 MFV786554:MFV786555 LVZ786554:LVZ786555 LMD786554:LMD786555 LCH786554:LCH786555 KSL786554:KSL786555 KIP786554:KIP786555 JYT786554:JYT786555 JOX786554:JOX786555 JFB786554:JFB786555 IVF786554:IVF786555 ILJ786554:ILJ786555 IBN786554:IBN786555 HRR786554:HRR786555 HHV786554:HHV786555 GXZ786554:GXZ786555 GOD786554:GOD786555 GEH786554:GEH786555 FUL786554:FUL786555 FKP786554:FKP786555 FAT786554:FAT786555 EQX786554:EQX786555 EHB786554:EHB786555 DXF786554:DXF786555 DNJ786554:DNJ786555 DDN786554:DDN786555 CTR786554:CTR786555 CJV786554:CJV786555 BZZ786554:BZZ786555 BQD786554:BQD786555 BGH786554:BGH786555 AWL786554:AWL786555 AMP786554:AMP786555 ACT786554:ACT786555 SX786554:SX786555 JB786554:JB786555 C786554:C786555 WVN721018:WVN721019 WLR721018:WLR721019 WBV721018:WBV721019 VRZ721018:VRZ721019 VID721018:VID721019 UYH721018:UYH721019 UOL721018:UOL721019 UEP721018:UEP721019 TUT721018:TUT721019 TKX721018:TKX721019 TBB721018:TBB721019 SRF721018:SRF721019 SHJ721018:SHJ721019 RXN721018:RXN721019 RNR721018:RNR721019 RDV721018:RDV721019 QTZ721018:QTZ721019 QKD721018:QKD721019 QAH721018:QAH721019 PQL721018:PQL721019 PGP721018:PGP721019 OWT721018:OWT721019 OMX721018:OMX721019 ODB721018:ODB721019 NTF721018:NTF721019 NJJ721018:NJJ721019 MZN721018:MZN721019 MPR721018:MPR721019 MFV721018:MFV721019 LVZ721018:LVZ721019 LMD721018:LMD721019 LCH721018:LCH721019 KSL721018:KSL721019 KIP721018:KIP721019 JYT721018:JYT721019 JOX721018:JOX721019 JFB721018:JFB721019 IVF721018:IVF721019 ILJ721018:ILJ721019 IBN721018:IBN721019 HRR721018:HRR721019 HHV721018:HHV721019 GXZ721018:GXZ721019 GOD721018:GOD721019 GEH721018:GEH721019 FUL721018:FUL721019 FKP721018:FKP721019 FAT721018:FAT721019 EQX721018:EQX721019 EHB721018:EHB721019 DXF721018:DXF721019 DNJ721018:DNJ721019 DDN721018:DDN721019 CTR721018:CTR721019 CJV721018:CJV721019 BZZ721018:BZZ721019 BQD721018:BQD721019 BGH721018:BGH721019 AWL721018:AWL721019 AMP721018:AMP721019 ACT721018:ACT721019 SX721018:SX721019 JB721018:JB721019 C721018:C721019 WVN655482:WVN655483 WLR655482:WLR655483 WBV655482:WBV655483 VRZ655482:VRZ655483 VID655482:VID655483 UYH655482:UYH655483 UOL655482:UOL655483 UEP655482:UEP655483 TUT655482:TUT655483 TKX655482:TKX655483 TBB655482:TBB655483 SRF655482:SRF655483 SHJ655482:SHJ655483 RXN655482:RXN655483 RNR655482:RNR655483 RDV655482:RDV655483 QTZ655482:QTZ655483 QKD655482:QKD655483 QAH655482:QAH655483 PQL655482:PQL655483 PGP655482:PGP655483 OWT655482:OWT655483 OMX655482:OMX655483 ODB655482:ODB655483 NTF655482:NTF655483 NJJ655482:NJJ655483 MZN655482:MZN655483 MPR655482:MPR655483 MFV655482:MFV655483 LVZ655482:LVZ655483 LMD655482:LMD655483 LCH655482:LCH655483 KSL655482:KSL655483 KIP655482:KIP655483 JYT655482:JYT655483 JOX655482:JOX655483 JFB655482:JFB655483 IVF655482:IVF655483 ILJ655482:ILJ655483 IBN655482:IBN655483 HRR655482:HRR655483 HHV655482:HHV655483 GXZ655482:GXZ655483 GOD655482:GOD655483 GEH655482:GEH655483 FUL655482:FUL655483 FKP655482:FKP655483 FAT655482:FAT655483 EQX655482:EQX655483 EHB655482:EHB655483 DXF655482:DXF655483 DNJ655482:DNJ655483 DDN655482:DDN655483 CTR655482:CTR655483 CJV655482:CJV655483 BZZ655482:BZZ655483 BQD655482:BQD655483 BGH655482:BGH655483 AWL655482:AWL655483 AMP655482:AMP655483 ACT655482:ACT655483 SX655482:SX655483 JB655482:JB655483 C655482:C655483 WVN589946:WVN589947 WLR589946:WLR589947 WBV589946:WBV589947 VRZ589946:VRZ589947 VID589946:VID589947 UYH589946:UYH589947 UOL589946:UOL589947 UEP589946:UEP589947 TUT589946:TUT589947 TKX589946:TKX589947 TBB589946:TBB589947 SRF589946:SRF589947 SHJ589946:SHJ589947 RXN589946:RXN589947 RNR589946:RNR589947 RDV589946:RDV589947 QTZ589946:QTZ589947 QKD589946:QKD589947 QAH589946:QAH589947 PQL589946:PQL589947 PGP589946:PGP589947 OWT589946:OWT589947 OMX589946:OMX589947 ODB589946:ODB589947 NTF589946:NTF589947 NJJ589946:NJJ589947 MZN589946:MZN589947 MPR589946:MPR589947 MFV589946:MFV589947 LVZ589946:LVZ589947 LMD589946:LMD589947 LCH589946:LCH589947 KSL589946:KSL589947 KIP589946:KIP589947 JYT589946:JYT589947 JOX589946:JOX589947 JFB589946:JFB589947 IVF589946:IVF589947 ILJ589946:ILJ589947 IBN589946:IBN589947 HRR589946:HRR589947 HHV589946:HHV589947 GXZ589946:GXZ589947 GOD589946:GOD589947 GEH589946:GEH589947 FUL589946:FUL589947 FKP589946:FKP589947 FAT589946:FAT589947 EQX589946:EQX589947 EHB589946:EHB589947 DXF589946:DXF589947 DNJ589946:DNJ589947 DDN589946:DDN589947 CTR589946:CTR589947 CJV589946:CJV589947 BZZ589946:BZZ589947 BQD589946:BQD589947 BGH589946:BGH589947 AWL589946:AWL589947 AMP589946:AMP589947 ACT589946:ACT589947 SX589946:SX589947 JB589946:JB589947 C589946:C589947 WVN524410:WVN524411 WLR524410:WLR524411 WBV524410:WBV524411 VRZ524410:VRZ524411 VID524410:VID524411 UYH524410:UYH524411 UOL524410:UOL524411 UEP524410:UEP524411 TUT524410:TUT524411 TKX524410:TKX524411 TBB524410:TBB524411 SRF524410:SRF524411 SHJ524410:SHJ524411 RXN524410:RXN524411 RNR524410:RNR524411 RDV524410:RDV524411 QTZ524410:QTZ524411 QKD524410:QKD524411 QAH524410:QAH524411 PQL524410:PQL524411 PGP524410:PGP524411 OWT524410:OWT524411 OMX524410:OMX524411 ODB524410:ODB524411 NTF524410:NTF524411 NJJ524410:NJJ524411 MZN524410:MZN524411 MPR524410:MPR524411 MFV524410:MFV524411 LVZ524410:LVZ524411 LMD524410:LMD524411 LCH524410:LCH524411 KSL524410:KSL524411 KIP524410:KIP524411 JYT524410:JYT524411 JOX524410:JOX524411 JFB524410:JFB524411 IVF524410:IVF524411 ILJ524410:ILJ524411 IBN524410:IBN524411 HRR524410:HRR524411 HHV524410:HHV524411 GXZ524410:GXZ524411 GOD524410:GOD524411 GEH524410:GEH524411 FUL524410:FUL524411 FKP524410:FKP524411 FAT524410:FAT524411 EQX524410:EQX524411 EHB524410:EHB524411 DXF524410:DXF524411 DNJ524410:DNJ524411 DDN524410:DDN524411 CTR524410:CTR524411 CJV524410:CJV524411 BZZ524410:BZZ524411 BQD524410:BQD524411 BGH524410:BGH524411 AWL524410:AWL524411 AMP524410:AMP524411 ACT524410:ACT524411 SX524410:SX524411 JB524410:JB524411 C524410:C524411 WVN458874:WVN458875 WLR458874:WLR458875 WBV458874:WBV458875 VRZ458874:VRZ458875 VID458874:VID458875 UYH458874:UYH458875 UOL458874:UOL458875 UEP458874:UEP458875 TUT458874:TUT458875 TKX458874:TKX458875 TBB458874:TBB458875 SRF458874:SRF458875 SHJ458874:SHJ458875 RXN458874:RXN458875 RNR458874:RNR458875 RDV458874:RDV458875 QTZ458874:QTZ458875 QKD458874:QKD458875 QAH458874:QAH458875 PQL458874:PQL458875 PGP458874:PGP458875 OWT458874:OWT458875 OMX458874:OMX458875 ODB458874:ODB458875 NTF458874:NTF458875 NJJ458874:NJJ458875 MZN458874:MZN458875 MPR458874:MPR458875 MFV458874:MFV458875 LVZ458874:LVZ458875 LMD458874:LMD458875 LCH458874:LCH458875 KSL458874:KSL458875 KIP458874:KIP458875 JYT458874:JYT458875 JOX458874:JOX458875 JFB458874:JFB458875 IVF458874:IVF458875 ILJ458874:ILJ458875 IBN458874:IBN458875 HRR458874:HRR458875 HHV458874:HHV458875 GXZ458874:GXZ458875 GOD458874:GOD458875 GEH458874:GEH458875 FUL458874:FUL458875 FKP458874:FKP458875 FAT458874:FAT458875 EQX458874:EQX458875 EHB458874:EHB458875 DXF458874:DXF458875 DNJ458874:DNJ458875 DDN458874:DDN458875 CTR458874:CTR458875 CJV458874:CJV458875 BZZ458874:BZZ458875 BQD458874:BQD458875 BGH458874:BGH458875 AWL458874:AWL458875 AMP458874:AMP458875 ACT458874:ACT458875 SX458874:SX458875 JB458874:JB458875 C458874:C458875 WVN393338:WVN393339 WLR393338:WLR393339 WBV393338:WBV393339 VRZ393338:VRZ393339 VID393338:VID393339 UYH393338:UYH393339 UOL393338:UOL393339 UEP393338:UEP393339 TUT393338:TUT393339 TKX393338:TKX393339 TBB393338:TBB393339 SRF393338:SRF393339 SHJ393338:SHJ393339 RXN393338:RXN393339 RNR393338:RNR393339 RDV393338:RDV393339 QTZ393338:QTZ393339 QKD393338:QKD393339 QAH393338:QAH393339 PQL393338:PQL393339 PGP393338:PGP393339 OWT393338:OWT393339 OMX393338:OMX393339 ODB393338:ODB393339 NTF393338:NTF393339 NJJ393338:NJJ393339 MZN393338:MZN393339 MPR393338:MPR393339 MFV393338:MFV393339 LVZ393338:LVZ393339 LMD393338:LMD393339 LCH393338:LCH393339 KSL393338:KSL393339 KIP393338:KIP393339 JYT393338:JYT393339 JOX393338:JOX393339 JFB393338:JFB393339 IVF393338:IVF393339 ILJ393338:ILJ393339 IBN393338:IBN393339 HRR393338:HRR393339 HHV393338:HHV393339 GXZ393338:GXZ393339 GOD393338:GOD393339 GEH393338:GEH393339 FUL393338:FUL393339 FKP393338:FKP393339 FAT393338:FAT393339 EQX393338:EQX393339 EHB393338:EHB393339 DXF393338:DXF393339 DNJ393338:DNJ393339 DDN393338:DDN393339 CTR393338:CTR393339 CJV393338:CJV393339 BZZ393338:BZZ393339 BQD393338:BQD393339 BGH393338:BGH393339 AWL393338:AWL393339 AMP393338:AMP393339 ACT393338:ACT393339 SX393338:SX393339 JB393338:JB393339 C393338:C393339 WVN327802:WVN327803 WLR327802:WLR327803 WBV327802:WBV327803 VRZ327802:VRZ327803 VID327802:VID327803 UYH327802:UYH327803 UOL327802:UOL327803 UEP327802:UEP327803 TUT327802:TUT327803 TKX327802:TKX327803 TBB327802:TBB327803 SRF327802:SRF327803 SHJ327802:SHJ327803 RXN327802:RXN327803 RNR327802:RNR327803 RDV327802:RDV327803 QTZ327802:QTZ327803 QKD327802:QKD327803 QAH327802:QAH327803 PQL327802:PQL327803 PGP327802:PGP327803 OWT327802:OWT327803 OMX327802:OMX327803 ODB327802:ODB327803 NTF327802:NTF327803 NJJ327802:NJJ327803 MZN327802:MZN327803 MPR327802:MPR327803 MFV327802:MFV327803 LVZ327802:LVZ327803 LMD327802:LMD327803 LCH327802:LCH327803 KSL327802:KSL327803 KIP327802:KIP327803 JYT327802:JYT327803 JOX327802:JOX327803 JFB327802:JFB327803 IVF327802:IVF327803 ILJ327802:ILJ327803 IBN327802:IBN327803 HRR327802:HRR327803 HHV327802:HHV327803 GXZ327802:GXZ327803 GOD327802:GOD327803 GEH327802:GEH327803 FUL327802:FUL327803 FKP327802:FKP327803 FAT327802:FAT327803 EQX327802:EQX327803 EHB327802:EHB327803 DXF327802:DXF327803 DNJ327802:DNJ327803 DDN327802:DDN327803 CTR327802:CTR327803 CJV327802:CJV327803 BZZ327802:BZZ327803 BQD327802:BQD327803 BGH327802:BGH327803 AWL327802:AWL327803 AMP327802:AMP327803 ACT327802:ACT327803 SX327802:SX327803 JB327802:JB327803 C327802:C327803 WVN262266:WVN262267 WLR262266:WLR262267 WBV262266:WBV262267 VRZ262266:VRZ262267 VID262266:VID262267 UYH262266:UYH262267 UOL262266:UOL262267 UEP262266:UEP262267 TUT262266:TUT262267 TKX262266:TKX262267 TBB262266:TBB262267 SRF262266:SRF262267 SHJ262266:SHJ262267 RXN262266:RXN262267 RNR262266:RNR262267 RDV262266:RDV262267 QTZ262266:QTZ262267 QKD262266:QKD262267 QAH262266:QAH262267 PQL262266:PQL262267 PGP262266:PGP262267 OWT262266:OWT262267 OMX262266:OMX262267 ODB262266:ODB262267 NTF262266:NTF262267 NJJ262266:NJJ262267 MZN262266:MZN262267 MPR262266:MPR262267 MFV262266:MFV262267 LVZ262266:LVZ262267 LMD262266:LMD262267 LCH262266:LCH262267 KSL262266:KSL262267 KIP262266:KIP262267 JYT262266:JYT262267 JOX262266:JOX262267 JFB262266:JFB262267 IVF262266:IVF262267 ILJ262266:ILJ262267 IBN262266:IBN262267 HRR262266:HRR262267 HHV262266:HHV262267 GXZ262266:GXZ262267 GOD262266:GOD262267 GEH262266:GEH262267 FUL262266:FUL262267 FKP262266:FKP262267 FAT262266:FAT262267 EQX262266:EQX262267 EHB262266:EHB262267 DXF262266:DXF262267 DNJ262266:DNJ262267 DDN262266:DDN262267 CTR262266:CTR262267 CJV262266:CJV262267 BZZ262266:BZZ262267 BQD262266:BQD262267 BGH262266:BGH262267 AWL262266:AWL262267 AMP262266:AMP262267 ACT262266:ACT262267 SX262266:SX262267 JB262266:JB262267 C262266:C262267 WVN196730:WVN196731 WLR196730:WLR196731 WBV196730:WBV196731 VRZ196730:VRZ196731 VID196730:VID196731 UYH196730:UYH196731 UOL196730:UOL196731 UEP196730:UEP196731 TUT196730:TUT196731 TKX196730:TKX196731 TBB196730:TBB196731 SRF196730:SRF196731 SHJ196730:SHJ196731 RXN196730:RXN196731 RNR196730:RNR196731 RDV196730:RDV196731 QTZ196730:QTZ196731 QKD196730:QKD196731 QAH196730:QAH196731 PQL196730:PQL196731 PGP196730:PGP196731 OWT196730:OWT196731 OMX196730:OMX196731 ODB196730:ODB196731 NTF196730:NTF196731 NJJ196730:NJJ196731 MZN196730:MZN196731 MPR196730:MPR196731 MFV196730:MFV196731 LVZ196730:LVZ196731 LMD196730:LMD196731 LCH196730:LCH196731 KSL196730:KSL196731 KIP196730:KIP196731 JYT196730:JYT196731 JOX196730:JOX196731 JFB196730:JFB196731 IVF196730:IVF196731 ILJ196730:ILJ196731 IBN196730:IBN196731 HRR196730:HRR196731 HHV196730:HHV196731 GXZ196730:GXZ196731 GOD196730:GOD196731 GEH196730:GEH196731 FUL196730:FUL196731 FKP196730:FKP196731 FAT196730:FAT196731 EQX196730:EQX196731 EHB196730:EHB196731 DXF196730:DXF196731 DNJ196730:DNJ196731 DDN196730:DDN196731 CTR196730:CTR196731 CJV196730:CJV196731 BZZ196730:BZZ196731 BQD196730:BQD196731 BGH196730:BGH196731 AWL196730:AWL196731 AMP196730:AMP196731 ACT196730:ACT196731 SX196730:SX196731 JB196730:JB196731 C196730:C196731 WVN131194:WVN131195 WLR131194:WLR131195 WBV131194:WBV131195 VRZ131194:VRZ131195 VID131194:VID131195 UYH131194:UYH131195 UOL131194:UOL131195 UEP131194:UEP131195 TUT131194:TUT131195 TKX131194:TKX131195 TBB131194:TBB131195 SRF131194:SRF131195 SHJ131194:SHJ131195 RXN131194:RXN131195 RNR131194:RNR131195 RDV131194:RDV131195 QTZ131194:QTZ131195 QKD131194:QKD131195 QAH131194:QAH131195 PQL131194:PQL131195 PGP131194:PGP131195 OWT131194:OWT131195 OMX131194:OMX131195 ODB131194:ODB131195 NTF131194:NTF131195 NJJ131194:NJJ131195 MZN131194:MZN131195 MPR131194:MPR131195 MFV131194:MFV131195 LVZ131194:LVZ131195 LMD131194:LMD131195 LCH131194:LCH131195 KSL131194:KSL131195 KIP131194:KIP131195 JYT131194:JYT131195 JOX131194:JOX131195 JFB131194:JFB131195 IVF131194:IVF131195 ILJ131194:ILJ131195 IBN131194:IBN131195 HRR131194:HRR131195 HHV131194:HHV131195 GXZ131194:GXZ131195 GOD131194:GOD131195 GEH131194:GEH131195 FUL131194:FUL131195 FKP131194:FKP131195 FAT131194:FAT131195 EQX131194:EQX131195 EHB131194:EHB131195 DXF131194:DXF131195 DNJ131194:DNJ131195 DDN131194:DDN131195 CTR131194:CTR131195 CJV131194:CJV131195 BZZ131194:BZZ131195 BQD131194:BQD131195 BGH131194:BGH131195 AWL131194:AWL131195 AMP131194:AMP131195 ACT131194:ACT131195 SX131194:SX131195 JB131194:JB131195 C131194:C131195 WVN65658:WVN65659 WLR65658:WLR65659 WBV65658:WBV65659 VRZ65658:VRZ65659 VID65658:VID65659 UYH65658:UYH65659 UOL65658:UOL65659 UEP65658:UEP65659 TUT65658:TUT65659 TKX65658:TKX65659 TBB65658:TBB65659 SRF65658:SRF65659 SHJ65658:SHJ65659 RXN65658:RXN65659 RNR65658:RNR65659 RDV65658:RDV65659 QTZ65658:QTZ65659 QKD65658:QKD65659 QAH65658:QAH65659 PQL65658:PQL65659 PGP65658:PGP65659 OWT65658:OWT65659 OMX65658:OMX65659 ODB65658:ODB65659 NTF65658:NTF65659 NJJ65658:NJJ65659 MZN65658:MZN65659 MPR65658:MPR65659 MFV65658:MFV65659 LVZ65658:LVZ65659 LMD65658:LMD65659 LCH65658:LCH65659 KSL65658:KSL65659 KIP65658:KIP65659 JYT65658:JYT65659 JOX65658:JOX65659 JFB65658:JFB65659 IVF65658:IVF65659 ILJ65658:ILJ65659 IBN65658:IBN65659 HRR65658:HRR65659 HHV65658:HHV65659 GXZ65658:GXZ65659 GOD65658:GOD65659 GEH65658:GEH65659 FUL65658:FUL65659 FKP65658:FKP65659 FAT65658:FAT65659 EQX65658:EQX65659 EHB65658:EHB65659 DXF65658:DXF65659 DNJ65658:DNJ65659 DDN65658:DDN65659 CTR65658:CTR65659 CJV65658:CJV65659 BZZ65658:BZZ65659 BQD65658:BQD65659 BGH65658:BGH65659 AWL65658:AWL65659 AMP65658:AMP65659 ACT65658:ACT65659 SX65658:SX65659 JB65658:JB65659 C65658:C65659 WVM983163 WLQ983163 WBU983163 VRY983163 VIC983163 UYG983163 UOK983163 UEO983163 TUS983163 TKW983163 TBA983163 SRE983163 SHI983163 RXM983163 RNQ983163 RDU983163 QTY983163 QKC983163 QAG983163 PQK983163 PGO983163 OWS983163 OMW983163 ODA983163 NTE983163 NJI983163 MZM983163 MPQ983163 MFU983163 LVY983163 LMC983163 LCG983163 KSK983163 KIO983163 JYS983163 JOW983163 JFA983163 IVE983163 ILI983163 IBM983163 HRQ983163 HHU983163 GXY983163 GOC983163 GEG983163 FUK983163 FKO983163 FAS983163 EQW983163 EHA983163 DXE983163 DNI983163 DDM983163 CTQ983163 CJU983163 BZY983163 BQC983163 BGG983163 AWK983163 AMO983163 ACS983163 SW983163 JA983163 B983163 WVM917627 WLQ917627 WBU917627 VRY917627 VIC917627 UYG917627 UOK917627 UEO917627 TUS917627 TKW917627 TBA917627 SRE917627 SHI917627 RXM917627 RNQ917627 RDU917627 QTY917627 QKC917627 QAG917627 PQK917627 PGO917627 OWS917627 OMW917627 ODA917627 NTE917627 NJI917627 MZM917627 MPQ917627 MFU917627 LVY917627 LMC917627 LCG917627 KSK917627 KIO917627 JYS917627 JOW917627 JFA917627 IVE917627 ILI917627 IBM917627 HRQ917627 HHU917627 GXY917627 GOC917627 GEG917627 FUK917627 FKO917627 FAS917627 EQW917627 EHA917627 DXE917627 DNI917627 DDM917627 CTQ917627 CJU917627 BZY917627 BQC917627 BGG917627 AWK917627 AMO917627 ACS917627 SW917627 JA917627 B917627 WVM852091 WLQ852091 WBU852091 VRY852091 VIC852091 UYG852091 UOK852091 UEO852091 TUS852091 TKW852091 TBA852091 SRE852091 SHI852091 RXM852091 RNQ852091 RDU852091 QTY852091 QKC852091 QAG852091 PQK852091 PGO852091 OWS852091 OMW852091 ODA852091 NTE852091 NJI852091 MZM852091 MPQ852091 MFU852091 LVY852091 LMC852091 LCG852091 KSK852091 KIO852091 JYS852091 JOW852091 JFA852091 IVE852091 ILI852091 IBM852091 HRQ852091 HHU852091 GXY852091 GOC852091 GEG852091 FUK852091 FKO852091 FAS852091 EQW852091 EHA852091 DXE852091 DNI852091 DDM852091 CTQ852091 CJU852091 BZY852091 BQC852091 BGG852091 AWK852091 AMO852091 ACS852091 SW852091 JA852091 B852091 WVM786555 WLQ786555 WBU786555 VRY786555 VIC786555 UYG786555 UOK786555 UEO786555 TUS786555 TKW786555 TBA786555 SRE786555 SHI786555 RXM786555 RNQ786555 RDU786555 QTY786555 QKC786555 QAG786555 PQK786555 PGO786555 OWS786555 OMW786555 ODA786555 NTE786555 NJI786555 MZM786555 MPQ786555 MFU786555 LVY786555 LMC786555 LCG786555 KSK786555 KIO786555 JYS786555 JOW786555 JFA786555 IVE786555 ILI786555 IBM786555 HRQ786555 HHU786555 GXY786555 GOC786555 GEG786555 FUK786555 FKO786555 FAS786555 EQW786555 EHA786555 DXE786555 DNI786555 DDM786555 CTQ786555 CJU786555 BZY786555 BQC786555 BGG786555 AWK786555 AMO786555 ACS786555 SW786555 JA786555 B786555 WVM721019 WLQ721019 WBU721019 VRY721019 VIC721019 UYG721019 UOK721019 UEO721019 TUS721019 TKW721019 TBA721019 SRE721019 SHI721019 RXM721019 RNQ721019 RDU721019 QTY721019 QKC721019 QAG721019 PQK721019 PGO721019 OWS721019 OMW721019 ODA721019 NTE721019 NJI721019 MZM721019 MPQ721019 MFU721019 LVY721019 LMC721019 LCG721019 KSK721019 KIO721019 JYS721019 JOW721019 JFA721019 IVE721019 ILI721019 IBM721019 HRQ721019 HHU721019 GXY721019 GOC721019 GEG721019 FUK721019 FKO721019 FAS721019 EQW721019 EHA721019 DXE721019 DNI721019 DDM721019 CTQ721019 CJU721019 BZY721019 BQC721019 BGG721019 AWK721019 AMO721019 ACS721019 SW721019 JA721019 B721019 WVM655483 WLQ655483 WBU655483 VRY655483 VIC655483 UYG655483 UOK655483 UEO655483 TUS655483 TKW655483 TBA655483 SRE655483 SHI655483 RXM655483 RNQ655483 RDU655483 QTY655483 QKC655483 QAG655483 PQK655483 PGO655483 OWS655483 OMW655483 ODA655483 NTE655483 NJI655483 MZM655483 MPQ655483 MFU655483 LVY655483 LMC655483 LCG655483 KSK655483 KIO655483 JYS655483 JOW655483 JFA655483 IVE655483 ILI655483 IBM655483 HRQ655483 HHU655483 GXY655483 GOC655483 GEG655483 FUK655483 FKO655483 FAS655483 EQW655483 EHA655483 DXE655483 DNI655483 DDM655483 CTQ655483 CJU655483 BZY655483 BQC655483 BGG655483 AWK655483 AMO655483 ACS655483 SW655483 JA655483 B655483 WVM589947 WLQ589947 WBU589947 VRY589947 VIC589947 UYG589947 UOK589947 UEO589947 TUS589947 TKW589947 TBA589947 SRE589947 SHI589947 RXM589947 RNQ589947 RDU589947 QTY589947 QKC589947 QAG589947 PQK589947 PGO589947 OWS589947 OMW589947 ODA589947 NTE589947 NJI589947 MZM589947 MPQ589947 MFU589947 LVY589947 LMC589947 LCG589947 KSK589947 KIO589947 JYS589947 JOW589947 JFA589947 IVE589947 ILI589947 IBM589947 HRQ589947 HHU589947 GXY589947 GOC589947 GEG589947 FUK589947 FKO589947 FAS589947 EQW589947 EHA589947 DXE589947 DNI589947 DDM589947 CTQ589947 CJU589947 BZY589947 BQC589947 BGG589947 AWK589947 AMO589947 ACS589947 SW589947 JA589947 B589947 WVM524411 WLQ524411 WBU524411 VRY524411 VIC524411 UYG524411 UOK524411 UEO524411 TUS524411 TKW524411 TBA524411 SRE524411 SHI524411 RXM524411 RNQ524411 RDU524411 QTY524411 QKC524411 QAG524411 PQK524411 PGO524411 OWS524411 OMW524411 ODA524411 NTE524411 NJI524411 MZM524411 MPQ524411 MFU524411 LVY524411 LMC524411 LCG524411 KSK524411 KIO524411 JYS524411 JOW524411 JFA524411 IVE524411 ILI524411 IBM524411 HRQ524411 HHU524411 GXY524411 GOC524411 GEG524411 FUK524411 FKO524411 FAS524411 EQW524411 EHA524411 DXE524411 DNI524411 DDM524411 CTQ524411 CJU524411 BZY524411 BQC524411 BGG524411 AWK524411 AMO524411 ACS524411 SW524411 JA524411 B524411 WVM458875 WLQ458875 WBU458875 VRY458875 VIC458875 UYG458875 UOK458875 UEO458875 TUS458875 TKW458875 TBA458875 SRE458875 SHI458875 RXM458875 RNQ458875 RDU458875 QTY458875 QKC458875 QAG458875 PQK458875 PGO458875 OWS458875 OMW458875 ODA458875 NTE458875 NJI458875 MZM458875 MPQ458875 MFU458875 LVY458875 LMC458875 LCG458875 KSK458875 KIO458875 JYS458875 JOW458875 JFA458875 IVE458875 ILI458875 IBM458875 HRQ458875 HHU458875 GXY458875 GOC458875 GEG458875 FUK458875 FKO458875 FAS458875 EQW458875 EHA458875 DXE458875 DNI458875 DDM458875 CTQ458875 CJU458875 BZY458875 BQC458875 BGG458875 AWK458875 AMO458875 ACS458875 SW458875 JA458875 B458875 WVM393339 WLQ393339 WBU393339 VRY393339 VIC393339 UYG393339 UOK393339 UEO393339 TUS393339 TKW393339 TBA393339 SRE393339 SHI393339 RXM393339 RNQ393339 RDU393339 QTY393339 QKC393339 QAG393339 PQK393339 PGO393339 OWS393339 OMW393339 ODA393339 NTE393339 NJI393339 MZM393339 MPQ393339 MFU393339 LVY393339 LMC393339 LCG393339 KSK393339 KIO393339 JYS393339 JOW393339 JFA393339 IVE393339 ILI393339 IBM393339 HRQ393339 HHU393339 GXY393339 GOC393339 GEG393339 FUK393339 FKO393339 FAS393339 EQW393339 EHA393339 DXE393339 DNI393339 DDM393339 CTQ393339 CJU393339 BZY393339 BQC393339 BGG393339 AWK393339 AMO393339 ACS393339 SW393339 JA393339 B393339 WVM327803 WLQ327803 WBU327803 VRY327803 VIC327803 UYG327803 UOK327803 UEO327803 TUS327803 TKW327803 TBA327803 SRE327803 SHI327803 RXM327803 RNQ327803 RDU327803 QTY327803 QKC327803 QAG327803 PQK327803 PGO327803 OWS327803 OMW327803 ODA327803 NTE327803 NJI327803 MZM327803 MPQ327803 MFU327803 LVY327803 LMC327803 LCG327803 KSK327803 KIO327803 JYS327803 JOW327803 JFA327803 IVE327803 ILI327803 IBM327803 HRQ327803 HHU327803 GXY327803 GOC327803 GEG327803 FUK327803 FKO327803 FAS327803 EQW327803 EHA327803 DXE327803 DNI327803 DDM327803 CTQ327803 CJU327803 BZY327803 BQC327803 BGG327803 AWK327803 AMO327803 ACS327803 SW327803 JA327803 B327803 WVM262267 WLQ262267 WBU262267 VRY262267 VIC262267 UYG262267 UOK262267 UEO262267 TUS262267 TKW262267 TBA262267 SRE262267 SHI262267 RXM262267 RNQ262267 RDU262267 QTY262267 QKC262267 QAG262267 PQK262267 PGO262267 OWS262267 OMW262267 ODA262267 NTE262267 NJI262267 MZM262267 MPQ262267 MFU262267 LVY262267 LMC262267 LCG262267 KSK262267 KIO262267 JYS262267 JOW262267 JFA262267 IVE262267 ILI262267 IBM262267 HRQ262267 HHU262267 GXY262267 GOC262267 GEG262267 FUK262267 FKO262267 FAS262267 EQW262267 EHA262267 DXE262267 DNI262267 DDM262267 CTQ262267 CJU262267 BZY262267 BQC262267 BGG262267 AWK262267 AMO262267 ACS262267 SW262267 JA262267 B262267 WVM196731 WLQ196731 WBU196731 VRY196731 VIC196731 UYG196731 UOK196731 UEO196731 TUS196731 TKW196731 TBA196731 SRE196731 SHI196731 RXM196731 RNQ196731 RDU196731 QTY196731 QKC196731 QAG196731 PQK196731 PGO196731 OWS196731 OMW196731 ODA196731 NTE196731 NJI196731 MZM196731 MPQ196731 MFU196731 LVY196731 LMC196731 LCG196731 KSK196731 KIO196731 JYS196731 JOW196731 JFA196731 IVE196731 ILI196731 IBM196731 HRQ196731 HHU196731 GXY196731 GOC196731 GEG196731 FUK196731 FKO196731 FAS196731 EQW196731 EHA196731 DXE196731 DNI196731 DDM196731 CTQ196731 CJU196731 BZY196731 BQC196731 BGG196731 AWK196731 AMO196731 ACS196731 SW196731 JA196731 B196731 WVM131195 WLQ131195 WBU131195 VRY131195 VIC131195 UYG131195 UOK131195 UEO131195 TUS131195 TKW131195 TBA131195 SRE131195 SHI131195 RXM131195 RNQ131195 RDU131195 QTY131195 QKC131195 QAG131195 PQK131195 PGO131195 OWS131195 OMW131195 ODA131195 NTE131195 NJI131195 MZM131195 MPQ131195 MFU131195 LVY131195 LMC131195 LCG131195 KSK131195 KIO131195 JYS131195 JOW131195 JFA131195 IVE131195 ILI131195 IBM131195 HRQ131195 HHU131195 GXY131195 GOC131195 GEG131195 FUK131195 FKO131195 FAS131195 EQW131195 EHA131195 DXE131195 DNI131195 DDM131195 CTQ131195 CJU131195 BZY131195 BQC131195 BGG131195 AWK131195 AMO131195 ACS131195 SW131195 JA131195 B131195 WVM65659 WLQ65659 WBU65659 VRY65659 VIC65659 UYG65659 UOK65659 UEO65659 TUS65659 TKW65659 TBA65659 SRE65659 SHI65659 RXM65659 RNQ65659 RDU65659 QTY65659 QKC65659 QAG65659 PQK65659 PGO65659 OWS65659 OMW65659 ODA65659 NTE65659 NJI65659 MZM65659 MPQ65659 MFU65659 LVY65659 LMC65659 LCG65659 KSK65659 KIO65659 JYS65659 JOW65659 JFA65659 IVE65659 ILI65659 IBM65659 HRQ65659 HHU65659 GXY65659 GOC65659 GEG65659 FUK65659 FKO65659 FAS65659 EQW65659 EHA65659 DXE65659 DNI65659 DDM65659 CTQ65659 CJU65659 BZY65659 BQC65659 BGG65659 AWK65659 AMO65659 ACS65659 SW65659 JA65659 B65659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WVO983230:WVO983235 WLS983230:WLS983235 WBW983230:WBW983235 VSA983230:VSA983235 VIE983230:VIE983235 UYI983230:UYI983235 UOM983230:UOM983235 UEQ983230:UEQ983235 TUU983230:TUU983235 TKY983230:TKY983235 TBC983230:TBC983235 SRG983230:SRG983235 SHK983230:SHK983235 RXO983230:RXO983235 RNS983230:RNS983235 RDW983230:RDW983235 QUA983230:QUA983235 QKE983230:QKE983235 QAI983230:QAI983235 PQM983230:PQM983235 PGQ983230:PGQ983235 OWU983230:OWU983235 OMY983230:OMY983235 ODC983230:ODC983235 NTG983230:NTG983235 NJK983230:NJK983235 MZO983230:MZO983235 MPS983230:MPS983235 MFW983230:MFW983235 LWA983230:LWA983235 LME983230:LME983235 LCI983230:LCI983235 KSM983230:KSM983235 KIQ983230:KIQ983235 JYU983230:JYU983235 JOY983230:JOY983235 JFC983230:JFC983235 IVG983230:IVG983235 ILK983230:ILK983235 IBO983230:IBO983235 HRS983230:HRS983235 HHW983230:HHW983235 GYA983230:GYA983235 GOE983230:GOE983235 GEI983230:GEI983235 FUM983230:FUM983235 FKQ983230:FKQ983235 FAU983230:FAU983235 EQY983230:EQY983235 EHC983230:EHC983235 DXG983230:DXG983235 DNK983230:DNK983235 DDO983230:DDO983235 CTS983230:CTS983235 CJW983230:CJW983235 CAA983230:CAA983235 BQE983230:BQE983235 BGI983230:BGI983235 AWM983230:AWM983235 AMQ983230:AMQ983235 ACU983230:ACU983235 SY983230:SY983235 JC983230:JC983235 D983230:E983235 WVO917694:WVO917699 WLS917694:WLS917699 WBW917694:WBW917699 VSA917694:VSA917699 VIE917694:VIE917699 UYI917694:UYI917699 UOM917694:UOM917699 UEQ917694:UEQ917699 TUU917694:TUU917699 TKY917694:TKY917699 TBC917694:TBC917699 SRG917694:SRG917699 SHK917694:SHK917699 RXO917694:RXO917699 RNS917694:RNS917699 RDW917694:RDW917699 QUA917694:QUA917699 QKE917694:QKE917699 QAI917694:QAI917699 PQM917694:PQM917699 PGQ917694:PGQ917699 OWU917694:OWU917699 OMY917694:OMY917699 ODC917694:ODC917699 NTG917694:NTG917699 NJK917694:NJK917699 MZO917694:MZO917699 MPS917694:MPS917699 MFW917694:MFW917699 LWA917694:LWA917699 LME917694:LME917699 LCI917694:LCI917699 KSM917694:KSM917699 KIQ917694:KIQ917699 JYU917694:JYU917699 JOY917694:JOY917699 JFC917694:JFC917699 IVG917694:IVG917699 ILK917694:ILK917699 IBO917694:IBO917699 HRS917694:HRS917699 HHW917694:HHW917699 GYA917694:GYA917699 GOE917694:GOE917699 GEI917694:GEI917699 FUM917694:FUM917699 FKQ917694:FKQ917699 FAU917694:FAU917699 EQY917694:EQY917699 EHC917694:EHC917699 DXG917694:DXG917699 DNK917694:DNK917699 DDO917694:DDO917699 CTS917694:CTS917699 CJW917694:CJW917699 CAA917694:CAA917699 BQE917694:BQE917699 BGI917694:BGI917699 AWM917694:AWM917699 AMQ917694:AMQ917699 ACU917694:ACU917699 SY917694:SY917699 JC917694:JC917699 D917694:E917699 WVO852158:WVO852163 WLS852158:WLS852163 WBW852158:WBW852163 VSA852158:VSA852163 VIE852158:VIE852163 UYI852158:UYI852163 UOM852158:UOM852163 UEQ852158:UEQ852163 TUU852158:TUU852163 TKY852158:TKY852163 TBC852158:TBC852163 SRG852158:SRG852163 SHK852158:SHK852163 RXO852158:RXO852163 RNS852158:RNS852163 RDW852158:RDW852163 QUA852158:QUA852163 QKE852158:QKE852163 QAI852158:QAI852163 PQM852158:PQM852163 PGQ852158:PGQ852163 OWU852158:OWU852163 OMY852158:OMY852163 ODC852158:ODC852163 NTG852158:NTG852163 NJK852158:NJK852163 MZO852158:MZO852163 MPS852158:MPS852163 MFW852158:MFW852163 LWA852158:LWA852163 LME852158:LME852163 LCI852158:LCI852163 KSM852158:KSM852163 KIQ852158:KIQ852163 JYU852158:JYU852163 JOY852158:JOY852163 JFC852158:JFC852163 IVG852158:IVG852163 ILK852158:ILK852163 IBO852158:IBO852163 HRS852158:HRS852163 HHW852158:HHW852163 GYA852158:GYA852163 GOE852158:GOE852163 GEI852158:GEI852163 FUM852158:FUM852163 FKQ852158:FKQ852163 FAU852158:FAU852163 EQY852158:EQY852163 EHC852158:EHC852163 DXG852158:DXG852163 DNK852158:DNK852163 DDO852158:DDO852163 CTS852158:CTS852163 CJW852158:CJW852163 CAA852158:CAA852163 BQE852158:BQE852163 BGI852158:BGI852163 AWM852158:AWM852163 AMQ852158:AMQ852163 ACU852158:ACU852163 SY852158:SY852163 JC852158:JC852163 D852158:E852163 WVO786622:WVO786627 WLS786622:WLS786627 WBW786622:WBW786627 VSA786622:VSA786627 VIE786622:VIE786627 UYI786622:UYI786627 UOM786622:UOM786627 UEQ786622:UEQ786627 TUU786622:TUU786627 TKY786622:TKY786627 TBC786622:TBC786627 SRG786622:SRG786627 SHK786622:SHK786627 RXO786622:RXO786627 RNS786622:RNS786627 RDW786622:RDW786627 QUA786622:QUA786627 QKE786622:QKE786627 QAI786622:QAI786627 PQM786622:PQM786627 PGQ786622:PGQ786627 OWU786622:OWU786627 OMY786622:OMY786627 ODC786622:ODC786627 NTG786622:NTG786627 NJK786622:NJK786627 MZO786622:MZO786627 MPS786622:MPS786627 MFW786622:MFW786627 LWA786622:LWA786627 LME786622:LME786627 LCI786622:LCI786627 KSM786622:KSM786627 KIQ786622:KIQ786627 JYU786622:JYU786627 JOY786622:JOY786627 JFC786622:JFC786627 IVG786622:IVG786627 ILK786622:ILK786627 IBO786622:IBO786627 HRS786622:HRS786627 HHW786622:HHW786627 GYA786622:GYA786627 GOE786622:GOE786627 GEI786622:GEI786627 FUM786622:FUM786627 FKQ786622:FKQ786627 FAU786622:FAU786627 EQY786622:EQY786627 EHC786622:EHC786627 DXG786622:DXG786627 DNK786622:DNK786627 DDO786622:DDO786627 CTS786622:CTS786627 CJW786622:CJW786627 CAA786622:CAA786627 BQE786622:BQE786627 BGI786622:BGI786627 AWM786622:AWM786627 AMQ786622:AMQ786627 ACU786622:ACU786627 SY786622:SY786627 JC786622:JC786627 D786622:E786627 WVO721086:WVO721091 WLS721086:WLS721091 WBW721086:WBW721091 VSA721086:VSA721091 VIE721086:VIE721091 UYI721086:UYI721091 UOM721086:UOM721091 UEQ721086:UEQ721091 TUU721086:TUU721091 TKY721086:TKY721091 TBC721086:TBC721091 SRG721086:SRG721091 SHK721086:SHK721091 RXO721086:RXO721091 RNS721086:RNS721091 RDW721086:RDW721091 QUA721086:QUA721091 QKE721086:QKE721091 QAI721086:QAI721091 PQM721086:PQM721091 PGQ721086:PGQ721091 OWU721086:OWU721091 OMY721086:OMY721091 ODC721086:ODC721091 NTG721086:NTG721091 NJK721086:NJK721091 MZO721086:MZO721091 MPS721086:MPS721091 MFW721086:MFW721091 LWA721086:LWA721091 LME721086:LME721091 LCI721086:LCI721091 KSM721086:KSM721091 KIQ721086:KIQ721091 JYU721086:JYU721091 JOY721086:JOY721091 JFC721086:JFC721091 IVG721086:IVG721091 ILK721086:ILK721091 IBO721086:IBO721091 HRS721086:HRS721091 HHW721086:HHW721091 GYA721086:GYA721091 GOE721086:GOE721091 GEI721086:GEI721091 FUM721086:FUM721091 FKQ721086:FKQ721091 FAU721086:FAU721091 EQY721086:EQY721091 EHC721086:EHC721091 DXG721086:DXG721091 DNK721086:DNK721091 DDO721086:DDO721091 CTS721086:CTS721091 CJW721086:CJW721091 CAA721086:CAA721091 BQE721086:BQE721091 BGI721086:BGI721091 AWM721086:AWM721091 AMQ721086:AMQ721091 ACU721086:ACU721091 SY721086:SY721091 JC721086:JC721091 D721086:E721091 WVO655550:WVO655555 WLS655550:WLS655555 WBW655550:WBW655555 VSA655550:VSA655555 VIE655550:VIE655555 UYI655550:UYI655555 UOM655550:UOM655555 UEQ655550:UEQ655555 TUU655550:TUU655555 TKY655550:TKY655555 TBC655550:TBC655555 SRG655550:SRG655555 SHK655550:SHK655555 RXO655550:RXO655555 RNS655550:RNS655555 RDW655550:RDW655555 QUA655550:QUA655555 QKE655550:QKE655555 QAI655550:QAI655555 PQM655550:PQM655555 PGQ655550:PGQ655555 OWU655550:OWU655555 OMY655550:OMY655555 ODC655550:ODC655555 NTG655550:NTG655555 NJK655550:NJK655555 MZO655550:MZO655555 MPS655550:MPS655555 MFW655550:MFW655555 LWA655550:LWA655555 LME655550:LME655555 LCI655550:LCI655555 KSM655550:KSM655555 KIQ655550:KIQ655555 JYU655550:JYU655555 JOY655550:JOY655555 JFC655550:JFC655555 IVG655550:IVG655555 ILK655550:ILK655555 IBO655550:IBO655555 HRS655550:HRS655555 HHW655550:HHW655555 GYA655550:GYA655555 GOE655550:GOE655555 GEI655550:GEI655555 FUM655550:FUM655555 FKQ655550:FKQ655555 FAU655550:FAU655555 EQY655550:EQY655555 EHC655550:EHC655555 DXG655550:DXG655555 DNK655550:DNK655555 DDO655550:DDO655555 CTS655550:CTS655555 CJW655550:CJW655555 CAA655550:CAA655555 BQE655550:BQE655555 BGI655550:BGI655555 AWM655550:AWM655555 AMQ655550:AMQ655555 ACU655550:ACU655555 SY655550:SY655555 JC655550:JC655555 D655550:E655555 WVO590014:WVO590019 WLS590014:WLS590019 WBW590014:WBW590019 VSA590014:VSA590019 VIE590014:VIE590019 UYI590014:UYI590019 UOM590014:UOM590019 UEQ590014:UEQ590019 TUU590014:TUU590019 TKY590014:TKY590019 TBC590014:TBC590019 SRG590014:SRG590019 SHK590014:SHK590019 RXO590014:RXO590019 RNS590014:RNS590019 RDW590014:RDW590019 QUA590014:QUA590019 QKE590014:QKE590019 QAI590014:QAI590019 PQM590014:PQM590019 PGQ590014:PGQ590019 OWU590014:OWU590019 OMY590014:OMY590019 ODC590014:ODC590019 NTG590014:NTG590019 NJK590014:NJK590019 MZO590014:MZO590019 MPS590014:MPS590019 MFW590014:MFW590019 LWA590014:LWA590019 LME590014:LME590019 LCI590014:LCI590019 KSM590014:KSM590019 KIQ590014:KIQ590019 JYU590014:JYU590019 JOY590014:JOY590019 JFC590014:JFC590019 IVG590014:IVG590019 ILK590014:ILK590019 IBO590014:IBO590019 HRS590014:HRS590019 HHW590014:HHW590019 GYA590014:GYA590019 GOE590014:GOE590019 GEI590014:GEI590019 FUM590014:FUM590019 FKQ590014:FKQ590019 FAU590014:FAU590019 EQY590014:EQY590019 EHC590014:EHC590019 DXG590014:DXG590019 DNK590014:DNK590019 DDO590014:DDO590019 CTS590014:CTS590019 CJW590014:CJW590019 CAA590014:CAA590019 BQE590014:BQE590019 BGI590014:BGI590019 AWM590014:AWM590019 AMQ590014:AMQ590019 ACU590014:ACU590019 SY590014:SY590019 JC590014:JC590019 D590014:E590019 WVO524478:WVO524483 WLS524478:WLS524483 WBW524478:WBW524483 VSA524478:VSA524483 VIE524478:VIE524483 UYI524478:UYI524483 UOM524478:UOM524483 UEQ524478:UEQ524483 TUU524478:TUU524483 TKY524478:TKY524483 TBC524478:TBC524483 SRG524478:SRG524483 SHK524478:SHK524483 RXO524478:RXO524483 RNS524478:RNS524483 RDW524478:RDW524483 QUA524478:QUA524483 QKE524478:QKE524483 QAI524478:QAI524483 PQM524478:PQM524483 PGQ524478:PGQ524483 OWU524478:OWU524483 OMY524478:OMY524483 ODC524478:ODC524483 NTG524478:NTG524483 NJK524478:NJK524483 MZO524478:MZO524483 MPS524478:MPS524483 MFW524478:MFW524483 LWA524478:LWA524483 LME524478:LME524483 LCI524478:LCI524483 KSM524478:KSM524483 KIQ524478:KIQ524483 JYU524478:JYU524483 JOY524478:JOY524483 JFC524478:JFC524483 IVG524478:IVG524483 ILK524478:ILK524483 IBO524478:IBO524483 HRS524478:HRS524483 HHW524478:HHW524483 GYA524478:GYA524483 GOE524478:GOE524483 GEI524478:GEI524483 FUM524478:FUM524483 FKQ524478:FKQ524483 FAU524478:FAU524483 EQY524478:EQY524483 EHC524478:EHC524483 DXG524478:DXG524483 DNK524478:DNK524483 DDO524478:DDO524483 CTS524478:CTS524483 CJW524478:CJW524483 CAA524478:CAA524483 BQE524478:BQE524483 BGI524478:BGI524483 AWM524478:AWM524483 AMQ524478:AMQ524483 ACU524478:ACU524483 SY524478:SY524483 JC524478:JC524483 D524478:E524483 WVO458942:WVO458947 WLS458942:WLS458947 WBW458942:WBW458947 VSA458942:VSA458947 VIE458942:VIE458947 UYI458942:UYI458947 UOM458942:UOM458947 UEQ458942:UEQ458947 TUU458942:TUU458947 TKY458942:TKY458947 TBC458942:TBC458947 SRG458942:SRG458947 SHK458942:SHK458947 RXO458942:RXO458947 RNS458942:RNS458947 RDW458942:RDW458947 QUA458942:QUA458947 QKE458942:QKE458947 QAI458942:QAI458947 PQM458942:PQM458947 PGQ458942:PGQ458947 OWU458942:OWU458947 OMY458942:OMY458947 ODC458942:ODC458947 NTG458942:NTG458947 NJK458942:NJK458947 MZO458942:MZO458947 MPS458942:MPS458947 MFW458942:MFW458947 LWA458942:LWA458947 LME458942:LME458947 LCI458942:LCI458947 KSM458942:KSM458947 KIQ458942:KIQ458947 JYU458942:JYU458947 JOY458942:JOY458947 JFC458942:JFC458947 IVG458942:IVG458947 ILK458942:ILK458947 IBO458942:IBO458947 HRS458942:HRS458947 HHW458942:HHW458947 GYA458942:GYA458947 GOE458942:GOE458947 GEI458942:GEI458947 FUM458942:FUM458947 FKQ458942:FKQ458947 FAU458942:FAU458947 EQY458942:EQY458947 EHC458942:EHC458947 DXG458942:DXG458947 DNK458942:DNK458947 DDO458942:DDO458947 CTS458942:CTS458947 CJW458942:CJW458947 CAA458942:CAA458947 BQE458942:BQE458947 BGI458942:BGI458947 AWM458942:AWM458947 AMQ458942:AMQ458947 ACU458942:ACU458947 SY458942:SY458947 JC458942:JC458947 D458942:E458947 WVO393406:WVO393411 WLS393406:WLS393411 WBW393406:WBW393411 VSA393406:VSA393411 VIE393406:VIE393411 UYI393406:UYI393411 UOM393406:UOM393411 UEQ393406:UEQ393411 TUU393406:TUU393411 TKY393406:TKY393411 TBC393406:TBC393411 SRG393406:SRG393411 SHK393406:SHK393411 RXO393406:RXO393411 RNS393406:RNS393411 RDW393406:RDW393411 QUA393406:QUA393411 QKE393406:QKE393411 QAI393406:QAI393411 PQM393406:PQM393411 PGQ393406:PGQ393411 OWU393406:OWU393411 OMY393406:OMY393411 ODC393406:ODC393411 NTG393406:NTG393411 NJK393406:NJK393411 MZO393406:MZO393411 MPS393406:MPS393411 MFW393406:MFW393411 LWA393406:LWA393411 LME393406:LME393411 LCI393406:LCI393411 KSM393406:KSM393411 KIQ393406:KIQ393411 JYU393406:JYU393411 JOY393406:JOY393411 JFC393406:JFC393411 IVG393406:IVG393411 ILK393406:ILK393411 IBO393406:IBO393411 HRS393406:HRS393411 HHW393406:HHW393411 GYA393406:GYA393411 GOE393406:GOE393411 GEI393406:GEI393411 FUM393406:FUM393411 FKQ393406:FKQ393411 FAU393406:FAU393411 EQY393406:EQY393411 EHC393406:EHC393411 DXG393406:DXG393411 DNK393406:DNK393411 DDO393406:DDO393411 CTS393406:CTS393411 CJW393406:CJW393411 CAA393406:CAA393411 BQE393406:BQE393411 BGI393406:BGI393411 AWM393406:AWM393411 AMQ393406:AMQ393411 ACU393406:ACU393411 SY393406:SY393411 JC393406:JC393411 D393406:E393411 WVO327870:WVO327875 WLS327870:WLS327875 WBW327870:WBW327875 VSA327870:VSA327875 VIE327870:VIE327875 UYI327870:UYI327875 UOM327870:UOM327875 UEQ327870:UEQ327875 TUU327870:TUU327875 TKY327870:TKY327875 TBC327870:TBC327875 SRG327870:SRG327875 SHK327870:SHK327875 RXO327870:RXO327875 RNS327870:RNS327875 RDW327870:RDW327875 QUA327870:QUA327875 QKE327870:QKE327875 QAI327870:QAI327875 PQM327870:PQM327875 PGQ327870:PGQ327875 OWU327870:OWU327875 OMY327870:OMY327875 ODC327870:ODC327875 NTG327870:NTG327875 NJK327870:NJK327875 MZO327870:MZO327875 MPS327870:MPS327875 MFW327870:MFW327875 LWA327870:LWA327875 LME327870:LME327875 LCI327870:LCI327875 KSM327870:KSM327875 KIQ327870:KIQ327875 JYU327870:JYU327875 JOY327870:JOY327875 JFC327870:JFC327875 IVG327870:IVG327875 ILK327870:ILK327875 IBO327870:IBO327875 HRS327870:HRS327875 HHW327870:HHW327875 GYA327870:GYA327875 GOE327870:GOE327875 GEI327870:GEI327875 FUM327870:FUM327875 FKQ327870:FKQ327875 FAU327870:FAU327875 EQY327870:EQY327875 EHC327870:EHC327875 DXG327870:DXG327875 DNK327870:DNK327875 DDO327870:DDO327875 CTS327870:CTS327875 CJW327870:CJW327875 CAA327870:CAA327875 BQE327870:BQE327875 BGI327870:BGI327875 AWM327870:AWM327875 AMQ327870:AMQ327875 ACU327870:ACU327875 SY327870:SY327875 JC327870:JC327875 D327870:E327875 WVO262334:WVO262339 WLS262334:WLS262339 WBW262334:WBW262339 VSA262334:VSA262339 VIE262334:VIE262339 UYI262334:UYI262339 UOM262334:UOM262339 UEQ262334:UEQ262339 TUU262334:TUU262339 TKY262334:TKY262339 TBC262334:TBC262339 SRG262334:SRG262339 SHK262334:SHK262339 RXO262334:RXO262339 RNS262334:RNS262339 RDW262334:RDW262339 QUA262334:QUA262339 QKE262334:QKE262339 QAI262334:QAI262339 PQM262334:PQM262339 PGQ262334:PGQ262339 OWU262334:OWU262339 OMY262334:OMY262339 ODC262334:ODC262339 NTG262334:NTG262339 NJK262334:NJK262339 MZO262334:MZO262339 MPS262334:MPS262339 MFW262334:MFW262339 LWA262334:LWA262339 LME262334:LME262339 LCI262334:LCI262339 KSM262334:KSM262339 KIQ262334:KIQ262339 JYU262334:JYU262339 JOY262334:JOY262339 JFC262334:JFC262339 IVG262334:IVG262339 ILK262334:ILK262339 IBO262334:IBO262339 HRS262334:HRS262339 HHW262334:HHW262339 GYA262334:GYA262339 GOE262334:GOE262339 GEI262334:GEI262339 FUM262334:FUM262339 FKQ262334:FKQ262339 FAU262334:FAU262339 EQY262334:EQY262339 EHC262334:EHC262339 DXG262334:DXG262339 DNK262334:DNK262339 DDO262334:DDO262339 CTS262334:CTS262339 CJW262334:CJW262339 CAA262334:CAA262339 BQE262334:BQE262339 BGI262334:BGI262339 AWM262334:AWM262339 AMQ262334:AMQ262339 ACU262334:ACU262339 SY262334:SY262339 JC262334:JC262339 D262334:E262339 WVO196798:WVO196803 WLS196798:WLS196803 WBW196798:WBW196803 VSA196798:VSA196803 VIE196798:VIE196803 UYI196798:UYI196803 UOM196798:UOM196803 UEQ196798:UEQ196803 TUU196798:TUU196803 TKY196798:TKY196803 TBC196798:TBC196803 SRG196798:SRG196803 SHK196798:SHK196803 RXO196798:RXO196803 RNS196798:RNS196803 RDW196798:RDW196803 QUA196798:QUA196803 QKE196798:QKE196803 QAI196798:QAI196803 PQM196798:PQM196803 PGQ196798:PGQ196803 OWU196798:OWU196803 OMY196798:OMY196803 ODC196798:ODC196803 NTG196798:NTG196803 NJK196798:NJK196803 MZO196798:MZO196803 MPS196798:MPS196803 MFW196798:MFW196803 LWA196798:LWA196803 LME196798:LME196803 LCI196798:LCI196803 KSM196798:KSM196803 KIQ196798:KIQ196803 JYU196798:JYU196803 JOY196798:JOY196803 JFC196798:JFC196803 IVG196798:IVG196803 ILK196798:ILK196803 IBO196798:IBO196803 HRS196798:HRS196803 HHW196798:HHW196803 GYA196798:GYA196803 GOE196798:GOE196803 GEI196798:GEI196803 FUM196798:FUM196803 FKQ196798:FKQ196803 FAU196798:FAU196803 EQY196798:EQY196803 EHC196798:EHC196803 DXG196798:DXG196803 DNK196798:DNK196803 DDO196798:DDO196803 CTS196798:CTS196803 CJW196798:CJW196803 CAA196798:CAA196803 BQE196798:BQE196803 BGI196798:BGI196803 AWM196798:AWM196803 AMQ196798:AMQ196803 ACU196798:ACU196803 SY196798:SY196803 JC196798:JC196803 D196798:E196803 WVO131262:WVO131267 WLS131262:WLS131267 WBW131262:WBW131267 VSA131262:VSA131267 VIE131262:VIE131267 UYI131262:UYI131267 UOM131262:UOM131267 UEQ131262:UEQ131267 TUU131262:TUU131267 TKY131262:TKY131267 TBC131262:TBC131267 SRG131262:SRG131267 SHK131262:SHK131267 RXO131262:RXO131267 RNS131262:RNS131267 RDW131262:RDW131267 QUA131262:QUA131267 QKE131262:QKE131267 QAI131262:QAI131267 PQM131262:PQM131267 PGQ131262:PGQ131267 OWU131262:OWU131267 OMY131262:OMY131267 ODC131262:ODC131267 NTG131262:NTG131267 NJK131262:NJK131267 MZO131262:MZO131267 MPS131262:MPS131267 MFW131262:MFW131267 LWA131262:LWA131267 LME131262:LME131267 LCI131262:LCI131267 KSM131262:KSM131267 KIQ131262:KIQ131267 JYU131262:JYU131267 JOY131262:JOY131267 JFC131262:JFC131267 IVG131262:IVG131267 ILK131262:ILK131267 IBO131262:IBO131267 HRS131262:HRS131267 HHW131262:HHW131267 GYA131262:GYA131267 GOE131262:GOE131267 GEI131262:GEI131267 FUM131262:FUM131267 FKQ131262:FKQ131267 FAU131262:FAU131267 EQY131262:EQY131267 EHC131262:EHC131267 DXG131262:DXG131267 DNK131262:DNK131267 DDO131262:DDO131267 CTS131262:CTS131267 CJW131262:CJW131267 CAA131262:CAA131267 BQE131262:BQE131267 BGI131262:BGI131267 AWM131262:AWM131267 AMQ131262:AMQ131267 ACU131262:ACU131267 SY131262:SY131267 JC131262:JC131267 D131262:E131267 WVO65726:WVO65731 WLS65726:WLS65731 WBW65726:WBW65731 VSA65726:VSA65731 VIE65726:VIE65731 UYI65726:UYI65731 UOM65726:UOM65731 UEQ65726:UEQ65731 TUU65726:TUU65731 TKY65726:TKY65731 TBC65726:TBC65731 SRG65726:SRG65731 SHK65726:SHK65731 RXO65726:RXO65731 RNS65726:RNS65731 RDW65726:RDW65731 QUA65726:QUA65731 QKE65726:QKE65731 QAI65726:QAI65731 PQM65726:PQM65731 PGQ65726:PGQ65731 OWU65726:OWU65731 OMY65726:OMY65731 ODC65726:ODC65731 NTG65726:NTG65731 NJK65726:NJK65731 MZO65726:MZO65731 MPS65726:MPS65731 MFW65726:MFW65731 LWA65726:LWA65731 LME65726:LME65731 LCI65726:LCI65731 KSM65726:KSM65731 KIQ65726:KIQ65731 JYU65726:JYU65731 JOY65726:JOY65731 JFC65726:JFC65731 IVG65726:IVG65731 ILK65726:ILK65731 IBO65726:IBO65731 HRS65726:HRS65731 HHW65726:HHW65731 GYA65726:GYA65731 GOE65726:GOE65731 GEI65726:GEI65731 FUM65726:FUM65731 FKQ65726:FKQ65731 FAU65726:FAU65731 EQY65726:EQY65731 EHC65726:EHC65731 DXG65726:DXG65731 DNK65726:DNK65731 DDO65726:DDO65731 CTS65726:CTS65731 CJW65726:CJW65731 CAA65726:CAA65731 BQE65726:BQE65731 BGI65726:BGI65731 AWM65726:AWM65731 AMQ65726:AMQ65731 ACU65726:ACU65731 SY65726:SY65731 JC65726:JC65731 D65726:E65731 WVO983238:WVO983243 WLS983238:WLS983243 WBW983238:WBW983243 VSA983238:VSA983243 VIE983238:VIE983243 UYI983238:UYI983243 UOM983238:UOM983243 UEQ983238:UEQ983243 TUU983238:TUU983243 TKY983238:TKY983243 TBC983238:TBC983243 SRG983238:SRG983243 SHK983238:SHK983243 RXO983238:RXO983243 RNS983238:RNS983243 RDW983238:RDW983243 QUA983238:QUA983243 QKE983238:QKE983243 QAI983238:QAI983243 PQM983238:PQM983243 PGQ983238:PGQ983243 OWU983238:OWU983243 OMY983238:OMY983243 ODC983238:ODC983243 NTG983238:NTG983243 NJK983238:NJK983243 MZO983238:MZO983243 MPS983238:MPS983243 MFW983238:MFW983243 LWA983238:LWA983243 LME983238:LME983243 LCI983238:LCI983243 KSM983238:KSM983243 KIQ983238:KIQ983243 JYU983238:JYU983243 JOY983238:JOY983243 JFC983238:JFC983243 IVG983238:IVG983243 ILK983238:ILK983243 IBO983238:IBO983243 HRS983238:HRS983243 HHW983238:HHW983243 GYA983238:GYA983243 GOE983238:GOE983243 GEI983238:GEI983243 FUM983238:FUM983243 FKQ983238:FKQ983243 FAU983238:FAU983243 EQY983238:EQY983243 EHC983238:EHC983243 DXG983238:DXG983243 DNK983238:DNK983243 DDO983238:DDO983243 CTS983238:CTS983243 CJW983238:CJW983243 CAA983238:CAA983243 BQE983238:BQE983243 BGI983238:BGI983243 AWM983238:AWM983243 AMQ983238:AMQ983243 ACU983238:ACU983243 SY983238:SY983243 JC983238:JC983243 D983238:E983243 WVO917702:WVO917707 WLS917702:WLS917707 WBW917702:WBW917707 VSA917702:VSA917707 VIE917702:VIE917707 UYI917702:UYI917707 UOM917702:UOM917707 UEQ917702:UEQ917707 TUU917702:TUU917707 TKY917702:TKY917707 TBC917702:TBC917707 SRG917702:SRG917707 SHK917702:SHK917707 RXO917702:RXO917707 RNS917702:RNS917707 RDW917702:RDW917707 QUA917702:QUA917707 QKE917702:QKE917707 QAI917702:QAI917707 PQM917702:PQM917707 PGQ917702:PGQ917707 OWU917702:OWU917707 OMY917702:OMY917707 ODC917702:ODC917707 NTG917702:NTG917707 NJK917702:NJK917707 MZO917702:MZO917707 MPS917702:MPS917707 MFW917702:MFW917707 LWA917702:LWA917707 LME917702:LME917707 LCI917702:LCI917707 KSM917702:KSM917707 KIQ917702:KIQ917707 JYU917702:JYU917707 JOY917702:JOY917707 JFC917702:JFC917707 IVG917702:IVG917707 ILK917702:ILK917707 IBO917702:IBO917707 HRS917702:HRS917707 HHW917702:HHW917707 GYA917702:GYA917707 GOE917702:GOE917707 GEI917702:GEI917707 FUM917702:FUM917707 FKQ917702:FKQ917707 FAU917702:FAU917707 EQY917702:EQY917707 EHC917702:EHC917707 DXG917702:DXG917707 DNK917702:DNK917707 DDO917702:DDO917707 CTS917702:CTS917707 CJW917702:CJW917707 CAA917702:CAA917707 BQE917702:BQE917707 BGI917702:BGI917707 AWM917702:AWM917707 AMQ917702:AMQ917707 ACU917702:ACU917707 SY917702:SY917707 JC917702:JC917707 D917702:E917707 WVO852166:WVO852171 WLS852166:WLS852171 WBW852166:WBW852171 VSA852166:VSA852171 VIE852166:VIE852171 UYI852166:UYI852171 UOM852166:UOM852171 UEQ852166:UEQ852171 TUU852166:TUU852171 TKY852166:TKY852171 TBC852166:TBC852171 SRG852166:SRG852171 SHK852166:SHK852171 RXO852166:RXO852171 RNS852166:RNS852171 RDW852166:RDW852171 QUA852166:QUA852171 QKE852166:QKE852171 QAI852166:QAI852171 PQM852166:PQM852171 PGQ852166:PGQ852171 OWU852166:OWU852171 OMY852166:OMY852171 ODC852166:ODC852171 NTG852166:NTG852171 NJK852166:NJK852171 MZO852166:MZO852171 MPS852166:MPS852171 MFW852166:MFW852171 LWA852166:LWA852171 LME852166:LME852171 LCI852166:LCI852171 KSM852166:KSM852171 KIQ852166:KIQ852171 JYU852166:JYU852171 JOY852166:JOY852171 JFC852166:JFC852171 IVG852166:IVG852171 ILK852166:ILK852171 IBO852166:IBO852171 HRS852166:HRS852171 HHW852166:HHW852171 GYA852166:GYA852171 GOE852166:GOE852171 GEI852166:GEI852171 FUM852166:FUM852171 FKQ852166:FKQ852171 FAU852166:FAU852171 EQY852166:EQY852171 EHC852166:EHC852171 DXG852166:DXG852171 DNK852166:DNK852171 DDO852166:DDO852171 CTS852166:CTS852171 CJW852166:CJW852171 CAA852166:CAA852171 BQE852166:BQE852171 BGI852166:BGI852171 AWM852166:AWM852171 AMQ852166:AMQ852171 ACU852166:ACU852171 SY852166:SY852171 JC852166:JC852171 D852166:E852171 WVO786630:WVO786635 WLS786630:WLS786635 WBW786630:WBW786635 VSA786630:VSA786635 VIE786630:VIE786635 UYI786630:UYI786635 UOM786630:UOM786635 UEQ786630:UEQ786635 TUU786630:TUU786635 TKY786630:TKY786635 TBC786630:TBC786635 SRG786630:SRG786635 SHK786630:SHK786635 RXO786630:RXO786635 RNS786630:RNS786635 RDW786630:RDW786635 QUA786630:QUA786635 QKE786630:QKE786635 QAI786630:QAI786635 PQM786630:PQM786635 PGQ786630:PGQ786635 OWU786630:OWU786635 OMY786630:OMY786635 ODC786630:ODC786635 NTG786630:NTG786635 NJK786630:NJK786635 MZO786630:MZO786635 MPS786630:MPS786635 MFW786630:MFW786635 LWA786630:LWA786635 LME786630:LME786635 LCI786630:LCI786635 KSM786630:KSM786635 KIQ786630:KIQ786635 JYU786630:JYU786635 JOY786630:JOY786635 JFC786630:JFC786635 IVG786630:IVG786635 ILK786630:ILK786635 IBO786630:IBO786635 HRS786630:HRS786635 HHW786630:HHW786635 GYA786630:GYA786635 GOE786630:GOE786635 GEI786630:GEI786635 FUM786630:FUM786635 FKQ786630:FKQ786635 FAU786630:FAU786635 EQY786630:EQY786635 EHC786630:EHC786635 DXG786630:DXG786635 DNK786630:DNK786635 DDO786630:DDO786635 CTS786630:CTS786635 CJW786630:CJW786635 CAA786630:CAA786635 BQE786630:BQE786635 BGI786630:BGI786635 AWM786630:AWM786635 AMQ786630:AMQ786635 ACU786630:ACU786635 SY786630:SY786635 JC786630:JC786635 D786630:E786635 WVO721094:WVO721099 WLS721094:WLS721099 WBW721094:WBW721099 VSA721094:VSA721099 VIE721094:VIE721099 UYI721094:UYI721099 UOM721094:UOM721099 UEQ721094:UEQ721099 TUU721094:TUU721099 TKY721094:TKY721099 TBC721094:TBC721099 SRG721094:SRG721099 SHK721094:SHK721099 RXO721094:RXO721099 RNS721094:RNS721099 RDW721094:RDW721099 QUA721094:QUA721099 QKE721094:QKE721099 QAI721094:QAI721099 PQM721094:PQM721099 PGQ721094:PGQ721099 OWU721094:OWU721099 OMY721094:OMY721099 ODC721094:ODC721099 NTG721094:NTG721099 NJK721094:NJK721099 MZO721094:MZO721099 MPS721094:MPS721099 MFW721094:MFW721099 LWA721094:LWA721099 LME721094:LME721099 LCI721094:LCI721099 KSM721094:KSM721099 KIQ721094:KIQ721099 JYU721094:JYU721099 JOY721094:JOY721099 JFC721094:JFC721099 IVG721094:IVG721099 ILK721094:ILK721099 IBO721094:IBO721099 HRS721094:HRS721099 HHW721094:HHW721099 GYA721094:GYA721099 GOE721094:GOE721099 GEI721094:GEI721099 FUM721094:FUM721099 FKQ721094:FKQ721099 FAU721094:FAU721099 EQY721094:EQY721099 EHC721094:EHC721099 DXG721094:DXG721099 DNK721094:DNK721099 DDO721094:DDO721099 CTS721094:CTS721099 CJW721094:CJW721099 CAA721094:CAA721099 BQE721094:BQE721099 BGI721094:BGI721099 AWM721094:AWM721099 AMQ721094:AMQ721099 ACU721094:ACU721099 SY721094:SY721099 JC721094:JC721099 D721094:E721099 WVO655558:WVO655563 WLS655558:WLS655563 WBW655558:WBW655563 VSA655558:VSA655563 VIE655558:VIE655563 UYI655558:UYI655563 UOM655558:UOM655563 UEQ655558:UEQ655563 TUU655558:TUU655563 TKY655558:TKY655563 TBC655558:TBC655563 SRG655558:SRG655563 SHK655558:SHK655563 RXO655558:RXO655563 RNS655558:RNS655563 RDW655558:RDW655563 QUA655558:QUA655563 QKE655558:QKE655563 QAI655558:QAI655563 PQM655558:PQM655563 PGQ655558:PGQ655563 OWU655558:OWU655563 OMY655558:OMY655563 ODC655558:ODC655563 NTG655558:NTG655563 NJK655558:NJK655563 MZO655558:MZO655563 MPS655558:MPS655563 MFW655558:MFW655563 LWA655558:LWA655563 LME655558:LME655563 LCI655558:LCI655563 KSM655558:KSM655563 KIQ655558:KIQ655563 JYU655558:JYU655563 JOY655558:JOY655563 JFC655558:JFC655563 IVG655558:IVG655563 ILK655558:ILK655563 IBO655558:IBO655563 HRS655558:HRS655563 HHW655558:HHW655563 GYA655558:GYA655563 GOE655558:GOE655563 GEI655558:GEI655563 FUM655558:FUM655563 FKQ655558:FKQ655563 FAU655558:FAU655563 EQY655558:EQY655563 EHC655558:EHC655563 DXG655558:DXG655563 DNK655558:DNK655563 DDO655558:DDO655563 CTS655558:CTS655563 CJW655558:CJW655563 CAA655558:CAA655563 BQE655558:BQE655563 BGI655558:BGI655563 AWM655558:AWM655563 AMQ655558:AMQ655563 ACU655558:ACU655563 SY655558:SY655563 JC655558:JC655563 D655558:E655563 WVO590022:WVO590027 WLS590022:WLS590027 WBW590022:WBW590027 VSA590022:VSA590027 VIE590022:VIE590027 UYI590022:UYI590027 UOM590022:UOM590027 UEQ590022:UEQ590027 TUU590022:TUU590027 TKY590022:TKY590027 TBC590022:TBC590027 SRG590022:SRG590027 SHK590022:SHK590027 RXO590022:RXO590027 RNS590022:RNS590027 RDW590022:RDW590027 QUA590022:QUA590027 QKE590022:QKE590027 QAI590022:QAI590027 PQM590022:PQM590027 PGQ590022:PGQ590027 OWU590022:OWU590027 OMY590022:OMY590027 ODC590022:ODC590027 NTG590022:NTG590027 NJK590022:NJK590027 MZO590022:MZO590027 MPS590022:MPS590027 MFW590022:MFW590027 LWA590022:LWA590027 LME590022:LME590027 LCI590022:LCI590027 KSM590022:KSM590027 KIQ590022:KIQ590027 JYU590022:JYU590027 JOY590022:JOY590027 JFC590022:JFC590027 IVG590022:IVG590027 ILK590022:ILK590027 IBO590022:IBO590027 HRS590022:HRS590027 HHW590022:HHW590027 GYA590022:GYA590027 GOE590022:GOE590027 GEI590022:GEI590027 FUM590022:FUM590027 FKQ590022:FKQ590027 FAU590022:FAU590027 EQY590022:EQY590027 EHC590022:EHC590027 DXG590022:DXG590027 DNK590022:DNK590027 DDO590022:DDO590027 CTS590022:CTS590027 CJW590022:CJW590027 CAA590022:CAA590027 BQE590022:BQE590027 BGI590022:BGI590027 AWM590022:AWM590027 AMQ590022:AMQ590027 ACU590022:ACU590027 SY590022:SY590027 JC590022:JC590027 D590022:E590027 WVO524486:WVO524491 WLS524486:WLS524491 WBW524486:WBW524491 VSA524486:VSA524491 VIE524486:VIE524491 UYI524486:UYI524491 UOM524486:UOM524491 UEQ524486:UEQ524491 TUU524486:TUU524491 TKY524486:TKY524491 TBC524486:TBC524491 SRG524486:SRG524491 SHK524486:SHK524491 RXO524486:RXO524491 RNS524486:RNS524491 RDW524486:RDW524491 QUA524486:QUA524491 QKE524486:QKE524491 QAI524486:QAI524491 PQM524486:PQM524491 PGQ524486:PGQ524491 OWU524486:OWU524491 OMY524486:OMY524491 ODC524486:ODC524491 NTG524486:NTG524491 NJK524486:NJK524491 MZO524486:MZO524491 MPS524486:MPS524491 MFW524486:MFW524491 LWA524486:LWA524491 LME524486:LME524491 LCI524486:LCI524491 KSM524486:KSM524491 KIQ524486:KIQ524491 JYU524486:JYU524491 JOY524486:JOY524491 JFC524486:JFC524491 IVG524486:IVG524491 ILK524486:ILK524491 IBO524486:IBO524491 HRS524486:HRS524491 HHW524486:HHW524491 GYA524486:GYA524491 GOE524486:GOE524491 GEI524486:GEI524491 FUM524486:FUM524491 FKQ524486:FKQ524491 FAU524486:FAU524491 EQY524486:EQY524491 EHC524486:EHC524491 DXG524486:DXG524491 DNK524486:DNK524491 DDO524486:DDO524491 CTS524486:CTS524491 CJW524486:CJW524491 CAA524486:CAA524491 BQE524486:BQE524491 BGI524486:BGI524491 AWM524486:AWM524491 AMQ524486:AMQ524491 ACU524486:ACU524491 SY524486:SY524491 JC524486:JC524491 D524486:E524491 WVO458950:WVO458955 WLS458950:WLS458955 WBW458950:WBW458955 VSA458950:VSA458955 VIE458950:VIE458955 UYI458950:UYI458955 UOM458950:UOM458955 UEQ458950:UEQ458955 TUU458950:TUU458955 TKY458950:TKY458955 TBC458950:TBC458955 SRG458950:SRG458955 SHK458950:SHK458955 RXO458950:RXO458955 RNS458950:RNS458955 RDW458950:RDW458955 QUA458950:QUA458955 QKE458950:QKE458955 QAI458950:QAI458955 PQM458950:PQM458955 PGQ458950:PGQ458955 OWU458950:OWU458955 OMY458950:OMY458955 ODC458950:ODC458955 NTG458950:NTG458955 NJK458950:NJK458955 MZO458950:MZO458955 MPS458950:MPS458955 MFW458950:MFW458955 LWA458950:LWA458955 LME458950:LME458955 LCI458950:LCI458955 KSM458950:KSM458955 KIQ458950:KIQ458955 JYU458950:JYU458955 JOY458950:JOY458955 JFC458950:JFC458955 IVG458950:IVG458955 ILK458950:ILK458955 IBO458950:IBO458955 HRS458950:HRS458955 HHW458950:HHW458955 GYA458950:GYA458955 GOE458950:GOE458955 GEI458950:GEI458955 FUM458950:FUM458955 FKQ458950:FKQ458955 FAU458950:FAU458955 EQY458950:EQY458955 EHC458950:EHC458955 DXG458950:DXG458955 DNK458950:DNK458955 DDO458950:DDO458955 CTS458950:CTS458955 CJW458950:CJW458955 CAA458950:CAA458955 BQE458950:BQE458955 BGI458950:BGI458955 AWM458950:AWM458955 AMQ458950:AMQ458955 ACU458950:ACU458955 SY458950:SY458955 JC458950:JC458955 D458950:E458955 WVO393414:WVO393419 WLS393414:WLS393419 WBW393414:WBW393419 VSA393414:VSA393419 VIE393414:VIE393419 UYI393414:UYI393419 UOM393414:UOM393419 UEQ393414:UEQ393419 TUU393414:TUU393419 TKY393414:TKY393419 TBC393414:TBC393419 SRG393414:SRG393419 SHK393414:SHK393419 RXO393414:RXO393419 RNS393414:RNS393419 RDW393414:RDW393419 QUA393414:QUA393419 QKE393414:QKE393419 QAI393414:QAI393419 PQM393414:PQM393419 PGQ393414:PGQ393419 OWU393414:OWU393419 OMY393414:OMY393419 ODC393414:ODC393419 NTG393414:NTG393419 NJK393414:NJK393419 MZO393414:MZO393419 MPS393414:MPS393419 MFW393414:MFW393419 LWA393414:LWA393419 LME393414:LME393419 LCI393414:LCI393419 KSM393414:KSM393419 KIQ393414:KIQ393419 JYU393414:JYU393419 JOY393414:JOY393419 JFC393414:JFC393419 IVG393414:IVG393419 ILK393414:ILK393419 IBO393414:IBO393419 HRS393414:HRS393419 HHW393414:HHW393419 GYA393414:GYA393419 GOE393414:GOE393419 GEI393414:GEI393419 FUM393414:FUM393419 FKQ393414:FKQ393419 FAU393414:FAU393419 EQY393414:EQY393419 EHC393414:EHC393419 DXG393414:DXG393419 DNK393414:DNK393419 DDO393414:DDO393419 CTS393414:CTS393419 CJW393414:CJW393419 CAA393414:CAA393419 BQE393414:BQE393419 BGI393414:BGI393419 AWM393414:AWM393419 AMQ393414:AMQ393419 ACU393414:ACU393419 SY393414:SY393419 JC393414:JC393419 D393414:E393419 WVO327878:WVO327883 WLS327878:WLS327883 WBW327878:WBW327883 VSA327878:VSA327883 VIE327878:VIE327883 UYI327878:UYI327883 UOM327878:UOM327883 UEQ327878:UEQ327883 TUU327878:TUU327883 TKY327878:TKY327883 TBC327878:TBC327883 SRG327878:SRG327883 SHK327878:SHK327883 RXO327878:RXO327883 RNS327878:RNS327883 RDW327878:RDW327883 QUA327878:QUA327883 QKE327878:QKE327883 QAI327878:QAI327883 PQM327878:PQM327883 PGQ327878:PGQ327883 OWU327878:OWU327883 OMY327878:OMY327883 ODC327878:ODC327883 NTG327878:NTG327883 NJK327878:NJK327883 MZO327878:MZO327883 MPS327878:MPS327883 MFW327878:MFW327883 LWA327878:LWA327883 LME327878:LME327883 LCI327878:LCI327883 KSM327878:KSM327883 KIQ327878:KIQ327883 JYU327878:JYU327883 JOY327878:JOY327883 JFC327878:JFC327883 IVG327878:IVG327883 ILK327878:ILK327883 IBO327878:IBO327883 HRS327878:HRS327883 HHW327878:HHW327883 GYA327878:GYA327883 GOE327878:GOE327883 GEI327878:GEI327883 FUM327878:FUM327883 FKQ327878:FKQ327883 FAU327878:FAU327883 EQY327878:EQY327883 EHC327878:EHC327883 DXG327878:DXG327883 DNK327878:DNK327883 DDO327878:DDO327883 CTS327878:CTS327883 CJW327878:CJW327883 CAA327878:CAA327883 BQE327878:BQE327883 BGI327878:BGI327883 AWM327878:AWM327883 AMQ327878:AMQ327883 ACU327878:ACU327883 SY327878:SY327883 JC327878:JC327883 D327878:E327883 WVO262342:WVO262347 WLS262342:WLS262347 WBW262342:WBW262347 VSA262342:VSA262347 VIE262342:VIE262347 UYI262342:UYI262347 UOM262342:UOM262347 UEQ262342:UEQ262347 TUU262342:TUU262347 TKY262342:TKY262347 TBC262342:TBC262347 SRG262342:SRG262347 SHK262342:SHK262347 RXO262342:RXO262347 RNS262342:RNS262347 RDW262342:RDW262347 QUA262342:QUA262347 QKE262342:QKE262347 QAI262342:QAI262347 PQM262342:PQM262347 PGQ262342:PGQ262347 OWU262342:OWU262347 OMY262342:OMY262347 ODC262342:ODC262347 NTG262342:NTG262347 NJK262342:NJK262347 MZO262342:MZO262347 MPS262342:MPS262347 MFW262342:MFW262347 LWA262342:LWA262347 LME262342:LME262347 LCI262342:LCI262347 KSM262342:KSM262347 KIQ262342:KIQ262347 JYU262342:JYU262347 JOY262342:JOY262347 JFC262342:JFC262347 IVG262342:IVG262347 ILK262342:ILK262347 IBO262342:IBO262347 HRS262342:HRS262347 HHW262342:HHW262347 GYA262342:GYA262347 GOE262342:GOE262347 GEI262342:GEI262347 FUM262342:FUM262347 FKQ262342:FKQ262347 FAU262342:FAU262347 EQY262342:EQY262347 EHC262342:EHC262347 DXG262342:DXG262347 DNK262342:DNK262347 DDO262342:DDO262347 CTS262342:CTS262347 CJW262342:CJW262347 CAA262342:CAA262347 BQE262342:BQE262347 BGI262342:BGI262347 AWM262342:AWM262347 AMQ262342:AMQ262347 ACU262342:ACU262347 SY262342:SY262347 JC262342:JC262347 D262342:E262347 WVO196806:WVO196811 WLS196806:WLS196811 WBW196806:WBW196811 VSA196806:VSA196811 VIE196806:VIE196811 UYI196806:UYI196811 UOM196806:UOM196811 UEQ196806:UEQ196811 TUU196806:TUU196811 TKY196806:TKY196811 TBC196806:TBC196811 SRG196806:SRG196811 SHK196806:SHK196811 RXO196806:RXO196811 RNS196806:RNS196811 RDW196806:RDW196811 QUA196806:QUA196811 QKE196806:QKE196811 QAI196806:QAI196811 PQM196806:PQM196811 PGQ196806:PGQ196811 OWU196806:OWU196811 OMY196806:OMY196811 ODC196806:ODC196811 NTG196806:NTG196811 NJK196806:NJK196811 MZO196806:MZO196811 MPS196806:MPS196811 MFW196806:MFW196811 LWA196806:LWA196811 LME196806:LME196811 LCI196806:LCI196811 KSM196806:KSM196811 KIQ196806:KIQ196811 JYU196806:JYU196811 JOY196806:JOY196811 JFC196806:JFC196811 IVG196806:IVG196811 ILK196806:ILK196811 IBO196806:IBO196811 HRS196806:HRS196811 HHW196806:HHW196811 GYA196806:GYA196811 GOE196806:GOE196811 GEI196806:GEI196811 FUM196806:FUM196811 FKQ196806:FKQ196811 FAU196806:FAU196811 EQY196806:EQY196811 EHC196806:EHC196811 DXG196806:DXG196811 DNK196806:DNK196811 DDO196806:DDO196811 CTS196806:CTS196811 CJW196806:CJW196811 CAA196806:CAA196811 BQE196806:BQE196811 BGI196806:BGI196811 AWM196806:AWM196811 AMQ196806:AMQ196811 ACU196806:ACU196811 SY196806:SY196811 JC196806:JC196811 D196806:E196811 WVO131270:WVO131275 WLS131270:WLS131275 WBW131270:WBW131275 VSA131270:VSA131275 VIE131270:VIE131275 UYI131270:UYI131275 UOM131270:UOM131275 UEQ131270:UEQ131275 TUU131270:TUU131275 TKY131270:TKY131275 TBC131270:TBC131275 SRG131270:SRG131275 SHK131270:SHK131275 RXO131270:RXO131275 RNS131270:RNS131275 RDW131270:RDW131275 QUA131270:QUA131275 QKE131270:QKE131275 QAI131270:QAI131275 PQM131270:PQM131275 PGQ131270:PGQ131275 OWU131270:OWU131275 OMY131270:OMY131275 ODC131270:ODC131275 NTG131270:NTG131275 NJK131270:NJK131275 MZO131270:MZO131275 MPS131270:MPS131275 MFW131270:MFW131275 LWA131270:LWA131275 LME131270:LME131275 LCI131270:LCI131275 KSM131270:KSM131275 KIQ131270:KIQ131275 JYU131270:JYU131275 JOY131270:JOY131275 JFC131270:JFC131275 IVG131270:IVG131275 ILK131270:ILK131275 IBO131270:IBO131275 HRS131270:HRS131275 HHW131270:HHW131275 GYA131270:GYA131275 GOE131270:GOE131275 GEI131270:GEI131275 FUM131270:FUM131275 FKQ131270:FKQ131275 FAU131270:FAU131275 EQY131270:EQY131275 EHC131270:EHC131275 DXG131270:DXG131275 DNK131270:DNK131275 DDO131270:DDO131275 CTS131270:CTS131275 CJW131270:CJW131275 CAA131270:CAA131275 BQE131270:BQE131275 BGI131270:BGI131275 AWM131270:AWM131275 AMQ131270:AMQ131275 ACU131270:ACU131275 SY131270:SY131275 JC131270:JC131275 D131270:E131275 WVO65734:WVO65739 WLS65734:WLS65739 WBW65734:WBW65739 VSA65734:VSA65739 VIE65734:VIE65739 UYI65734:UYI65739 UOM65734:UOM65739 UEQ65734:UEQ65739 TUU65734:TUU65739 TKY65734:TKY65739 TBC65734:TBC65739 SRG65734:SRG65739 SHK65734:SHK65739 RXO65734:RXO65739 RNS65734:RNS65739 RDW65734:RDW65739 QUA65734:QUA65739 QKE65734:QKE65739 QAI65734:QAI65739 PQM65734:PQM65739 PGQ65734:PGQ65739 OWU65734:OWU65739 OMY65734:OMY65739 ODC65734:ODC65739 NTG65734:NTG65739 NJK65734:NJK65739 MZO65734:MZO65739 MPS65734:MPS65739 MFW65734:MFW65739 LWA65734:LWA65739 LME65734:LME65739 LCI65734:LCI65739 KSM65734:KSM65739 KIQ65734:KIQ65739 JYU65734:JYU65739 JOY65734:JOY65739 JFC65734:JFC65739 IVG65734:IVG65739 ILK65734:ILK65739 IBO65734:IBO65739 HRS65734:HRS65739 HHW65734:HHW65739 GYA65734:GYA65739 GOE65734:GOE65739 GEI65734:GEI65739 FUM65734:FUM65739 FKQ65734:FKQ65739 FAU65734:FAU65739 EQY65734:EQY65739 EHC65734:EHC65739 DXG65734:DXG65739 DNK65734:DNK65739 DDO65734:DDO65739 CTS65734:CTS65739 CJW65734:CJW65739 CAA65734:CAA65739 BQE65734:BQE65739 BGI65734:BGI65739 AWM65734:AWM65739 AMQ65734:AMQ65739 ACU65734:ACU65739 SY65734:SY65739 JC65734:JC65739 D65734:E65739 WVO983166:WVO983171 WLS983166:WLS983171 WBW983166:WBW983171 VSA983166:VSA983171 VIE983166:VIE983171 UYI983166:UYI983171 UOM983166:UOM983171 UEQ983166:UEQ983171 TUU983166:TUU983171 TKY983166:TKY983171 TBC983166:TBC983171 SRG983166:SRG983171 SHK983166:SHK983171 RXO983166:RXO983171 RNS983166:RNS983171 RDW983166:RDW983171 QUA983166:QUA983171 QKE983166:QKE983171 QAI983166:QAI983171 PQM983166:PQM983171 PGQ983166:PGQ983171 OWU983166:OWU983171 OMY983166:OMY983171 ODC983166:ODC983171 NTG983166:NTG983171 NJK983166:NJK983171 MZO983166:MZO983171 MPS983166:MPS983171 MFW983166:MFW983171 LWA983166:LWA983171 LME983166:LME983171 LCI983166:LCI983171 KSM983166:KSM983171 KIQ983166:KIQ983171 JYU983166:JYU983171 JOY983166:JOY983171 JFC983166:JFC983171 IVG983166:IVG983171 ILK983166:ILK983171 IBO983166:IBO983171 HRS983166:HRS983171 HHW983166:HHW983171 GYA983166:GYA983171 GOE983166:GOE983171 GEI983166:GEI983171 FUM983166:FUM983171 FKQ983166:FKQ983171 FAU983166:FAU983171 EQY983166:EQY983171 EHC983166:EHC983171 DXG983166:DXG983171 DNK983166:DNK983171 DDO983166:DDO983171 CTS983166:CTS983171 CJW983166:CJW983171 CAA983166:CAA983171 BQE983166:BQE983171 BGI983166:BGI983171 AWM983166:AWM983171 AMQ983166:AMQ983171 ACU983166:ACU983171 SY983166:SY983171 JC983166:JC983171 D983166:E983171 WVO917630:WVO917635 WLS917630:WLS917635 WBW917630:WBW917635 VSA917630:VSA917635 VIE917630:VIE917635 UYI917630:UYI917635 UOM917630:UOM917635 UEQ917630:UEQ917635 TUU917630:TUU917635 TKY917630:TKY917635 TBC917630:TBC917635 SRG917630:SRG917635 SHK917630:SHK917635 RXO917630:RXO917635 RNS917630:RNS917635 RDW917630:RDW917635 QUA917630:QUA917635 QKE917630:QKE917635 QAI917630:QAI917635 PQM917630:PQM917635 PGQ917630:PGQ917635 OWU917630:OWU917635 OMY917630:OMY917635 ODC917630:ODC917635 NTG917630:NTG917635 NJK917630:NJK917635 MZO917630:MZO917635 MPS917630:MPS917635 MFW917630:MFW917635 LWA917630:LWA917635 LME917630:LME917635 LCI917630:LCI917635 KSM917630:KSM917635 KIQ917630:KIQ917635 JYU917630:JYU917635 JOY917630:JOY917635 JFC917630:JFC917635 IVG917630:IVG917635 ILK917630:ILK917635 IBO917630:IBO917635 HRS917630:HRS917635 HHW917630:HHW917635 GYA917630:GYA917635 GOE917630:GOE917635 GEI917630:GEI917635 FUM917630:FUM917635 FKQ917630:FKQ917635 FAU917630:FAU917635 EQY917630:EQY917635 EHC917630:EHC917635 DXG917630:DXG917635 DNK917630:DNK917635 DDO917630:DDO917635 CTS917630:CTS917635 CJW917630:CJW917635 CAA917630:CAA917635 BQE917630:BQE917635 BGI917630:BGI917635 AWM917630:AWM917635 AMQ917630:AMQ917635 ACU917630:ACU917635 SY917630:SY917635 JC917630:JC917635 D917630:E917635 WVO852094:WVO852099 WLS852094:WLS852099 WBW852094:WBW852099 VSA852094:VSA852099 VIE852094:VIE852099 UYI852094:UYI852099 UOM852094:UOM852099 UEQ852094:UEQ852099 TUU852094:TUU852099 TKY852094:TKY852099 TBC852094:TBC852099 SRG852094:SRG852099 SHK852094:SHK852099 RXO852094:RXO852099 RNS852094:RNS852099 RDW852094:RDW852099 QUA852094:QUA852099 QKE852094:QKE852099 QAI852094:QAI852099 PQM852094:PQM852099 PGQ852094:PGQ852099 OWU852094:OWU852099 OMY852094:OMY852099 ODC852094:ODC852099 NTG852094:NTG852099 NJK852094:NJK852099 MZO852094:MZO852099 MPS852094:MPS852099 MFW852094:MFW852099 LWA852094:LWA852099 LME852094:LME852099 LCI852094:LCI852099 KSM852094:KSM852099 KIQ852094:KIQ852099 JYU852094:JYU852099 JOY852094:JOY852099 JFC852094:JFC852099 IVG852094:IVG852099 ILK852094:ILK852099 IBO852094:IBO852099 HRS852094:HRS852099 HHW852094:HHW852099 GYA852094:GYA852099 GOE852094:GOE852099 GEI852094:GEI852099 FUM852094:FUM852099 FKQ852094:FKQ852099 FAU852094:FAU852099 EQY852094:EQY852099 EHC852094:EHC852099 DXG852094:DXG852099 DNK852094:DNK852099 DDO852094:DDO852099 CTS852094:CTS852099 CJW852094:CJW852099 CAA852094:CAA852099 BQE852094:BQE852099 BGI852094:BGI852099 AWM852094:AWM852099 AMQ852094:AMQ852099 ACU852094:ACU852099 SY852094:SY852099 JC852094:JC852099 D852094:E852099 WVO786558:WVO786563 WLS786558:WLS786563 WBW786558:WBW786563 VSA786558:VSA786563 VIE786558:VIE786563 UYI786558:UYI786563 UOM786558:UOM786563 UEQ786558:UEQ786563 TUU786558:TUU786563 TKY786558:TKY786563 TBC786558:TBC786563 SRG786558:SRG786563 SHK786558:SHK786563 RXO786558:RXO786563 RNS786558:RNS786563 RDW786558:RDW786563 QUA786558:QUA786563 QKE786558:QKE786563 QAI786558:QAI786563 PQM786558:PQM786563 PGQ786558:PGQ786563 OWU786558:OWU786563 OMY786558:OMY786563 ODC786558:ODC786563 NTG786558:NTG786563 NJK786558:NJK786563 MZO786558:MZO786563 MPS786558:MPS786563 MFW786558:MFW786563 LWA786558:LWA786563 LME786558:LME786563 LCI786558:LCI786563 KSM786558:KSM786563 KIQ786558:KIQ786563 JYU786558:JYU786563 JOY786558:JOY786563 JFC786558:JFC786563 IVG786558:IVG786563 ILK786558:ILK786563 IBO786558:IBO786563 HRS786558:HRS786563 HHW786558:HHW786563 GYA786558:GYA786563 GOE786558:GOE786563 GEI786558:GEI786563 FUM786558:FUM786563 FKQ786558:FKQ786563 FAU786558:FAU786563 EQY786558:EQY786563 EHC786558:EHC786563 DXG786558:DXG786563 DNK786558:DNK786563 DDO786558:DDO786563 CTS786558:CTS786563 CJW786558:CJW786563 CAA786558:CAA786563 BQE786558:BQE786563 BGI786558:BGI786563 AWM786558:AWM786563 AMQ786558:AMQ786563 ACU786558:ACU786563 SY786558:SY786563 JC786558:JC786563 D786558:E786563 WVO721022:WVO721027 WLS721022:WLS721027 WBW721022:WBW721027 VSA721022:VSA721027 VIE721022:VIE721027 UYI721022:UYI721027 UOM721022:UOM721027 UEQ721022:UEQ721027 TUU721022:TUU721027 TKY721022:TKY721027 TBC721022:TBC721027 SRG721022:SRG721027 SHK721022:SHK721027 RXO721022:RXO721027 RNS721022:RNS721027 RDW721022:RDW721027 QUA721022:QUA721027 QKE721022:QKE721027 QAI721022:QAI721027 PQM721022:PQM721027 PGQ721022:PGQ721027 OWU721022:OWU721027 OMY721022:OMY721027 ODC721022:ODC721027 NTG721022:NTG721027 NJK721022:NJK721027 MZO721022:MZO721027 MPS721022:MPS721027 MFW721022:MFW721027 LWA721022:LWA721027 LME721022:LME721027 LCI721022:LCI721027 KSM721022:KSM721027 KIQ721022:KIQ721027 JYU721022:JYU721027 JOY721022:JOY721027 JFC721022:JFC721027 IVG721022:IVG721027 ILK721022:ILK721027 IBO721022:IBO721027 HRS721022:HRS721027 HHW721022:HHW721027 GYA721022:GYA721027 GOE721022:GOE721027 GEI721022:GEI721027 FUM721022:FUM721027 FKQ721022:FKQ721027 FAU721022:FAU721027 EQY721022:EQY721027 EHC721022:EHC721027 DXG721022:DXG721027 DNK721022:DNK721027 DDO721022:DDO721027 CTS721022:CTS721027 CJW721022:CJW721027 CAA721022:CAA721027 BQE721022:BQE721027 BGI721022:BGI721027 AWM721022:AWM721027 AMQ721022:AMQ721027 ACU721022:ACU721027 SY721022:SY721027 JC721022:JC721027 D721022:E721027 WVO655486:WVO655491 WLS655486:WLS655491 WBW655486:WBW655491 VSA655486:VSA655491 VIE655486:VIE655491 UYI655486:UYI655491 UOM655486:UOM655491 UEQ655486:UEQ655491 TUU655486:TUU655491 TKY655486:TKY655491 TBC655486:TBC655491 SRG655486:SRG655491 SHK655486:SHK655491 RXO655486:RXO655491 RNS655486:RNS655491 RDW655486:RDW655491 QUA655486:QUA655491 QKE655486:QKE655491 QAI655486:QAI655491 PQM655486:PQM655491 PGQ655486:PGQ655491 OWU655486:OWU655491 OMY655486:OMY655491 ODC655486:ODC655491 NTG655486:NTG655491 NJK655486:NJK655491 MZO655486:MZO655491 MPS655486:MPS655491 MFW655486:MFW655491 LWA655486:LWA655491 LME655486:LME655491 LCI655486:LCI655491 KSM655486:KSM655491 KIQ655486:KIQ655491 JYU655486:JYU655491 JOY655486:JOY655491 JFC655486:JFC655491 IVG655486:IVG655491 ILK655486:ILK655491 IBO655486:IBO655491 HRS655486:HRS655491 HHW655486:HHW655491 GYA655486:GYA655491 GOE655486:GOE655491 GEI655486:GEI655491 FUM655486:FUM655491 FKQ655486:FKQ655491 FAU655486:FAU655491 EQY655486:EQY655491 EHC655486:EHC655491 DXG655486:DXG655491 DNK655486:DNK655491 DDO655486:DDO655491 CTS655486:CTS655491 CJW655486:CJW655491 CAA655486:CAA655491 BQE655486:BQE655491 BGI655486:BGI655491 AWM655486:AWM655491 AMQ655486:AMQ655491 ACU655486:ACU655491 SY655486:SY655491 JC655486:JC655491 D655486:E655491 WVO589950:WVO589955 WLS589950:WLS589955 WBW589950:WBW589955 VSA589950:VSA589955 VIE589950:VIE589955 UYI589950:UYI589955 UOM589950:UOM589955 UEQ589950:UEQ589955 TUU589950:TUU589955 TKY589950:TKY589955 TBC589950:TBC589955 SRG589950:SRG589955 SHK589950:SHK589955 RXO589950:RXO589955 RNS589950:RNS589955 RDW589950:RDW589955 QUA589950:QUA589955 QKE589950:QKE589955 QAI589950:QAI589955 PQM589950:PQM589955 PGQ589950:PGQ589955 OWU589950:OWU589955 OMY589950:OMY589955 ODC589950:ODC589955 NTG589950:NTG589955 NJK589950:NJK589955 MZO589950:MZO589955 MPS589950:MPS589955 MFW589950:MFW589955 LWA589950:LWA589955 LME589950:LME589955 LCI589950:LCI589955 KSM589950:KSM589955 KIQ589950:KIQ589955 JYU589950:JYU589955 JOY589950:JOY589955 JFC589950:JFC589955 IVG589950:IVG589955 ILK589950:ILK589955 IBO589950:IBO589955 HRS589950:HRS589955 HHW589950:HHW589955 GYA589950:GYA589955 GOE589950:GOE589955 GEI589950:GEI589955 FUM589950:FUM589955 FKQ589950:FKQ589955 FAU589950:FAU589955 EQY589950:EQY589955 EHC589950:EHC589955 DXG589950:DXG589955 DNK589950:DNK589955 DDO589950:DDO589955 CTS589950:CTS589955 CJW589950:CJW589955 CAA589950:CAA589955 BQE589950:BQE589955 BGI589950:BGI589955 AWM589950:AWM589955 AMQ589950:AMQ589955 ACU589950:ACU589955 SY589950:SY589955 JC589950:JC589955 D589950:E589955 WVO524414:WVO524419 WLS524414:WLS524419 WBW524414:WBW524419 VSA524414:VSA524419 VIE524414:VIE524419 UYI524414:UYI524419 UOM524414:UOM524419 UEQ524414:UEQ524419 TUU524414:TUU524419 TKY524414:TKY524419 TBC524414:TBC524419 SRG524414:SRG524419 SHK524414:SHK524419 RXO524414:RXO524419 RNS524414:RNS524419 RDW524414:RDW524419 QUA524414:QUA524419 QKE524414:QKE524419 QAI524414:QAI524419 PQM524414:PQM524419 PGQ524414:PGQ524419 OWU524414:OWU524419 OMY524414:OMY524419 ODC524414:ODC524419 NTG524414:NTG524419 NJK524414:NJK524419 MZO524414:MZO524419 MPS524414:MPS524419 MFW524414:MFW524419 LWA524414:LWA524419 LME524414:LME524419 LCI524414:LCI524419 KSM524414:KSM524419 KIQ524414:KIQ524419 JYU524414:JYU524419 JOY524414:JOY524419 JFC524414:JFC524419 IVG524414:IVG524419 ILK524414:ILK524419 IBO524414:IBO524419 HRS524414:HRS524419 HHW524414:HHW524419 GYA524414:GYA524419 GOE524414:GOE524419 GEI524414:GEI524419 FUM524414:FUM524419 FKQ524414:FKQ524419 FAU524414:FAU524419 EQY524414:EQY524419 EHC524414:EHC524419 DXG524414:DXG524419 DNK524414:DNK524419 DDO524414:DDO524419 CTS524414:CTS524419 CJW524414:CJW524419 CAA524414:CAA524419 BQE524414:BQE524419 BGI524414:BGI524419 AWM524414:AWM524419 AMQ524414:AMQ524419 ACU524414:ACU524419 SY524414:SY524419 JC524414:JC524419 D524414:E524419 WVO458878:WVO458883 WLS458878:WLS458883 WBW458878:WBW458883 VSA458878:VSA458883 VIE458878:VIE458883 UYI458878:UYI458883 UOM458878:UOM458883 UEQ458878:UEQ458883 TUU458878:TUU458883 TKY458878:TKY458883 TBC458878:TBC458883 SRG458878:SRG458883 SHK458878:SHK458883 RXO458878:RXO458883 RNS458878:RNS458883 RDW458878:RDW458883 QUA458878:QUA458883 QKE458878:QKE458883 QAI458878:QAI458883 PQM458878:PQM458883 PGQ458878:PGQ458883 OWU458878:OWU458883 OMY458878:OMY458883 ODC458878:ODC458883 NTG458878:NTG458883 NJK458878:NJK458883 MZO458878:MZO458883 MPS458878:MPS458883 MFW458878:MFW458883 LWA458878:LWA458883 LME458878:LME458883 LCI458878:LCI458883 KSM458878:KSM458883 KIQ458878:KIQ458883 JYU458878:JYU458883 JOY458878:JOY458883 JFC458878:JFC458883 IVG458878:IVG458883 ILK458878:ILK458883 IBO458878:IBO458883 HRS458878:HRS458883 HHW458878:HHW458883 GYA458878:GYA458883 GOE458878:GOE458883 GEI458878:GEI458883 FUM458878:FUM458883 FKQ458878:FKQ458883 FAU458878:FAU458883 EQY458878:EQY458883 EHC458878:EHC458883 DXG458878:DXG458883 DNK458878:DNK458883 DDO458878:DDO458883 CTS458878:CTS458883 CJW458878:CJW458883 CAA458878:CAA458883 BQE458878:BQE458883 BGI458878:BGI458883 AWM458878:AWM458883 AMQ458878:AMQ458883 ACU458878:ACU458883 SY458878:SY458883 JC458878:JC458883 D458878:E458883 WVO393342:WVO393347 WLS393342:WLS393347 WBW393342:WBW393347 VSA393342:VSA393347 VIE393342:VIE393347 UYI393342:UYI393347 UOM393342:UOM393347 UEQ393342:UEQ393347 TUU393342:TUU393347 TKY393342:TKY393347 TBC393342:TBC393347 SRG393342:SRG393347 SHK393342:SHK393347 RXO393342:RXO393347 RNS393342:RNS393347 RDW393342:RDW393347 QUA393342:QUA393347 QKE393342:QKE393347 QAI393342:QAI393347 PQM393342:PQM393347 PGQ393342:PGQ393347 OWU393342:OWU393347 OMY393342:OMY393347 ODC393342:ODC393347 NTG393342:NTG393347 NJK393342:NJK393347 MZO393342:MZO393347 MPS393342:MPS393347 MFW393342:MFW393347 LWA393342:LWA393347 LME393342:LME393347 LCI393342:LCI393347 KSM393342:KSM393347 KIQ393342:KIQ393347 JYU393342:JYU393347 JOY393342:JOY393347 JFC393342:JFC393347 IVG393342:IVG393347 ILK393342:ILK393347 IBO393342:IBO393347 HRS393342:HRS393347 HHW393342:HHW393347 GYA393342:GYA393347 GOE393342:GOE393347 GEI393342:GEI393347 FUM393342:FUM393347 FKQ393342:FKQ393347 FAU393342:FAU393347 EQY393342:EQY393347 EHC393342:EHC393347 DXG393342:DXG393347 DNK393342:DNK393347 DDO393342:DDO393347 CTS393342:CTS393347 CJW393342:CJW393347 CAA393342:CAA393347 BQE393342:BQE393347 BGI393342:BGI393347 AWM393342:AWM393347 AMQ393342:AMQ393347 ACU393342:ACU393347 SY393342:SY393347 JC393342:JC393347 D393342:E393347 WVO327806:WVO327811 WLS327806:WLS327811 WBW327806:WBW327811 VSA327806:VSA327811 VIE327806:VIE327811 UYI327806:UYI327811 UOM327806:UOM327811 UEQ327806:UEQ327811 TUU327806:TUU327811 TKY327806:TKY327811 TBC327806:TBC327811 SRG327806:SRG327811 SHK327806:SHK327811 RXO327806:RXO327811 RNS327806:RNS327811 RDW327806:RDW327811 QUA327806:QUA327811 QKE327806:QKE327811 QAI327806:QAI327811 PQM327806:PQM327811 PGQ327806:PGQ327811 OWU327806:OWU327811 OMY327806:OMY327811 ODC327806:ODC327811 NTG327806:NTG327811 NJK327806:NJK327811 MZO327806:MZO327811 MPS327806:MPS327811 MFW327806:MFW327811 LWA327806:LWA327811 LME327806:LME327811 LCI327806:LCI327811 KSM327806:KSM327811 KIQ327806:KIQ327811 JYU327806:JYU327811 JOY327806:JOY327811 JFC327806:JFC327811 IVG327806:IVG327811 ILK327806:ILK327811 IBO327806:IBO327811 HRS327806:HRS327811 HHW327806:HHW327811 GYA327806:GYA327811 GOE327806:GOE327811 GEI327806:GEI327811 FUM327806:FUM327811 FKQ327806:FKQ327811 FAU327806:FAU327811 EQY327806:EQY327811 EHC327806:EHC327811 DXG327806:DXG327811 DNK327806:DNK327811 DDO327806:DDO327811 CTS327806:CTS327811 CJW327806:CJW327811 CAA327806:CAA327811 BQE327806:BQE327811 BGI327806:BGI327811 AWM327806:AWM327811 AMQ327806:AMQ327811 ACU327806:ACU327811 SY327806:SY327811 JC327806:JC327811 D327806:E327811 WVO262270:WVO262275 WLS262270:WLS262275 WBW262270:WBW262275 VSA262270:VSA262275 VIE262270:VIE262275 UYI262270:UYI262275 UOM262270:UOM262275 UEQ262270:UEQ262275 TUU262270:TUU262275 TKY262270:TKY262275 TBC262270:TBC262275 SRG262270:SRG262275 SHK262270:SHK262275 RXO262270:RXO262275 RNS262270:RNS262275 RDW262270:RDW262275 QUA262270:QUA262275 QKE262270:QKE262275 QAI262270:QAI262275 PQM262270:PQM262275 PGQ262270:PGQ262275 OWU262270:OWU262275 OMY262270:OMY262275 ODC262270:ODC262275 NTG262270:NTG262275 NJK262270:NJK262275 MZO262270:MZO262275 MPS262270:MPS262275 MFW262270:MFW262275 LWA262270:LWA262275 LME262270:LME262275 LCI262270:LCI262275 KSM262270:KSM262275 KIQ262270:KIQ262275 JYU262270:JYU262275 JOY262270:JOY262275 JFC262270:JFC262275 IVG262270:IVG262275 ILK262270:ILK262275 IBO262270:IBO262275 HRS262270:HRS262275 HHW262270:HHW262275 GYA262270:GYA262275 GOE262270:GOE262275 GEI262270:GEI262275 FUM262270:FUM262275 FKQ262270:FKQ262275 FAU262270:FAU262275 EQY262270:EQY262275 EHC262270:EHC262275 DXG262270:DXG262275 DNK262270:DNK262275 DDO262270:DDO262275 CTS262270:CTS262275 CJW262270:CJW262275 CAA262270:CAA262275 BQE262270:BQE262275 BGI262270:BGI262275 AWM262270:AWM262275 AMQ262270:AMQ262275 ACU262270:ACU262275 SY262270:SY262275 JC262270:JC262275 D262270:E262275 WVO196734:WVO196739 WLS196734:WLS196739 WBW196734:WBW196739 VSA196734:VSA196739 VIE196734:VIE196739 UYI196734:UYI196739 UOM196734:UOM196739 UEQ196734:UEQ196739 TUU196734:TUU196739 TKY196734:TKY196739 TBC196734:TBC196739 SRG196734:SRG196739 SHK196734:SHK196739 RXO196734:RXO196739 RNS196734:RNS196739 RDW196734:RDW196739 QUA196734:QUA196739 QKE196734:QKE196739 QAI196734:QAI196739 PQM196734:PQM196739 PGQ196734:PGQ196739 OWU196734:OWU196739 OMY196734:OMY196739 ODC196734:ODC196739 NTG196734:NTG196739 NJK196734:NJK196739 MZO196734:MZO196739 MPS196734:MPS196739 MFW196734:MFW196739 LWA196734:LWA196739 LME196734:LME196739 LCI196734:LCI196739 KSM196734:KSM196739 KIQ196734:KIQ196739 JYU196734:JYU196739 JOY196734:JOY196739 JFC196734:JFC196739 IVG196734:IVG196739 ILK196734:ILK196739 IBO196734:IBO196739 HRS196734:HRS196739 HHW196734:HHW196739 GYA196734:GYA196739 GOE196734:GOE196739 GEI196734:GEI196739 FUM196734:FUM196739 FKQ196734:FKQ196739 FAU196734:FAU196739 EQY196734:EQY196739 EHC196734:EHC196739 DXG196734:DXG196739 DNK196734:DNK196739 DDO196734:DDO196739 CTS196734:CTS196739 CJW196734:CJW196739 CAA196734:CAA196739 BQE196734:BQE196739 BGI196734:BGI196739 AWM196734:AWM196739 AMQ196734:AMQ196739 ACU196734:ACU196739 SY196734:SY196739 JC196734:JC196739 D196734:E196739 WVO131198:WVO131203 WLS131198:WLS131203 WBW131198:WBW131203 VSA131198:VSA131203 VIE131198:VIE131203 UYI131198:UYI131203 UOM131198:UOM131203 UEQ131198:UEQ131203 TUU131198:TUU131203 TKY131198:TKY131203 TBC131198:TBC131203 SRG131198:SRG131203 SHK131198:SHK131203 RXO131198:RXO131203 RNS131198:RNS131203 RDW131198:RDW131203 QUA131198:QUA131203 QKE131198:QKE131203 QAI131198:QAI131203 PQM131198:PQM131203 PGQ131198:PGQ131203 OWU131198:OWU131203 OMY131198:OMY131203 ODC131198:ODC131203 NTG131198:NTG131203 NJK131198:NJK131203 MZO131198:MZO131203 MPS131198:MPS131203 MFW131198:MFW131203 LWA131198:LWA131203 LME131198:LME131203 LCI131198:LCI131203 KSM131198:KSM131203 KIQ131198:KIQ131203 JYU131198:JYU131203 JOY131198:JOY131203 JFC131198:JFC131203 IVG131198:IVG131203 ILK131198:ILK131203 IBO131198:IBO131203 HRS131198:HRS131203 HHW131198:HHW131203 GYA131198:GYA131203 GOE131198:GOE131203 GEI131198:GEI131203 FUM131198:FUM131203 FKQ131198:FKQ131203 FAU131198:FAU131203 EQY131198:EQY131203 EHC131198:EHC131203 DXG131198:DXG131203 DNK131198:DNK131203 DDO131198:DDO131203 CTS131198:CTS131203 CJW131198:CJW131203 CAA131198:CAA131203 BQE131198:BQE131203 BGI131198:BGI131203 AWM131198:AWM131203 AMQ131198:AMQ131203 ACU131198:ACU131203 SY131198:SY131203 JC131198:JC131203 D131198:E131203 WVO65662:WVO65667 WLS65662:WLS65667 WBW65662:WBW65667 VSA65662:VSA65667 VIE65662:VIE65667 UYI65662:UYI65667 UOM65662:UOM65667 UEQ65662:UEQ65667 TUU65662:TUU65667 TKY65662:TKY65667 TBC65662:TBC65667 SRG65662:SRG65667 SHK65662:SHK65667 RXO65662:RXO65667 RNS65662:RNS65667 RDW65662:RDW65667 QUA65662:QUA65667 QKE65662:QKE65667 QAI65662:QAI65667 PQM65662:PQM65667 PGQ65662:PGQ65667 OWU65662:OWU65667 OMY65662:OMY65667 ODC65662:ODC65667 NTG65662:NTG65667 NJK65662:NJK65667 MZO65662:MZO65667 MPS65662:MPS65667 MFW65662:MFW65667 LWA65662:LWA65667 LME65662:LME65667 LCI65662:LCI65667 KSM65662:KSM65667 KIQ65662:KIQ65667 JYU65662:JYU65667 JOY65662:JOY65667 JFC65662:JFC65667 IVG65662:IVG65667 ILK65662:ILK65667 IBO65662:IBO65667 HRS65662:HRS65667 HHW65662:HHW65667 GYA65662:GYA65667 GOE65662:GOE65667 GEI65662:GEI65667 FUM65662:FUM65667 FKQ65662:FKQ65667 FAU65662:FAU65667 EQY65662:EQY65667 EHC65662:EHC65667 DXG65662:DXG65667 DNK65662:DNK65667 DDO65662:DDO65667 CTS65662:CTS65667 CJW65662:CJW65667 CAA65662:CAA65667 BQE65662:BQE65667 BGI65662:BGI65667 AWM65662:AWM65667 AMQ65662:AMQ65667 ACU65662:ACU65667 SY65662:SY65667 JC65662:JC65667 D65662:E65667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JC197:JC203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WVO44:WVO50 WLS44:WLS50 WBW44:WBW50 VSA44:VSA50 VIE44:VIE50 UYI44:UYI50 UOM44:UOM50 UEQ44:UEQ50 TUU44:TUU50 TKY44:TKY50 TBC44:TBC50 SRG44:SRG50 SHK44:SHK50 RXO44:RXO50 RNS44:RNS50 RDW44:RDW50 QUA44:QUA50 QKE44:QKE50 QAI44:QAI50 PQM44:PQM50 PGQ44:PGQ50 OWU44:OWU50 OMY44:OMY50 ODC44:ODC50 NTG44:NTG50 NJK44:NJK50 MZO44:MZO50 MPS44:MPS50 MFW44:MFW50 LWA44:LWA50 LME44:LME50 LCI44:LCI50 KSM44:KSM50 KIQ44:KIQ50 JYU44:JYU50 JOY44:JOY50 JFC44:JFC50 IVG44:IVG50 ILK44:ILK50 IBO44:IBO50 HRS44:HRS50 HHW44:HHW50 GYA44:GYA50 GOE44:GOE50 GEI44:GEI50 FUM44:FUM50 FKQ44:FKQ50 FAU44:FAU50 EQY44:EQY50 EHC44:EHC50 DXG44:DXG50 DNK44:DNK50 DDO44:DDO50 CTS44:CTS50 CJW44:CJW50 CAA44:CAA50 BQE44:BQE50 BGI44:BGI50 AWM44:AWM50 AMQ44:AMQ50 ACU44:ACU50 SY44:SY50 JC44:JC50 WVO53:WVO59 WLS53:WLS59 WBW53:WBW59 VSA53:VSA59 VIE53:VIE59 UYI53:UYI59 UOM53:UOM59 UEQ53:UEQ59 TUU53:TUU59 TKY53:TKY59 TBC53:TBC59 SRG53:SRG59 SHK53:SHK59 RXO53:RXO59 RNS53:RNS59 RDW53:RDW59 QUA53:QUA59 QKE53:QKE59 QAI53:QAI59 PQM53:PQM59 PGQ53:PGQ59 OWU53:OWU59 OMY53:OMY59 ODC53:ODC59 NTG53:NTG59 NJK53:NJK59 MZO53:MZO59 MPS53:MPS59 MFW53:MFW59 LWA53:LWA59 LME53:LME59 LCI53:LCI59 KSM53:KSM59 KIQ53:KIQ59 JYU53:JYU59 JOY53:JOY59 JFC53:JFC59 IVG53:IVG59 ILK53:ILK59 IBO53:IBO59 HRS53:HRS59 HHW53:HHW59 GYA53:GYA59 GOE53:GOE59 GEI53:GEI59 FUM53:FUM59 FKQ53:FKQ59 FAU53:FAU59 EQY53:EQY59 EHC53:EHC59 DXG53:DXG59 DNK53:DNK59 DDO53:DDO59 CTS53:CTS59 CJW53:CJW59 CAA53:CAA59 BQE53:BQE59 BGI53:BGI59 AWM53:AWM59 AMQ53:AMQ59 ACU53:ACU59 SY53:SY59 JC53:JC59 WVO62:WVO68 WLS62:WLS68 WBW62:WBW68 VSA62:VSA68 VIE62:VIE68 UYI62:UYI68 UOM62:UOM68 UEQ62:UEQ68 TUU62:TUU68 TKY62:TKY68 TBC62:TBC68 SRG62:SRG68 SHK62:SHK68 RXO62:RXO68 RNS62:RNS68 RDW62:RDW68 QUA62:QUA68 QKE62:QKE68 QAI62:QAI68 PQM62:PQM68 PGQ62:PGQ68 OWU62:OWU68 OMY62:OMY68 ODC62:ODC68 NTG62:NTG68 NJK62:NJK68 MZO62:MZO68 MPS62:MPS68 MFW62:MFW68 LWA62:LWA68 LME62:LME68 LCI62:LCI68 KSM62:KSM68 KIQ62:KIQ68 JYU62:JYU68 JOY62:JOY68 JFC62:JFC68 IVG62:IVG68 ILK62:ILK68 IBO62:IBO68 HRS62:HRS68 HHW62:HHW68 GYA62:GYA68 GOE62:GOE68 GEI62:GEI68 FUM62:FUM68 FKQ62:FKQ68 FAU62:FAU68 EQY62:EQY68 EHC62:EHC68 DXG62:DXG68 DNK62:DNK68 DDO62:DDO68 CTS62:CTS68 CJW62:CJW68 CAA62:CAA68 BQE62:BQE68 BGI62:BGI68 AWM62:AWM68 AMQ62:AMQ68 ACU62:ACU68 SY62:SY68 JC62:JC68 WVO71:WVO77 WLS71:WLS77 WBW71:WBW77 VSA71:VSA77 VIE71:VIE77 UYI71:UYI77 UOM71:UOM77 UEQ71:UEQ77 TUU71:TUU77 TKY71:TKY77 TBC71:TBC77 SRG71:SRG77 SHK71:SHK77 RXO71:RXO77 RNS71:RNS77 RDW71:RDW77 QUA71:QUA77 QKE71:QKE77 QAI71:QAI77 PQM71:PQM77 PGQ71:PGQ77 OWU71:OWU77 OMY71:OMY77 ODC71:ODC77 NTG71:NTG77 NJK71:NJK77 MZO71:MZO77 MPS71:MPS77 MFW71:MFW77 LWA71:LWA77 LME71:LME77 LCI71:LCI77 KSM71:KSM77 KIQ71:KIQ77 JYU71:JYU77 JOY71:JOY77 JFC71:JFC77 IVG71:IVG77 ILK71:ILK77 IBO71:IBO77 HRS71:HRS77 HHW71:HHW77 GYA71:GYA77 GOE71:GOE77 GEI71:GEI77 FUM71:FUM77 FKQ71:FKQ77 FAU71:FAU77 EQY71:EQY77 EHC71:EHC77 DXG71:DXG77 DNK71:DNK77 DDO71:DDO77 CTS71:CTS77 CJW71:CJW77 CAA71:CAA77 BQE71:BQE77 BGI71:BGI77 AWM71:AWM77 AMQ71:AMQ77 ACU71:ACU77 SY71:SY77 JC71:JC77 WVO80:WVO86 WLS80:WLS86 WBW80:WBW86 VSA80:VSA86 VIE80:VIE86 UYI80:UYI86 UOM80:UOM86 UEQ80:UEQ86 TUU80:TUU86 TKY80:TKY86 TBC80:TBC86 SRG80:SRG86 SHK80:SHK86 RXO80:RXO86 RNS80:RNS86 RDW80:RDW86 QUA80:QUA86 QKE80:QKE86 QAI80:QAI86 PQM80:PQM86 PGQ80:PGQ86 OWU80:OWU86 OMY80:OMY86 ODC80:ODC86 NTG80:NTG86 NJK80:NJK86 MZO80:MZO86 MPS80:MPS86 MFW80:MFW86 LWA80:LWA86 LME80:LME86 LCI80:LCI86 KSM80:KSM86 KIQ80:KIQ86 JYU80:JYU86 JOY80:JOY86 JFC80:JFC86 IVG80:IVG86 ILK80:ILK86 IBO80:IBO86 HRS80:HRS86 HHW80:HHW86 GYA80:GYA86 GOE80:GOE86 GEI80:GEI86 FUM80:FUM86 FKQ80:FKQ86 FAU80:FAU86 EQY80:EQY86 EHC80:EHC86 DXG80:DXG86 DNK80:DNK86 DDO80:DDO86 CTS80:CTS86 CJW80:CJW86 CAA80:CAA86 BQE80:BQE86 BGI80:BGI86 AWM80:AWM86 AMQ80:AMQ86 ACU80:ACU86 SY80:SY86 JC80:JC86 WVO89:WVO95 WLS89:WLS95 WBW89:WBW95 VSA89:VSA95 VIE89:VIE95 UYI89:UYI95 UOM89:UOM95 UEQ89:UEQ95 TUU89:TUU95 TKY89:TKY95 TBC89:TBC95 SRG89:SRG95 SHK89:SHK95 RXO89:RXO95 RNS89:RNS95 RDW89:RDW95 QUA89:QUA95 QKE89:QKE95 QAI89:QAI95 PQM89:PQM95 PGQ89:PGQ95 OWU89:OWU95 OMY89:OMY95 ODC89:ODC95 NTG89:NTG95 NJK89:NJK95 MZO89:MZO95 MPS89:MPS95 MFW89:MFW95 LWA89:LWA95 LME89:LME95 LCI89:LCI95 KSM89:KSM95 KIQ89:KIQ95 JYU89:JYU95 JOY89:JOY95 JFC89:JFC95 IVG89:IVG95 ILK89:ILK95 IBO89:IBO95 HRS89:HRS95 HHW89:HHW95 GYA89:GYA95 GOE89:GOE95 GEI89:GEI95 FUM89:FUM95 FKQ89:FKQ95 FAU89:FAU95 EQY89:EQY95 EHC89:EHC95 DXG89:DXG95 DNK89:DNK95 DDO89:DDO95 CTS89:CTS95 CJW89:CJW95 CAA89:CAA95 BQE89:BQE95 BGI89:BGI95 AWM89:AWM95 AMQ89:AMQ95 ACU89:ACU95 SY89:SY95 JC89:JC95 WVO98:WVO104 WLS98:WLS104 WBW98:WBW104 VSA98:VSA104 VIE98:VIE104 UYI98:UYI104 UOM98:UOM104 UEQ98:UEQ104 TUU98:TUU104 TKY98:TKY104 TBC98:TBC104 SRG98:SRG104 SHK98:SHK104 RXO98:RXO104 RNS98:RNS104 RDW98:RDW104 QUA98:QUA104 QKE98:QKE104 QAI98:QAI104 PQM98:PQM104 PGQ98:PGQ104 OWU98:OWU104 OMY98:OMY104 ODC98:ODC104 NTG98:NTG104 NJK98:NJK104 MZO98:MZO104 MPS98:MPS104 MFW98:MFW104 LWA98:LWA104 LME98:LME104 LCI98:LCI104 KSM98:KSM104 KIQ98:KIQ104 JYU98:JYU104 JOY98:JOY104 JFC98:JFC104 IVG98:IVG104 ILK98:ILK104 IBO98:IBO104 HRS98:HRS104 HHW98:HHW104 GYA98:GYA104 GOE98:GOE104 GEI98:GEI104 FUM98:FUM104 FKQ98:FKQ104 FAU98:FAU104 EQY98:EQY104 EHC98:EHC104 DXG98:DXG104 DNK98:DNK104 DDO98:DDO104 CTS98:CTS104 CJW98:CJW104 CAA98:CAA104 BQE98:BQE104 BGI98:BGI104 AWM98:AWM104 AMQ98:AMQ104 ACU98:ACU104 SY98:SY104 JC98:JC104 WVO107:WVO113 WLS107:WLS113 WBW107:WBW113 VSA107:VSA113 VIE107:VIE113 UYI107:UYI113 UOM107:UOM113 UEQ107:UEQ113 TUU107:TUU113 TKY107:TKY113 TBC107:TBC113 SRG107:SRG113 SHK107:SHK113 RXO107:RXO113 RNS107:RNS113 RDW107:RDW113 QUA107:QUA113 QKE107:QKE113 QAI107:QAI113 PQM107:PQM113 PGQ107:PGQ113 OWU107:OWU113 OMY107:OMY113 ODC107:ODC113 NTG107:NTG113 NJK107:NJK113 MZO107:MZO113 MPS107:MPS113 MFW107:MFW113 LWA107:LWA113 LME107:LME113 LCI107:LCI113 KSM107:KSM113 KIQ107:KIQ113 JYU107:JYU113 JOY107:JOY113 JFC107:JFC113 IVG107:IVG113 ILK107:ILK113 IBO107:IBO113 HRS107:HRS113 HHW107:HHW113 GYA107:GYA113 GOE107:GOE113 GEI107:GEI113 FUM107:FUM113 FKQ107:FKQ113 FAU107:FAU113 EQY107:EQY113 EHC107:EHC113 DXG107:DXG113 DNK107:DNK113 DDO107:DDO113 CTS107:CTS113 CJW107:CJW113 CAA107:CAA113 BQE107:BQE113 BGI107:BGI113 AWM107:AWM113 AMQ107:AMQ113 ACU107:ACU113 SY107:SY113 JC107:JC113 WVO116:WVO122 WLS116:WLS122 WBW116:WBW122 VSA116:VSA122 VIE116:VIE122 UYI116:UYI122 UOM116:UOM122 UEQ116:UEQ122 TUU116:TUU122 TKY116:TKY122 TBC116:TBC122 SRG116:SRG122 SHK116:SHK122 RXO116:RXO122 RNS116:RNS122 RDW116:RDW122 QUA116:QUA122 QKE116:QKE122 QAI116:QAI122 PQM116:PQM122 PGQ116:PGQ122 OWU116:OWU122 OMY116:OMY122 ODC116:ODC122 NTG116:NTG122 NJK116:NJK122 MZO116:MZO122 MPS116:MPS122 MFW116:MFW122 LWA116:LWA122 LME116:LME122 LCI116:LCI122 KSM116:KSM122 KIQ116:KIQ122 JYU116:JYU122 JOY116:JOY122 JFC116:JFC122 IVG116:IVG122 ILK116:ILK122 IBO116:IBO122 HRS116:HRS122 HHW116:HHW122 GYA116:GYA122 GOE116:GOE122 GEI116:GEI122 FUM116:FUM122 FKQ116:FKQ122 FAU116:FAU122 EQY116:EQY122 EHC116:EHC122 DXG116:DXG122 DNK116:DNK122 DDO116:DDO122 CTS116:CTS122 CJW116:CJW122 CAA116:CAA122 BQE116:BQE122 BGI116:BGI122 AWM116:AWM122 AMQ116:AMQ122 ACU116:ACU122 SY116:SY122 JC116:JC122 WVO125:WVO131 WLS125:WLS131 WBW125:WBW131 VSA125:VSA131 VIE125:VIE131 UYI125:UYI131 UOM125:UOM131 UEQ125:UEQ131 TUU125:TUU131 TKY125:TKY131 TBC125:TBC131 SRG125:SRG131 SHK125:SHK131 RXO125:RXO131 RNS125:RNS131 RDW125:RDW131 QUA125:QUA131 QKE125:QKE131 QAI125:QAI131 PQM125:PQM131 PGQ125:PGQ131 OWU125:OWU131 OMY125:OMY131 ODC125:ODC131 NTG125:NTG131 NJK125:NJK131 MZO125:MZO131 MPS125:MPS131 MFW125:MFW131 LWA125:LWA131 LME125:LME131 LCI125:LCI131 KSM125:KSM131 KIQ125:KIQ131 JYU125:JYU131 JOY125:JOY131 JFC125:JFC131 IVG125:IVG131 ILK125:ILK131 IBO125:IBO131 HRS125:HRS131 HHW125:HHW131 GYA125:GYA131 GOE125:GOE131 GEI125:GEI131 FUM125:FUM131 FKQ125:FKQ131 FAU125:FAU131 EQY125:EQY131 EHC125:EHC131 DXG125:DXG131 DNK125:DNK131 DDO125:DDO131 CTS125:CTS131 CJW125:CJW131 CAA125:CAA131 BQE125:BQE131 BGI125:BGI131 AWM125:AWM131 AMQ125:AMQ131 ACU125:ACU131 SY125:SY131 JC125:JC131 WVO134:WVO140 WLS134:WLS140 WBW134:WBW140 VSA134:VSA140 VIE134:VIE140 UYI134:UYI140 UOM134:UOM140 UEQ134:UEQ140 TUU134:TUU140 TKY134:TKY140 TBC134:TBC140 SRG134:SRG140 SHK134:SHK140 RXO134:RXO140 RNS134:RNS140 RDW134:RDW140 QUA134:QUA140 QKE134:QKE140 QAI134:QAI140 PQM134:PQM140 PGQ134:PGQ140 OWU134:OWU140 OMY134:OMY140 ODC134:ODC140 NTG134:NTG140 NJK134:NJK140 MZO134:MZO140 MPS134:MPS140 MFW134:MFW140 LWA134:LWA140 LME134:LME140 LCI134:LCI140 KSM134:KSM140 KIQ134:KIQ140 JYU134:JYU140 JOY134:JOY140 JFC134:JFC140 IVG134:IVG140 ILK134:ILK140 IBO134:IBO140 HRS134:HRS140 HHW134:HHW140 GYA134:GYA140 GOE134:GOE140 GEI134:GEI140 FUM134:FUM140 FKQ134:FKQ140 FAU134:FAU140 EQY134:EQY140 EHC134:EHC140 DXG134:DXG140 DNK134:DNK140 DDO134:DDO140 CTS134:CTS140 CJW134:CJW140 CAA134:CAA140 BQE134:BQE140 BGI134:BGI140 AWM134:AWM140 AMQ134:AMQ140 ACU134:ACU140 SY134:SY140 JC134:JC140 WVO143:WVO149 WLS143:WLS149 WBW143:WBW149 VSA143:VSA149 VIE143:VIE149 UYI143:UYI149 UOM143:UOM149 UEQ143:UEQ149 TUU143:TUU149 TKY143:TKY149 TBC143:TBC149 SRG143:SRG149 SHK143:SHK149 RXO143:RXO149 RNS143:RNS149 RDW143:RDW149 QUA143:QUA149 QKE143:QKE149 QAI143:QAI149 PQM143:PQM149 PGQ143:PGQ149 OWU143:OWU149 OMY143:OMY149 ODC143:ODC149 NTG143:NTG149 NJK143:NJK149 MZO143:MZO149 MPS143:MPS149 MFW143:MFW149 LWA143:LWA149 LME143:LME149 LCI143:LCI149 KSM143:KSM149 KIQ143:KIQ149 JYU143:JYU149 JOY143:JOY149 JFC143:JFC149 IVG143:IVG149 ILK143:ILK149 IBO143:IBO149 HRS143:HRS149 HHW143:HHW149 GYA143:GYA149 GOE143:GOE149 GEI143:GEI149 FUM143:FUM149 FKQ143:FKQ149 FAU143:FAU149 EQY143:EQY149 EHC143:EHC149 DXG143:DXG149 DNK143:DNK149 DDO143:DDO149 CTS143:CTS149 CJW143:CJW149 CAA143:CAA149 BQE143:BQE149 BGI143:BGI149 AWM143:AWM149 AMQ143:AMQ149 ACU143:ACU149 SY143:SY149 JC143:JC149 WVO152:WVO158 WLS152:WLS158 WBW152:WBW158 VSA152:VSA158 VIE152:VIE158 UYI152:UYI158 UOM152:UOM158 UEQ152:UEQ158 TUU152:TUU158 TKY152:TKY158 TBC152:TBC158 SRG152:SRG158 SHK152:SHK158 RXO152:RXO158 RNS152:RNS158 RDW152:RDW158 QUA152:QUA158 QKE152:QKE158 QAI152:QAI158 PQM152:PQM158 PGQ152:PGQ158 OWU152:OWU158 OMY152:OMY158 ODC152:ODC158 NTG152:NTG158 NJK152:NJK158 MZO152:MZO158 MPS152:MPS158 MFW152:MFW158 LWA152:LWA158 LME152:LME158 LCI152:LCI158 KSM152:KSM158 KIQ152:KIQ158 JYU152:JYU158 JOY152:JOY158 JFC152:JFC158 IVG152:IVG158 ILK152:ILK158 IBO152:IBO158 HRS152:HRS158 HHW152:HHW158 GYA152:GYA158 GOE152:GOE158 GEI152:GEI158 FUM152:FUM158 FKQ152:FKQ158 FAU152:FAU158 EQY152:EQY158 EHC152:EHC158 DXG152:DXG158 DNK152:DNK158 DDO152:DDO158 CTS152:CTS158 CJW152:CJW158 CAA152:CAA158 BQE152:BQE158 BGI152:BGI158 AWM152:AWM158 AMQ152:AMQ158 ACU152:ACU158 SY152:SY158 JC152:JC158 WVO161:WVO167 WLS161:WLS167 WBW161:WBW167 VSA161:VSA167 VIE161:VIE167 UYI161:UYI167 UOM161:UOM167 UEQ161:UEQ167 TUU161:TUU167 TKY161:TKY167 TBC161:TBC167 SRG161:SRG167 SHK161:SHK167 RXO161:RXO167 RNS161:RNS167 RDW161:RDW167 QUA161:QUA167 QKE161:QKE167 QAI161:QAI167 PQM161:PQM167 PGQ161:PGQ167 OWU161:OWU167 OMY161:OMY167 ODC161:ODC167 NTG161:NTG167 NJK161:NJK167 MZO161:MZO167 MPS161:MPS167 MFW161:MFW167 LWA161:LWA167 LME161:LME167 LCI161:LCI167 KSM161:KSM167 KIQ161:KIQ167 JYU161:JYU167 JOY161:JOY167 JFC161:JFC167 IVG161:IVG167 ILK161:ILK167 IBO161:IBO167 HRS161:HRS167 HHW161:HHW167 GYA161:GYA167 GOE161:GOE167 GEI161:GEI167 FUM161:FUM167 FKQ161:FKQ167 FAU161:FAU167 EQY161:EQY167 EHC161:EHC167 DXG161:DXG167 DNK161:DNK167 DDO161:DDO167 CTS161:CTS167 CJW161:CJW167 CAA161:CAA167 BQE161:BQE167 BGI161:BGI167 AWM161:AWM167 AMQ161:AMQ167 ACU161:ACU167 SY161:SY167 JC161:JC167 WVO170:WVO176 WLS170:WLS176 WBW170:WBW176 VSA170:VSA176 VIE170:VIE176 UYI170:UYI176 UOM170:UOM176 UEQ170:UEQ176 TUU170:TUU176 TKY170:TKY176 TBC170:TBC176 SRG170:SRG176 SHK170:SHK176 RXO170:RXO176 RNS170:RNS176 RDW170:RDW176 QUA170:QUA176 QKE170:QKE176 QAI170:QAI176 PQM170:PQM176 PGQ170:PGQ176 OWU170:OWU176 OMY170:OMY176 ODC170:ODC176 NTG170:NTG176 NJK170:NJK176 MZO170:MZO176 MPS170:MPS176 MFW170:MFW176 LWA170:LWA176 LME170:LME176 LCI170:LCI176 KSM170:KSM176 KIQ170:KIQ176 JYU170:JYU176 JOY170:JOY176 JFC170:JFC176 IVG170:IVG176 ILK170:ILK176 IBO170:IBO176 HRS170:HRS176 HHW170:HHW176 GYA170:GYA176 GOE170:GOE176 GEI170:GEI176 FUM170:FUM176 FKQ170:FKQ176 FAU170:FAU176 EQY170:EQY176 EHC170:EHC176 DXG170:DXG176 DNK170:DNK176 DDO170:DDO176 CTS170:CTS176 CJW170:CJW176 CAA170:CAA176 BQE170:BQE176 BGI170:BGI176 AWM170:AWM176 AMQ170:AMQ176 ACU170:ACU176 SY170:SY176 JC170:JC176 WVO179:WVO185 WLS179:WLS185 WBW179:WBW185 VSA179:VSA185 VIE179:VIE185 UYI179:UYI185 UOM179:UOM185 UEQ179:UEQ185 TUU179:TUU185 TKY179:TKY185 TBC179:TBC185 SRG179:SRG185 SHK179:SHK185 RXO179:RXO185 RNS179:RNS185 RDW179:RDW185 QUA179:QUA185 QKE179:QKE185 QAI179:QAI185 PQM179:PQM185 PGQ179:PGQ185 OWU179:OWU185 OMY179:OMY185 ODC179:ODC185 NTG179:NTG185 NJK179:NJK185 MZO179:MZO185 MPS179:MPS185 MFW179:MFW185 LWA179:LWA185 LME179:LME185 LCI179:LCI185 KSM179:KSM185 KIQ179:KIQ185 JYU179:JYU185 JOY179:JOY185 JFC179:JFC185 IVG179:IVG185 ILK179:ILK185 IBO179:IBO185 HRS179:HRS185 HHW179:HHW185 GYA179:GYA185 GOE179:GOE185 GEI179:GEI185 FUM179:FUM185 FKQ179:FKQ185 FAU179:FAU185 EQY179:EQY185 EHC179:EHC185 DXG179:DXG185 DNK179:DNK185 DDO179:DDO185 CTS179:CTS185 CJW179:CJW185 CAA179:CAA185 BQE179:BQE185 BGI179:BGI185 AWM179:AWM185 AMQ179:AMQ185 ACU179:ACU185 SY179:SY185 JC179:JC185 WVO188:WVO194 WLS188:WLS194 WBW188:WBW194 VSA188:VSA194 VIE188:VIE194 UYI188:UYI194 UOM188:UOM194 UEQ188:UEQ194 TUU188:TUU194 TKY188:TKY194 TBC188:TBC194 SRG188:SRG194 SHK188:SHK194 RXO188:RXO194 RNS188:RNS194 RDW188:RDW194 QUA188:QUA194 QKE188:QKE194 QAI188:QAI194 PQM188:PQM194 PGQ188:PGQ194 OWU188:OWU194 OMY188:OMY194 ODC188:ODC194 NTG188:NTG194 NJK188:NJK194 MZO188:MZO194 MPS188:MPS194 MFW188:MFW194 LWA188:LWA194 LME188:LME194 LCI188:LCI194 KSM188:KSM194 KIQ188:KIQ194 JYU188:JYU194 JOY188:JOY194 JFC188:JFC194 IVG188:IVG194 ILK188:ILK194 IBO188:IBO194 HRS188:HRS194 HHW188:HHW194 GYA188:GYA194 GOE188:GOE194 GEI188:GEI194 FUM188:FUM194 FKQ188:FKQ194 FAU188:FAU194 EQY188:EQY194 EHC188:EHC194 DXG188:DXG194 DNK188:DNK194 DDO188:DDO194 CTS188:CTS194 CJW188:CJW194 CAA188:CAA194 BQE188:BQE194 BGI188:BGI194 AWM188:AWM194 AMQ188:AMQ194 ACU188:ACU194 SY188:SY194 JC188:JC194 WVO197:WVO203 WLS197:WLS203 WBW197:WBW203 VSA197:VSA203 VIE197:VIE203 UYI197:UYI203 UOM197:UOM203 UEQ197:UEQ203 TUU197:TUU203 TKY197:TKY203 TBC197:TBC203 SRG197:SRG203 SHK197:SHK203 RXO197:RXO203 RNS197:RNS203 RDW197:RDW203 QUA197:QUA203 QKE197:QKE203 QAI197:QAI203 PQM197:PQM203 PGQ197:PGQ203 OWU197:OWU203 OMY197:OMY203 ODC197:ODC203 NTG197:NTG203 NJK197:NJK203 MZO197:MZO203 MPS197:MPS203 MFW197:MFW203 LWA197:LWA203 LME197:LME203 LCI197:LCI203 KSM197:KSM203 KIQ197:KIQ203 JYU197:JYU203 JOY197:JOY203 JFC197:JFC203 IVG197:IVG203 ILK197:ILK203 IBO197:IBO203 HRS197:HRS203 HHW197:HHW203 GYA197:GYA203 GOE197:GOE203 GEI197:GEI203 FUM197:FUM203 FKQ197:FKQ203 FAU197:FAU203 EQY197:EQY203 EHC197:EHC203 DXG197:DXG203 DNK197:DNK203 DDO197:DDO203 CTS197:CTS203 CJW197:CJW203 CAA197:CAA203 BQE197:BQE203 BGI197:BGI203 AWM197:AWM203 AMQ197:AMQ203 ACU197:ACU203 SY197:SY203 WVO31:WVO41 WLS31:WLS41 WBW31:WBW41 VSA31:VSA41 VIE31:VIE41 UYI31:UYI41 UOM31:UOM41 UEQ31:UEQ41 TUU31:TUU41 TKY31:TKY41 TBC31:TBC41 SRG31:SRG41 SHK31:SHK41 RXO31:RXO41 RNS31:RNS41 RDW31:RDW41 QUA31:QUA41 QKE31:QKE41 QAI31:QAI41 PQM31:PQM41 PGQ31:PGQ41 OWU31:OWU41 OMY31:OMY41 ODC31:ODC41 NTG31:NTG41 NJK31:NJK41 MZO31:MZO41 MPS31:MPS41 MFW31:MFW41 LWA31:LWA41 LME31:LME41 LCI31:LCI41 KSM31:KSM41 KIQ31:KIQ41 JYU31:JYU41 JOY31:JOY41 JFC31:JFC41 IVG31:IVG41 ILK31:ILK41 IBO31:IBO41 HRS31:HRS41 HHW31:HHW41 GYA31:GYA41 GOE31:GOE41 GEI31:GEI41 FUM31:FUM41 FKQ31:FKQ41 FAU31:FAU41 EQY31:EQY41 EHC31:EHC41 DXG31:DXG41 DNK31:DNK41 DDO31:DDO41 CTS31:CTS41 CJW31:CJW41 CAA31:CAA41 BQE31:BQE41 BGI31:BGI41 AWM31:AWM41 AMQ31:AMQ41 ACU31:ACU41 SY31:SY41 JC31:JC41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5" t="s">
        <v>0</v>
      </c>
      <c r="C1" s="1005"/>
      <c r="D1" s="1005"/>
      <c r="E1" s="1005"/>
      <c r="F1" s="1005"/>
      <c r="G1" s="1005"/>
      <c r="H1" s="1005"/>
      <c r="I1" s="1005"/>
      <c r="J1" s="1005"/>
      <c r="K1" s="1005"/>
      <c r="L1" s="1005"/>
      <c r="M1" s="1005"/>
      <c r="N1" s="1005"/>
      <c r="O1" s="1005"/>
      <c r="P1" s="1005"/>
      <c r="Q1" s="1005"/>
      <c r="R1" s="1005"/>
      <c r="S1" s="1005"/>
      <c r="T1" s="1005"/>
      <c r="U1" s="100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6" t="s">
        <v>3</v>
      </c>
      <c r="B4" s="1006"/>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c r="AR4" s="1006"/>
      <c r="AS4" s="1006"/>
      <c r="AT4" s="1006"/>
      <c r="AU4" s="1006"/>
      <c r="AV4" s="1006"/>
      <c r="AW4" s="1006"/>
      <c r="AX4" s="1006"/>
      <c r="AY4" s="1006"/>
      <c r="AZ4" s="1006"/>
      <c r="BA4" s="1006"/>
      <c r="BB4" s="1006"/>
      <c r="BC4" s="1006"/>
      <c r="BD4" s="1006"/>
    </row>
    <row r="5" spans="1:150" s="206" customFormat="1" ht="72.75" customHeight="1" thickBot="1" x14ac:dyDescent="0.3">
      <c r="A5" s="1006" t="s">
        <v>4</v>
      </c>
      <c r="B5" s="1006"/>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c r="AR5" s="1006"/>
      <c r="AS5" s="1006"/>
      <c r="AT5" s="1006"/>
      <c r="AU5" s="1006"/>
      <c r="AV5" s="1006"/>
      <c r="AW5" s="1006"/>
      <c r="AX5" s="1006"/>
      <c r="AY5" s="1006"/>
      <c r="AZ5" s="1006"/>
      <c r="BA5" s="1006"/>
      <c r="BB5" s="1006"/>
      <c r="BC5" s="1006"/>
      <c r="BD5" s="1006"/>
    </row>
    <row r="6" spans="1:150" s="206" customFormat="1" ht="27" customHeight="1" thickBot="1" x14ac:dyDescent="0.3">
      <c r="A6" s="1007" t="s">
        <v>5</v>
      </c>
      <c r="B6" s="1010" t="s">
        <v>6</v>
      </c>
      <c r="C6" s="1010" t="s">
        <v>7</v>
      </c>
      <c r="D6" s="1007" t="s">
        <v>8</v>
      </c>
      <c r="E6" s="1007" t="s">
        <v>9</v>
      </c>
      <c r="F6" s="1007" t="s">
        <v>10</v>
      </c>
      <c r="G6" s="1013" t="s">
        <v>11</v>
      </c>
      <c r="H6" s="1013" t="s">
        <v>12</v>
      </c>
      <c r="I6" s="1019" t="s">
        <v>13</v>
      </c>
      <c r="J6" s="1013" t="s">
        <v>14</v>
      </c>
      <c r="K6" s="1013" t="s">
        <v>15</v>
      </c>
      <c r="L6" s="1013" t="s">
        <v>16</v>
      </c>
      <c r="M6" s="1013" t="s">
        <v>17</v>
      </c>
      <c r="N6" s="1036" t="s">
        <v>18</v>
      </c>
      <c r="O6" s="1013" t="s">
        <v>19</v>
      </c>
      <c r="P6" s="1007" t="s">
        <v>20</v>
      </c>
      <c r="Q6" s="1007" t="s">
        <v>21</v>
      </c>
      <c r="R6" s="1013" t="s">
        <v>22</v>
      </c>
      <c r="S6" s="1016" t="s">
        <v>23</v>
      </c>
      <c r="T6" s="1036" t="s">
        <v>24</v>
      </c>
      <c r="U6" s="1039" t="s">
        <v>25</v>
      </c>
      <c r="V6" s="1013" t="s">
        <v>26</v>
      </c>
      <c r="W6" s="1013" t="s">
        <v>27</v>
      </c>
      <c r="X6" s="1028" t="s">
        <v>28</v>
      </c>
      <c r="Y6" s="1013" t="s">
        <v>29</v>
      </c>
      <c r="Z6" s="1028" t="s">
        <v>30</v>
      </c>
      <c r="AA6" s="1031" t="s">
        <v>31</v>
      </c>
      <c r="AB6" s="1031"/>
      <c r="AC6" s="1031"/>
      <c r="AD6" s="1031"/>
      <c r="AE6" s="1031"/>
      <c r="AF6" s="1031"/>
      <c r="AG6" s="1031"/>
      <c r="AH6" s="1031"/>
      <c r="AI6" s="1031"/>
      <c r="AJ6" s="1031"/>
      <c r="AK6" s="1031"/>
      <c r="AL6" s="1031"/>
      <c r="AM6" s="1031"/>
      <c r="AN6" s="1031"/>
      <c r="AO6" s="1031"/>
      <c r="AP6" s="1031"/>
      <c r="AQ6" s="1031"/>
      <c r="AR6" s="1031"/>
      <c r="AS6" s="1031"/>
      <c r="AT6" s="1031"/>
      <c r="AU6" s="1031"/>
      <c r="AV6" s="1031"/>
      <c r="AW6" s="1031"/>
      <c r="AX6" s="1031"/>
      <c r="AY6" s="1031"/>
      <c r="AZ6" s="1031"/>
      <c r="BA6" s="1031"/>
      <c r="BB6" s="1032"/>
      <c r="BC6" s="1033" t="s">
        <v>32</v>
      </c>
      <c r="BD6" s="101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8"/>
      <c r="B7" s="1011"/>
      <c r="C7" s="1011"/>
      <c r="D7" s="1011"/>
      <c r="E7" s="1008"/>
      <c r="F7" s="1008"/>
      <c r="G7" s="1014"/>
      <c r="H7" s="1014"/>
      <c r="I7" s="1020"/>
      <c r="J7" s="1014"/>
      <c r="K7" s="1014"/>
      <c r="L7" s="1014"/>
      <c r="M7" s="1014"/>
      <c r="N7" s="1037"/>
      <c r="O7" s="1014"/>
      <c r="P7" s="1008"/>
      <c r="Q7" s="1008"/>
      <c r="R7" s="1014"/>
      <c r="S7" s="1017"/>
      <c r="T7" s="1037"/>
      <c r="U7" s="1040"/>
      <c r="V7" s="1014"/>
      <c r="W7" s="1014"/>
      <c r="X7" s="1029"/>
      <c r="Y7" s="1014"/>
      <c r="Z7" s="1029"/>
      <c r="AA7" s="1022">
        <v>2016</v>
      </c>
      <c r="AB7" s="1022"/>
      <c r="AC7" s="1022"/>
      <c r="AD7" s="1022"/>
      <c r="AE7" s="1022"/>
      <c r="AF7" s="1022"/>
      <c r="AG7" s="1023"/>
      <c r="AH7" s="1024">
        <v>2017</v>
      </c>
      <c r="AI7" s="1022"/>
      <c r="AJ7" s="1022"/>
      <c r="AK7" s="1022"/>
      <c r="AL7" s="1022"/>
      <c r="AM7" s="1022"/>
      <c r="AN7" s="1023"/>
      <c r="AO7" s="1024">
        <v>2018</v>
      </c>
      <c r="AP7" s="1022"/>
      <c r="AQ7" s="1022"/>
      <c r="AR7" s="1022"/>
      <c r="AS7" s="1022"/>
      <c r="AT7" s="1022"/>
      <c r="AU7" s="1023"/>
      <c r="AV7" s="1024">
        <v>2019</v>
      </c>
      <c r="AW7" s="1022"/>
      <c r="AX7" s="1022"/>
      <c r="AY7" s="1022"/>
      <c r="AZ7" s="1022"/>
      <c r="BA7" s="1022"/>
      <c r="BB7" s="1023"/>
      <c r="BC7" s="1034"/>
      <c r="BD7" s="101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4">
        <v>1</v>
      </c>
      <c r="EM7" s="834">
        <v>2</v>
      </c>
      <c r="EN7" s="834">
        <v>3</v>
      </c>
      <c r="EO7" s="834">
        <v>4</v>
      </c>
      <c r="EP7" s="834">
        <v>5</v>
      </c>
      <c r="EQ7" s="834">
        <v>6</v>
      </c>
      <c r="ER7" s="834">
        <v>7</v>
      </c>
      <c r="ES7" s="834">
        <v>8</v>
      </c>
      <c r="ET7" s="834">
        <v>9</v>
      </c>
    </row>
    <row r="8" spans="1:150" s="220" customFormat="1" ht="78" customHeight="1" thickBot="1" x14ac:dyDescent="0.25">
      <c r="A8" s="1009"/>
      <c r="B8" s="1012"/>
      <c r="C8" s="1012"/>
      <c r="D8" s="1012"/>
      <c r="E8" s="1009"/>
      <c r="F8" s="1009"/>
      <c r="G8" s="1015"/>
      <c r="H8" s="1015"/>
      <c r="I8" s="1021"/>
      <c r="J8" s="1015"/>
      <c r="K8" s="1015"/>
      <c r="L8" s="1015"/>
      <c r="M8" s="1015"/>
      <c r="N8" s="1038"/>
      <c r="O8" s="1015"/>
      <c r="P8" s="1009"/>
      <c r="Q8" s="1009"/>
      <c r="R8" s="1015"/>
      <c r="S8" s="1018"/>
      <c r="T8" s="1038"/>
      <c r="U8" s="1041"/>
      <c r="V8" s="1014"/>
      <c r="W8" s="1015"/>
      <c r="X8" s="1030"/>
      <c r="Y8" s="1015"/>
      <c r="Z8" s="103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5"/>
      <c r="BD8" s="101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5" t="s">
        <v>21</v>
      </c>
      <c r="EM8" s="836" t="s">
        <v>22</v>
      </c>
      <c r="EN8" s="836" t="s">
        <v>23</v>
      </c>
      <c r="EO8" s="836" t="s">
        <v>24</v>
      </c>
      <c r="EP8" s="837" t="s">
        <v>25</v>
      </c>
      <c r="EQ8" s="836" t="s">
        <v>1962</v>
      </c>
      <c r="ER8" s="836" t="s">
        <v>1963</v>
      </c>
      <c r="ES8" s="836" t="s">
        <v>1964</v>
      </c>
      <c r="ET8" s="838" t="s">
        <v>1965</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9" t="s">
        <v>71</v>
      </c>
      <c r="EM9" s="840" t="s">
        <v>65</v>
      </c>
      <c r="EN9" s="275" t="s">
        <v>1895</v>
      </c>
      <c r="EO9" s="276">
        <v>0</v>
      </c>
      <c r="EP9" s="277">
        <v>30</v>
      </c>
      <c r="EQ9" s="277">
        <v>0</v>
      </c>
      <c r="ER9" s="832">
        <v>0</v>
      </c>
      <c r="ES9" s="832">
        <v>0</v>
      </c>
      <c r="ET9" s="841">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9" t="s">
        <v>82</v>
      </c>
      <c r="EM10" s="840" t="s">
        <v>65</v>
      </c>
      <c r="EN10" s="275" t="s">
        <v>75</v>
      </c>
      <c r="EO10" s="276">
        <v>0</v>
      </c>
      <c r="EP10" s="826">
        <v>1</v>
      </c>
      <c r="EQ10" s="825">
        <v>0</v>
      </c>
      <c r="ER10" s="832">
        <v>0</v>
      </c>
      <c r="ES10" s="832">
        <v>0</v>
      </c>
      <c r="ET10" s="841">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9" t="s">
        <v>96</v>
      </c>
      <c r="EM11" s="320" t="s">
        <v>88</v>
      </c>
      <c r="EN11" s="276" t="s">
        <v>89</v>
      </c>
      <c r="EO11" s="276">
        <v>1</v>
      </c>
      <c r="EP11" s="276">
        <v>2</v>
      </c>
      <c r="EQ11" s="277">
        <v>0</v>
      </c>
      <c r="ER11" s="832">
        <v>0.5</v>
      </c>
      <c r="ES11" s="278">
        <v>0.5</v>
      </c>
      <c r="ET11" s="841">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9" t="s">
        <v>109</v>
      </c>
      <c r="EM12" s="320" t="s">
        <v>100</v>
      </c>
      <c r="EN12" s="276" t="s">
        <v>1896</v>
      </c>
      <c r="EO12" s="331">
        <v>98</v>
      </c>
      <c r="EP12" s="331">
        <v>98</v>
      </c>
      <c r="EQ12" s="331">
        <v>98</v>
      </c>
      <c r="ER12" s="331">
        <v>98</v>
      </c>
      <c r="ES12" s="331">
        <v>98</v>
      </c>
      <c r="ET12" s="842">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9" t="s">
        <v>119</v>
      </c>
      <c r="EM13" s="320" t="s">
        <v>113</v>
      </c>
      <c r="EN13" s="276" t="s">
        <v>114</v>
      </c>
      <c r="EO13" s="276">
        <v>0</v>
      </c>
      <c r="EP13" s="276">
        <v>3</v>
      </c>
      <c r="EQ13" s="278">
        <v>0.5</v>
      </c>
      <c r="ER13" s="278">
        <v>0.5</v>
      </c>
      <c r="ES13" s="277">
        <v>1</v>
      </c>
      <c r="ET13" s="843">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9" t="s">
        <v>129</v>
      </c>
      <c r="EM14" s="320" t="s">
        <v>123</v>
      </c>
      <c r="EN14" s="276" t="s">
        <v>124</v>
      </c>
      <c r="EO14" s="276">
        <v>3</v>
      </c>
      <c r="EP14" s="276">
        <v>3</v>
      </c>
      <c r="EQ14" s="277">
        <v>3</v>
      </c>
      <c r="ER14" s="277">
        <v>3</v>
      </c>
      <c r="ES14" s="277">
        <v>3</v>
      </c>
      <c r="ET14" s="843">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9" t="s">
        <v>139</v>
      </c>
      <c r="EM15" s="320" t="s">
        <v>133</v>
      </c>
      <c r="EN15" s="276" t="s">
        <v>134</v>
      </c>
      <c r="EO15" s="276">
        <v>3</v>
      </c>
      <c r="EP15" s="276">
        <v>3</v>
      </c>
      <c r="EQ15" s="277">
        <v>3</v>
      </c>
      <c r="ER15" s="277">
        <v>3</v>
      </c>
      <c r="ES15" s="277">
        <v>3</v>
      </c>
      <c r="ET15" s="843">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9" t="s">
        <v>149</v>
      </c>
      <c r="EM16" s="320" t="s">
        <v>143</v>
      </c>
      <c r="EN16" s="276" t="s">
        <v>144</v>
      </c>
      <c r="EO16" s="276">
        <v>3</v>
      </c>
      <c r="EP16" s="276">
        <v>3</v>
      </c>
      <c r="EQ16" s="277">
        <v>3</v>
      </c>
      <c r="ER16" s="277">
        <v>3</v>
      </c>
      <c r="ES16" s="277">
        <v>3</v>
      </c>
      <c r="ET16" s="843">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9" t="s">
        <v>163</v>
      </c>
      <c r="EM17" s="320" t="s">
        <v>157</v>
      </c>
      <c r="EN17" s="276" t="s">
        <v>158</v>
      </c>
      <c r="EO17" s="276">
        <v>0</v>
      </c>
      <c r="EP17" s="276">
        <v>3</v>
      </c>
      <c r="EQ17" s="277">
        <v>1</v>
      </c>
      <c r="ER17" s="833">
        <v>0.66</v>
      </c>
      <c r="ES17" s="833">
        <v>0.66</v>
      </c>
      <c r="ET17" s="844">
        <v>0.68</v>
      </c>
    </row>
    <row r="18" spans="1:150" ht="49.5" customHeight="1" thickBot="1" x14ac:dyDescent="0.3">
      <c r="A18" s="279" t="s">
        <v>53</v>
      </c>
      <c r="B18" s="280" t="s">
        <v>54</v>
      </c>
      <c r="C18" s="281" t="s">
        <v>55</v>
      </c>
      <c r="D18" s="282"/>
      <c r="E18" s="8" t="s">
        <v>57</v>
      </c>
      <c r="F18" s="283" t="str">
        <f t="shared" si="4"/>
        <v>E1.P_A</v>
      </c>
      <c r="G18" s="284" t="s">
        <v>58</v>
      </c>
      <c r="H18" s="284" t="s">
        <v>59</v>
      </c>
      <c r="I18" s="1025"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5" t="s">
        <v>175</v>
      </c>
      <c r="EM18" s="320" t="s">
        <v>169</v>
      </c>
      <c r="EN18" s="276" t="s">
        <v>170</v>
      </c>
      <c r="EO18" s="276">
        <v>0</v>
      </c>
      <c r="EP18" s="276">
        <v>4</v>
      </c>
      <c r="EQ18" s="277">
        <v>0</v>
      </c>
      <c r="ER18" s="277">
        <v>1</v>
      </c>
      <c r="ES18" s="277">
        <v>2</v>
      </c>
      <c r="ET18" s="843">
        <v>1</v>
      </c>
    </row>
    <row r="19" spans="1:150" ht="33" customHeight="1" thickBot="1" x14ac:dyDescent="0.25">
      <c r="A19" s="279" t="s">
        <v>53</v>
      </c>
      <c r="B19" s="280" t="s">
        <v>54</v>
      </c>
      <c r="C19" s="281" t="s">
        <v>55</v>
      </c>
      <c r="D19" s="282"/>
      <c r="E19" s="8" t="s">
        <v>57</v>
      </c>
      <c r="F19" s="283" t="str">
        <f t="shared" si="4"/>
        <v>E1.P_A</v>
      </c>
      <c r="G19" s="284" t="s">
        <v>58</v>
      </c>
      <c r="H19" s="284" t="s">
        <v>59</v>
      </c>
      <c r="I19" s="1026"/>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5" t="s">
        <v>184</v>
      </c>
      <c r="EM19" s="320" t="s">
        <v>178</v>
      </c>
      <c r="EN19" s="276" t="s">
        <v>179</v>
      </c>
      <c r="EO19" s="276">
        <v>0</v>
      </c>
      <c r="EP19" s="276">
        <v>1</v>
      </c>
      <c r="EQ19" s="331">
        <v>0.25</v>
      </c>
      <c r="ER19" s="278">
        <v>0.25</v>
      </c>
      <c r="ES19" s="331">
        <v>0.25</v>
      </c>
      <c r="ET19" s="842">
        <v>0.25</v>
      </c>
    </row>
    <row r="20" spans="1:150" ht="49.5" customHeight="1" x14ac:dyDescent="0.2">
      <c r="A20" s="279" t="s">
        <v>53</v>
      </c>
      <c r="B20" s="280" t="s">
        <v>54</v>
      </c>
      <c r="C20" s="281" t="s">
        <v>55</v>
      </c>
      <c r="D20" s="282"/>
      <c r="E20" s="8" t="s">
        <v>57</v>
      </c>
      <c r="F20" s="283" t="str">
        <f t="shared" si="4"/>
        <v>E1.P_A</v>
      </c>
      <c r="G20" s="284" t="s">
        <v>58</v>
      </c>
      <c r="H20" s="284" t="s">
        <v>59</v>
      </c>
      <c r="I20" s="1026"/>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5" t="s">
        <v>195</v>
      </c>
      <c r="EM20" s="320" t="s">
        <v>189</v>
      </c>
      <c r="EN20" s="276" t="s">
        <v>190</v>
      </c>
      <c r="EO20" s="388">
        <v>8</v>
      </c>
      <c r="EP20" s="388">
        <v>8</v>
      </c>
      <c r="EQ20" s="277">
        <v>8</v>
      </c>
      <c r="ER20" s="277">
        <v>8</v>
      </c>
      <c r="ES20" s="277">
        <v>8</v>
      </c>
      <c r="ET20" s="843">
        <v>8</v>
      </c>
    </row>
    <row r="21" spans="1:150" ht="37.5" customHeight="1" thickBot="1" x14ac:dyDescent="0.25">
      <c r="A21" s="279" t="s">
        <v>53</v>
      </c>
      <c r="B21" s="280" t="s">
        <v>54</v>
      </c>
      <c r="C21" s="281" t="s">
        <v>55</v>
      </c>
      <c r="D21" s="282"/>
      <c r="E21" s="8" t="s">
        <v>57</v>
      </c>
      <c r="F21" s="283" t="str">
        <f t="shared" si="4"/>
        <v>E1.P_A</v>
      </c>
      <c r="G21" s="284" t="s">
        <v>58</v>
      </c>
      <c r="H21" s="284" t="s">
        <v>59</v>
      </c>
      <c r="I21" s="1027"/>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5" t="s">
        <v>206</v>
      </c>
      <c r="EM21" s="320" t="s">
        <v>200</v>
      </c>
      <c r="EN21" s="276" t="s">
        <v>201</v>
      </c>
      <c r="EO21" s="388">
        <v>0</v>
      </c>
      <c r="EP21" s="388">
        <v>3</v>
      </c>
      <c r="EQ21" s="331">
        <v>0.75</v>
      </c>
      <c r="ER21" s="331">
        <v>0.75</v>
      </c>
      <c r="ES21" s="331">
        <v>0.75</v>
      </c>
      <c r="ET21" s="842">
        <v>0.75</v>
      </c>
    </row>
    <row r="22" spans="1:150" ht="133.5" customHeight="1" x14ac:dyDescent="0.2">
      <c r="A22" s="279" t="s">
        <v>53</v>
      </c>
      <c r="B22" s="280" t="s">
        <v>54</v>
      </c>
      <c r="C22" s="281" t="s">
        <v>55</v>
      </c>
      <c r="D22" s="282"/>
      <c r="E22" s="8" t="s">
        <v>57</v>
      </c>
      <c r="F22" s="283" t="str">
        <f t="shared" si="4"/>
        <v>E1.P_A</v>
      </c>
      <c r="G22" s="284" t="s">
        <v>58</v>
      </c>
      <c r="H22" s="284" t="s">
        <v>59</v>
      </c>
      <c r="I22" s="1025"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5" t="s">
        <v>221</v>
      </c>
      <c r="EM22" s="320" t="s">
        <v>215</v>
      </c>
      <c r="EN22" s="276" t="s">
        <v>216</v>
      </c>
      <c r="EO22" s="276">
        <v>1</v>
      </c>
      <c r="EP22" s="276">
        <v>2</v>
      </c>
      <c r="EQ22" s="278">
        <v>0.5</v>
      </c>
      <c r="ER22" s="278">
        <v>0.5</v>
      </c>
      <c r="ES22" s="278">
        <v>0.5</v>
      </c>
      <c r="ET22" s="846">
        <v>0.5</v>
      </c>
    </row>
    <row r="23" spans="1:150" ht="39" customHeight="1" thickBot="1" x14ac:dyDescent="0.25">
      <c r="A23" s="279" t="s">
        <v>53</v>
      </c>
      <c r="B23" s="280" t="s">
        <v>54</v>
      </c>
      <c r="C23" s="281" t="s">
        <v>55</v>
      </c>
      <c r="D23" s="282"/>
      <c r="E23" s="8" t="s">
        <v>57</v>
      </c>
      <c r="F23" s="283" t="str">
        <f t="shared" si="4"/>
        <v>E1.P_A</v>
      </c>
      <c r="G23" s="284" t="s">
        <v>58</v>
      </c>
      <c r="H23" s="284" t="s">
        <v>59</v>
      </c>
      <c r="I23" s="1026"/>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5" t="s">
        <v>233</v>
      </c>
      <c r="EM23" s="320" t="s">
        <v>227</v>
      </c>
      <c r="EN23" s="276" t="s">
        <v>228</v>
      </c>
      <c r="EO23" s="276">
        <v>0</v>
      </c>
      <c r="EP23" s="276">
        <v>3</v>
      </c>
      <c r="EQ23" s="277">
        <v>0</v>
      </c>
      <c r="ER23" s="831">
        <v>0</v>
      </c>
      <c r="ES23" s="277">
        <v>1</v>
      </c>
      <c r="ET23" s="847">
        <v>2</v>
      </c>
    </row>
    <row r="24" spans="1:150" ht="48.75" customHeight="1" thickBot="1" x14ac:dyDescent="0.25">
      <c r="A24" s="279" t="s">
        <v>53</v>
      </c>
      <c r="B24" s="280" t="s">
        <v>54</v>
      </c>
      <c r="C24" s="281" t="s">
        <v>55</v>
      </c>
      <c r="D24" s="282"/>
      <c r="E24" s="8" t="s">
        <v>57</v>
      </c>
      <c r="F24" s="283" t="str">
        <f t="shared" si="4"/>
        <v>E1.P_A</v>
      </c>
      <c r="G24" s="284" t="s">
        <v>58</v>
      </c>
      <c r="H24" s="284" t="s">
        <v>59</v>
      </c>
      <c r="I24" s="1026"/>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5" t="s">
        <v>242</v>
      </c>
      <c r="EM24" s="320" t="s">
        <v>236</v>
      </c>
      <c r="EN24" s="276" t="s">
        <v>237</v>
      </c>
      <c r="EO24" s="277">
        <v>100</v>
      </c>
      <c r="EP24" s="277">
        <v>100</v>
      </c>
      <c r="EQ24" s="277">
        <v>100</v>
      </c>
      <c r="ER24" s="277">
        <v>100</v>
      </c>
      <c r="ES24" s="277">
        <v>100</v>
      </c>
      <c r="ET24" s="843">
        <v>100</v>
      </c>
    </row>
    <row r="25" spans="1:150" ht="54" customHeight="1" thickBot="1" x14ac:dyDescent="0.25">
      <c r="A25" s="279" t="s">
        <v>53</v>
      </c>
      <c r="B25" s="280" t="s">
        <v>54</v>
      </c>
      <c r="C25" s="281" t="s">
        <v>55</v>
      </c>
      <c r="D25" s="282"/>
      <c r="E25" s="8" t="s">
        <v>57</v>
      </c>
      <c r="F25" s="283" t="str">
        <f t="shared" si="4"/>
        <v>E1.P_A</v>
      </c>
      <c r="G25" s="284" t="s">
        <v>58</v>
      </c>
      <c r="H25" s="284" t="s">
        <v>59</v>
      </c>
      <c r="I25" s="1026"/>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5" t="s">
        <v>253</v>
      </c>
      <c r="EM25" s="320" t="s">
        <v>247</v>
      </c>
      <c r="EN25" s="276" t="s">
        <v>248</v>
      </c>
      <c r="EO25" s="276">
        <v>3</v>
      </c>
      <c r="EP25" s="276">
        <v>3</v>
      </c>
      <c r="EQ25" s="277">
        <v>3</v>
      </c>
      <c r="ER25" s="277">
        <v>3</v>
      </c>
      <c r="ES25" s="277">
        <v>3</v>
      </c>
      <c r="ET25" s="843">
        <v>3</v>
      </c>
    </row>
    <row r="26" spans="1:150" ht="37.5" customHeight="1" thickBot="1" x14ac:dyDescent="0.25">
      <c r="A26" s="279" t="s">
        <v>53</v>
      </c>
      <c r="B26" s="280" t="s">
        <v>54</v>
      </c>
      <c r="C26" s="281" t="s">
        <v>55</v>
      </c>
      <c r="D26" s="282"/>
      <c r="E26" s="8" t="s">
        <v>57</v>
      </c>
      <c r="F26" s="283" t="str">
        <f t="shared" si="4"/>
        <v>E1.P_A</v>
      </c>
      <c r="G26" s="284" t="s">
        <v>58</v>
      </c>
      <c r="H26" s="284" t="s">
        <v>59</v>
      </c>
      <c r="I26" s="1027"/>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5" t="s">
        <v>262</v>
      </c>
      <c r="EM26" s="320" t="s">
        <v>256</v>
      </c>
      <c r="EN26" s="276" t="s">
        <v>257</v>
      </c>
      <c r="EO26" s="276">
        <v>0</v>
      </c>
      <c r="EP26" s="276">
        <v>1</v>
      </c>
      <c r="EQ26" s="277">
        <v>0</v>
      </c>
      <c r="ER26" s="277">
        <v>0</v>
      </c>
      <c r="ES26" s="278">
        <v>0.5</v>
      </c>
      <c r="ET26" s="846">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9" t="s">
        <v>276</v>
      </c>
      <c r="EM27" s="320" t="s">
        <v>270</v>
      </c>
      <c r="EN27" s="276" t="s">
        <v>271</v>
      </c>
      <c r="EO27" s="276">
        <v>2</v>
      </c>
      <c r="EP27" s="276">
        <v>2</v>
      </c>
      <c r="EQ27" s="824">
        <v>0.5</v>
      </c>
      <c r="ER27" s="824">
        <v>0.5</v>
      </c>
      <c r="ES27" s="824">
        <v>0.5</v>
      </c>
      <c r="ET27" s="848">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9" t="s">
        <v>287</v>
      </c>
      <c r="EM28" s="320" t="s">
        <v>281</v>
      </c>
      <c r="EN28" s="276" t="s">
        <v>282</v>
      </c>
      <c r="EO28" s="276">
        <v>1</v>
      </c>
      <c r="EP28" s="276">
        <v>3</v>
      </c>
      <c r="EQ28" s="331">
        <v>0.75</v>
      </c>
      <c r="ER28" s="331">
        <v>0.75</v>
      </c>
      <c r="ES28" s="331">
        <v>0.75</v>
      </c>
      <c r="ET28" s="842">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9" t="s">
        <v>298</v>
      </c>
      <c r="EM29" s="320" t="s">
        <v>292</v>
      </c>
      <c r="EN29" s="276" t="s">
        <v>293</v>
      </c>
      <c r="EO29" s="276">
        <v>1</v>
      </c>
      <c r="EP29" s="276">
        <v>3</v>
      </c>
      <c r="EQ29" s="331">
        <v>0.75</v>
      </c>
      <c r="ER29" s="331">
        <v>0.75</v>
      </c>
      <c r="ES29" s="331">
        <v>0.75</v>
      </c>
      <c r="ET29" s="842">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9" t="s">
        <v>310</v>
      </c>
      <c r="EM30" s="320" t="s">
        <v>304</v>
      </c>
      <c r="EN30" s="276" t="s">
        <v>305</v>
      </c>
      <c r="EO30" s="276">
        <v>0</v>
      </c>
      <c r="EP30" s="276">
        <v>1</v>
      </c>
      <c r="EQ30" s="331">
        <v>0.25</v>
      </c>
      <c r="ER30" s="331">
        <v>0.25</v>
      </c>
      <c r="ES30" s="331">
        <v>0.25</v>
      </c>
      <c r="ET30" s="842">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9" t="s">
        <v>321</v>
      </c>
      <c r="EM31" s="320" t="s">
        <v>315</v>
      </c>
      <c r="EN31" s="276" t="s">
        <v>316</v>
      </c>
      <c r="EO31" s="276">
        <v>120</v>
      </c>
      <c r="EP31" s="276">
        <v>1500</v>
      </c>
      <c r="EQ31" s="277">
        <v>375</v>
      </c>
      <c r="ER31" s="277">
        <v>375</v>
      </c>
      <c r="ES31" s="277">
        <v>375</v>
      </c>
      <c r="ET31" s="843">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5" t="s">
        <v>335</v>
      </c>
      <c r="EM32" s="320" t="s">
        <v>329</v>
      </c>
      <c r="EN32" s="276" t="s">
        <v>330</v>
      </c>
      <c r="EO32" s="276">
        <v>1</v>
      </c>
      <c r="EP32" s="276">
        <v>1</v>
      </c>
      <c r="EQ32" s="331">
        <v>0.25</v>
      </c>
      <c r="ER32" s="331">
        <v>0.25</v>
      </c>
      <c r="ES32" s="331">
        <v>0.25</v>
      </c>
      <c r="ET32" s="842">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5" t="s">
        <v>346</v>
      </c>
      <c r="EM33" s="320" t="s">
        <v>340</v>
      </c>
      <c r="EN33" s="276" t="s">
        <v>341</v>
      </c>
      <c r="EO33" s="276">
        <v>1</v>
      </c>
      <c r="EP33" s="276">
        <v>2</v>
      </c>
      <c r="EQ33" s="278">
        <v>0.5</v>
      </c>
      <c r="ER33" s="278">
        <v>0.5</v>
      </c>
      <c r="ES33" s="278">
        <v>0.5</v>
      </c>
      <c r="ET33" s="846">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5" t="s">
        <v>357</v>
      </c>
      <c r="EM34" s="320" t="s">
        <v>351</v>
      </c>
      <c r="EN34" s="276" t="s">
        <v>352</v>
      </c>
      <c r="EO34" s="276">
        <v>5</v>
      </c>
      <c r="EP34" s="388">
        <v>6</v>
      </c>
      <c r="EQ34" s="277">
        <v>2</v>
      </c>
      <c r="ER34" s="277">
        <v>2</v>
      </c>
      <c r="ES34" s="277">
        <v>1</v>
      </c>
      <c r="ET34" s="843">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5" t="s">
        <v>368</v>
      </c>
      <c r="EM35" s="320" t="s">
        <v>362</v>
      </c>
      <c r="EN35" s="276" t="s">
        <v>363</v>
      </c>
      <c r="EO35" s="276">
        <v>0</v>
      </c>
      <c r="EP35" s="276">
        <v>1</v>
      </c>
      <c r="EQ35" s="331">
        <v>0.25</v>
      </c>
      <c r="ER35" s="331">
        <v>0.25</v>
      </c>
      <c r="ES35" s="331">
        <v>0.25</v>
      </c>
      <c r="ET35" s="842">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9" t="s">
        <v>382</v>
      </c>
      <c r="EM36" s="320" t="s">
        <v>375</v>
      </c>
      <c r="EN36" s="276" t="s">
        <v>1897</v>
      </c>
      <c r="EO36" s="277">
        <v>60</v>
      </c>
      <c r="EP36" s="277">
        <v>100</v>
      </c>
      <c r="EQ36" s="277">
        <v>0</v>
      </c>
      <c r="ER36" s="832">
        <v>0</v>
      </c>
      <c r="ES36" s="278">
        <v>50</v>
      </c>
      <c r="ET36" s="847">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9" t="s">
        <v>394</v>
      </c>
      <c r="EM37" s="320" t="s">
        <v>388</v>
      </c>
      <c r="EN37" s="276" t="s">
        <v>389</v>
      </c>
      <c r="EO37" s="276">
        <v>0</v>
      </c>
      <c r="EP37" s="276">
        <v>1</v>
      </c>
      <c r="EQ37" s="277">
        <v>0</v>
      </c>
      <c r="ER37" s="277">
        <v>0</v>
      </c>
      <c r="ES37" s="278">
        <v>0.5</v>
      </c>
      <c r="ET37" s="846">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9" t="s">
        <v>405</v>
      </c>
      <c r="EM38" s="320" t="s">
        <v>399</v>
      </c>
      <c r="EN38" s="276" t="s">
        <v>400</v>
      </c>
      <c r="EO38" s="276">
        <v>0</v>
      </c>
      <c r="EP38" s="276">
        <v>1</v>
      </c>
      <c r="EQ38" s="331">
        <v>0.25</v>
      </c>
      <c r="ER38" s="331">
        <v>0.25</v>
      </c>
      <c r="ES38" s="331">
        <v>0.25</v>
      </c>
      <c r="ET38" s="842">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9" t="s">
        <v>416</v>
      </c>
      <c r="EM39" s="850" t="s">
        <v>410</v>
      </c>
      <c r="EN39" s="826" t="s">
        <v>411</v>
      </c>
      <c r="EO39" s="826">
        <v>0</v>
      </c>
      <c r="EP39" s="826">
        <v>1</v>
      </c>
      <c r="EQ39" s="825">
        <v>0</v>
      </c>
      <c r="ER39" s="825">
        <v>0</v>
      </c>
      <c r="ES39" s="824">
        <v>0.5</v>
      </c>
      <c r="ET39" s="848">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5" t="s">
        <v>427</v>
      </c>
      <c r="EM40" s="320" t="s">
        <v>421</v>
      </c>
      <c r="EN40" s="276" t="s">
        <v>422</v>
      </c>
      <c r="EO40" s="276">
        <v>5295</v>
      </c>
      <c r="EP40" s="276">
        <v>5295</v>
      </c>
      <c r="EQ40" s="277">
        <v>5295</v>
      </c>
      <c r="ER40" s="277">
        <v>5295</v>
      </c>
      <c r="ES40" s="277">
        <v>5295</v>
      </c>
      <c r="ET40" s="843">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5" t="s">
        <v>438</v>
      </c>
      <c r="EM41" s="320" t="s">
        <v>432</v>
      </c>
      <c r="EN41" s="276" t="s">
        <v>433</v>
      </c>
      <c r="EO41" s="276">
        <v>1</v>
      </c>
      <c r="EP41" s="276">
        <v>1</v>
      </c>
      <c r="EQ41" s="331">
        <v>1</v>
      </c>
      <c r="ER41" s="331">
        <v>1</v>
      </c>
      <c r="ES41" s="331">
        <v>1</v>
      </c>
      <c r="ET41" s="842">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5" t="s">
        <v>445</v>
      </c>
      <c r="EM42" s="320" t="s">
        <v>441</v>
      </c>
      <c r="EN42" s="276" t="s">
        <v>442</v>
      </c>
      <c r="EO42" s="388">
        <v>0</v>
      </c>
      <c r="EP42" s="388">
        <v>1</v>
      </c>
      <c r="EQ42" s="331">
        <v>0.25</v>
      </c>
      <c r="ER42" s="331">
        <v>0.25</v>
      </c>
      <c r="ES42" s="331">
        <v>0.25</v>
      </c>
      <c r="ET42" s="842">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5" t="s">
        <v>456</v>
      </c>
      <c r="EM43" s="320" t="s">
        <v>452</v>
      </c>
      <c r="EN43" s="276" t="s">
        <v>453</v>
      </c>
      <c r="EO43" s="276">
        <v>0</v>
      </c>
      <c r="EP43" s="276">
        <v>2</v>
      </c>
      <c r="EQ43" s="278">
        <v>0.5</v>
      </c>
      <c r="ER43" s="278">
        <v>0.5</v>
      </c>
      <c r="ES43" s="278">
        <v>0.5</v>
      </c>
      <c r="ET43" s="846">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5" t="s">
        <v>464</v>
      </c>
      <c r="EM44" s="320" t="s">
        <v>461</v>
      </c>
      <c r="EN44" s="276" t="s">
        <v>453</v>
      </c>
      <c r="EO44" s="276">
        <v>0</v>
      </c>
      <c r="EP44" s="276">
        <v>2</v>
      </c>
      <c r="EQ44" s="278">
        <v>0.5</v>
      </c>
      <c r="ER44" s="278">
        <v>0.5</v>
      </c>
      <c r="ES44" s="278">
        <v>0.5</v>
      </c>
      <c r="ET44" s="846">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5" t="s">
        <v>472</v>
      </c>
      <c r="EM45" s="320" t="s">
        <v>469</v>
      </c>
      <c r="EN45" s="276" t="s">
        <v>453</v>
      </c>
      <c r="EO45" s="388">
        <v>0</v>
      </c>
      <c r="EP45" s="388">
        <v>2</v>
      </c>
      <c r="EQ45" s="278">
        <v>0.5</v>
      </c>
      <c r="ER45" s="278">
        <v>0.5</v>
      </c>
      <c r="ES45" s="278">
        <v>0.5</v>
      </c>
      <c r="ET45" s="846">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5" t="s">
        <v>480</v>
      </c>
      <c r="EM46" s="320" t="s">
        <v>477</v>
      </c>
      <c r="EN46" s="276" t="s">
        <v>453</v>
      </c>
      <c r="EO46" s="276">
        <v>0</v>
      </c>
      <c r="EP46" s="276">
        <v>2</v>
      </c>
      <c r="EQ46" s="278">
        <v>0.5</v>
      </c>
      <c r="ER46" s="278">
        <v>0.5</v>
      </c>
      <c r="ES46" s="278">
        <v>0.5</v>
      </c>
      <c r="ET46" s="846">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5" t="s">
        <v>488</v>
      </c>
      <c r="EM47" s="320" t="s">
        <v>485</v>
      </c>
      <c r="EN47" s="276" t="s">
        <v>453</v>
      </c>
      <c r="EO47" s="276">
        <v>0</v>
      </c>
      <c r="EP47" s="276">
        <v>2</v>
      </c>
      <c r="EQ47" s="278">
        <v>0.5</v>
      </c>
      <c r="ER47" s="278">
        <v>0.5</v>
      </c>
      <c r="ES47" s="278">
        <v>0.5</v>
      </c>
      <c r="ET47" s="846">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5" t="s">
        <v>496</v>
      </c>
      <c r="EM48" s="320" t="s">
        <v>493</v>
      </c>
      <c r="EN48" s="276" t="s">
        <v>453</v>
      </c>
      <c r="EO48" s="276">
        <v>0</v>
      </c>
      <c r="EP48" s="276">
        <v>3</v>
      </c>
      <c r="EQ48" s="331">
        <v>0.75</v>
      </c>
      <c r="ER48" s="331">
        <v>0.75</v>
      </c>
      <c r="ES48" s="331">
        <v>0.75</v>
      </c>
      <c r="ET48" s="842">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5" t="s">
        <v>504</v>
      </c>
      <c r="EM49" s="320" t="s">
        <v>501</v>
      </c>
      <c r="EN49" s="276" t="s">
        <v>453</v>
      </c>
      <c r="EO49" s="276">
        <v>0</v>
      </c>
      <c r="EP49" s="276">
        <v>1</v>
      </c>
      <c r="EQ49" s="331">
        <v>0.25</v>
      </c>
      <c r="ER49" s="331">
        <v>0.25</v>
      </c>
      <c r="ES49" s="331">
        <v>0.25</v>
      </c>
      <c r="ET49" s="842">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5" t="s">
        <v>512</v>
      </c>
      <c r="EM50" s="320" t="s">
        <v>509</v>
      </c>
      <c r="EN50" s="276" t="s">
        <v>453</v>
      </c>
      <c r="EO50" s="276">
        <v>0</v>
      </c>
      <c r="EP50" s="276">
        <v>2</v>
      </c>
      <c r="EQ50" s="278">
        <v>0.5</v>
      </c>
      <c r="ER50" s="278">
        <v>0.5</v>
      </c>
      <c r="ES50" s="278">
        <v>0.5</v>
      </c>
      <c r="ET50" s="846">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5" t="s">
        <v>519</v>
      </c>
      <c r="EM51" s="320" t="s">
        <v>516</v>
      </c>
      <c r="EN51" s="276" t="s">
        <v>453</v>
      </c>
      <c r="EO51" s="276">
        <v>0</v>
      </c>
      <c r="EP51" s="276">
        <v>3</v>
      </c>
      <c r="EQ51" s="331">
        <v>0.75</v>
      </c>
      <c r="ER51" s="331">
        <v>0.75</v>
      </c>
      <c r="ES51" s="331">
        <v>0.75</v>
      </c>
      <c r="ET51" s="842">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5" t="s">
        <v>526</v>
      </c>
      <c r="EM52" s="320" t="s">
        <v>523</v>
      </c>
      <c r="EN52" s="276" t="s">
        <v>453</v>
      </c>
      <c r="EO52" s="276">
        <v>0</v>
      </c>
      <c r="EP52" s="276">
        <v>1</v>
      </c>
      <c r="EQ52" s="331">
        <v>0.25</v>
      </c>
      <c r="ER52" s="331">
        <v>0.25</v>
      </c>
      <c r="ES52" s="331">
        <v>0.25</v>
      </c>
      <c r="ET52" s="842">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1" t="s">
        <v>538</v>
      </c>
      <c r="EM53" s="320" t="s">
        <v>533</v>
      </c>
      <c r="EN53" s="276" t="s">
        <v>534</v>
      </c>
      <c r="EO53" s="388">
        <v>24</v>
      </c>
      <c r="EP53" s="388">
        <v>34</v>
      </c>
      <c r="EQ53" s="492">
        <v>34</v>
      </c>
      <c r="ER53" s="492">
        <v>34</v>
      </c>
      <c r="ES53" s="492">
        <v>34</v>
      </c>
      <c r="ET53" s="852">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1" t="s">
        <v>548</v>
      </c>
      <c r="EM54" s="320" t="s">
        <v>544</v>
      </c>
      <c r="EN54" s="276" t="s">
        <v>545</v>
      </c>
      <c r="EO54" s="276">
        <v>3</v>
      </c>
      <c r="EP54" s="276">
        <v>5</v>
      </c>
      <c r="EQ54" s="825">
        <v>0</v>
      </c>
      <c r="ER54" s="831">
        <v>0</v>
      </c>
      <c r="ES54" s="831">
        <v>1</v>
      </c>
      <c r="ET54" s="853">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1" t="s">
        <v>555</v>
      </c>
      <c r="EM55" s="320" t="s">
        <v>551</v>
      </c>
      <c r="EN55" s="276" t="s">
        <v>552</v>
      </c>
      <c r="EO55" s="276">
        <v>62</v>
      </c>
      <c r="EP55" s="276">
        <v>120</v>
      </c>
      <c r="EQ55" s="825">
        <v>30</v>
      </c>
      <c r="ER55" s="825">
        <v>30</v>
      </c>
      <c r="ES55" s="825">
        <v>30</v>
      </c>
      <c r="ET55" s="853">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1" t="s">
        <v>562</v>
      </c>
      <c r="EM56" s="320" t="s">
        <v>558</v>
      </c>
      <c r="EN56" s="276" t="s">
        <v>559</v>
      </c>
      <c r="EO56" s="276">
        <v>5</v>
      </c>
      <c r="EP56" s="276">
        <v>5</v>
      </c>
      <c r="EQ56" s="825">
        <v>5</v>
      </c>
      <c r="ER56" s="825">
        <v>5</v>
      </c>
      <c r="ES56" s="825">
        <v>5</v>
      </c>
      <c r="ET56" s="853">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1" t="s">
        <v>569</v>
      </c>
      <c r="EM57" s="320" t="s">
        <v>565</v>
      </c>
      <c r="EN57" s="276" t="s">
        <v>566</v>
      </c>
      <c r="EO57" s="276">
        <v>126</v>
      </c>
      <c r="EP57" s="276">
        <v>126</v>
      </c>
      <c r="EQ57" s="277">
        <v>126</v>
      </c>
      <c r="ER57" s="277">
        <v>126</v>
      </c>
      <c r="ES57" s="277">
        <v>126</v>
      </c>
      <c r="ET57" s="843">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1" t="s">
        <v>578</v>
      </c>
      <c r="EM58" s="320" t="s">
        <v>574</v>
      </c>
      <c r="EN58" s="276" t="s">
        <v>575</v>
      </c>
      <c r="EO58" s="276">
        <v>0</v>
      </c>
      <c r="EP58" s="276">
        <v>25</v>
      </c>
      <c r="EQ58" s="277">
        <v>0</v>
      </c>
      <c r="ER58" s="277">
        <v>0</v>
      </c>
      <c r="ES58" s="831">
        <v>12</v>
      </c>
      <c r="ET58" s="847">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1" t="s">
        <v>586</v>
      </c>
      <c r="EM59" s="320" t="s">
        <v>583</v>
      </c>
      <c r="EN59" s="276" t="s">
        <v>532</v>
      </c>
      <c r="EO59" s="388">
        <v>3630</v>
      </c>
      <c r="EP59" s="388">
        <v>3700</v>
      </c>
      <c r="EQ59" s="277">
        <v>3200</v>
      </c>
      <c r="ER59" s="277">
        <v>3300</v>
      </c>
      <c r="ES59" s="277">
        <v>3400</v>
      </c>
      <c r="ET59" s="843">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1" t="s">
        <v>595</v>
      </c>
      <c r="EM60" s="320" t="s">
        <v>591</v>
      </c>
      <c r="EN60" s="276" t="s">
        <v>592</v>
      </c>
      <c r="EO60" s="854">
        <v>14</v>
      </c>
      <c r="EP60" s="854">
        <v>18</v>
      </c>
      <c r="EQ60" s="825">
        <v>1</v>
      </c>
      <c r="ER60" s="825">
        <v>1</v>
      </c>
      <c r="ES60" s="825">
        <v>1</v>
      </c>
      <c r="ET60" s="853">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1" t="s">
        <v>600</v>
      </c>
      <c r="EM61" s="320" t="s">
        <v>598</v>
      </c>
      <c r="EN61" s="276" t="s">
        <v>599</v>
      </c>
      <c r="EO61" s="388">
        <v>0</v>
      </c>
      <c r="EP61" s="388">
        <v>3</v>
      </c>
      <c r="EQ61" s="277">
        <v>1</v>
      </c>
      <c r="ER61" s="831">
        <v>0</v>
      </c>
      <c r="ES61" s="831">
        <v>2</v>
      </c>
      <c r="ET61" s="843">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1" t="s">
        <v>605</v>
      </c>
      <c r="EM62" s="320" t="s">
        <v>603</v>
      </c>
      <c r="EN62" s="276" t="s">
        <v>604</v>
      </c>
      <c r="EO62" s="276">
        <v>6</v>
      </c>
      <c r="EP62" s="276">
        <v>16</v>
      </c>
      <c r="EQ62" s="277">
        <v>16</v>
      </c>
      <c r="ER62" s="277">
        <v>16</v>
      </c>
      <c r="ES62" s="277">
        <v>16</v>
      </c>
      <c r="ET62" s="843">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1" t="s">
        <v>613</v>
      </c>
      <c r="EM63" s="320" t="s">
        <v>611</v>
      </c>
      <c r="EN63" s="276" t="s">
        <v>612</v>
      </c>
      <c r="EO63" s="276">
        <v>0</v>
      </c>
      <c r="EP63" s="276">
        <v>1</v>
      </c>
      <c r="EQ63" s="331">
        <v>0.25</v>
      </c>
      <c r="ER63" s="331">
        <v>0.25</v>
      </c>
      <c r="ES63" s="331">
        <v>0.25</v>
      </c>
      <c r="ET63" s="842">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1" t="s">
        <v>618</v>
      </c>
      <c r="EM64" s="320" t="s">
        <v>616</v>
      </c>
      <c r="EN64" s="276" t="s">
        <v>1898</v>
      </c>
      <c r="EO64" s="825">
        <v>25</v>
      </c>
      <c r="EP64" s="825">
        <v>50</v>
      </c>
      <c r="EQ64" s="825">
        <v>0</v>
      </c>
      <c r="ER64" s="825">
        <v>0</v>
      </c>
      <c r="ES64" s="833">
        <v>0</v>
      </c>
      <c r="ET64" s="844">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1" t="s">
        <v>623</v>
      </c>
      <c r="EM65" s="320" t="s">
        <v>621</v>
      </c>
      <c r="EN65" s="276" t="s">
        <v>622</v>
      </c>
      <c r="EO65" s="276">
        <v>2</v>
      </c>
      <c r="EP65" s="276">
        <v>6</v>
      </c>
      <c r="EQ65" s="277">
        <v>0</v>
      </c>
      <c r="ER65" s="831">
        <v>0</v>
      </c>
      <c r="ES65" s="277">
        <v>2</v>
      </c>
      <c r="ET65" s="843">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1" t="s">
        <v>628</v>
      </c>
      <c r="EM66" s="320" t="s">
        <v>626</v>
      </c>
      <c r="EN66" s="276" t="s">
        <v>627</v>
      </c>
      <c r="EO66" s="276">
        <v>1</v>
      </c>
      <c r="EP66" s="276">
        <v>1</v>
      </c>
      <c r="EQ66" s="331">
        <v>1</v>
      </c>
      <c r="ER66" s="331">
        <v>1</v>
      </c>
      <c r="ES66" s="331">
        <v>1</v>
      </c>
      <c r="ET66" s="842">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1" t="s">
        <v>633</v>
      </c>
      <c r="EM67" s="320" t="s">
        <v>631</v>
      </c>
      <c r="EN67" s="276" t="s">
        <v>632</v>
      </c>
      <c r="EO67" s="276">
        <v>1</v>
      </c>
      <c r="EP67" s="276">
        <v>20</v>
      </c>
      <c r="EQ67" s="277">
        <v>0</v>
      </c>
      <c r="ER67" s="831">
        <v>3</v>
      </c>
      <c r="ES67" s="831">
        <v>8</v>
      </c>
      <c r="ET67" s="847">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1" t="s">
        <v>638</v>
      </c>
      <c r="EM68" s="320" t="s">
        <v>636</v>
      </c>
      <c r="EN68" s="276" t="s">
        <v>637</v>
      </c>
      <c r="EO68" s="276">
        <v>0</v>
      </c>
      <c r="EP68" s="277">
        <v>40</v>
      </c>
      <c r="EQ68" s="277">
        <v>0</v>
      </c>
      <c r="ER68" s="833">
        <v>0</v>
      </c>
      <c r="ES68" s="331">
        <v>15</v>
      </c>
      <c r="ET68" s="841">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1" t="s">
        <v>646</v>
      </c>
      <c r="EM69" s="320" t="s">
        <v>643</v>
      </c>
      <c r="EN69" s="276" t="s">
        <v>644</v>
      </c>
      <c r="EO69" s="388">
        <v>15</v>
      </c>
      <c r="EP69" s="388">
        <v>19</v>
      </c>
      <c r="EQ69" s="277">
        <v>17</v>
      </c>
      <c r="ER69" s="277">
        <v>18</v>
      </c>
      <c r="ES69" s="277">
        <v>19</v>
      </c>
      <c r="ET69" s="843">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1" t="s">
        <v>650</v>
      </c>
      <c r="EM70" s="320" t="s">
        <v>648</v>
      </c>
      <c r="EN70" s="276" t="s">
        <v>649</v>
      </c>
      <c r="EO70" s="276">
        <v>4</v>
      </c>
      <c r="EP70" s="276">
        <v>8</v>
      </c>
      <c r="EQ70" s="277">
        <v>6</v>
      </c>
      <c r="ER70" s="277">
        <v>8</v>
      </c>
      <c r="ES70" s="277">
        <v>8</v>
      </c>
      <c r="ET70" s="843">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1" t="s">
        <v>654</v>
      </c>
      <c r="EM71" s="320" t="s">
        <v>652</v>
      </c>
      <c r="EN71" s="276" t="s">
        <v>653</v>
      </c>
      <c r="EO71" s="276">
        <v>0</v>
      </c>
      <c r="EP71" s="276">
        <v>1</v>
      </c>
      <c r="EQ71" s="331">
        <v>0.25</v>
      </c>
      <c r="ER71" s="331">
        <v>0.25</v>
      </c>
      <c r="ES71" s="331">
        <v>0.25</v>
      </c>
      <c r="ET71" s="842">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1" t="s">
        <v>658</v>
      </c>
      <c r="EM72" s="320" t="s">
        <v>656</v>
      </c>
      <c r="EN72" s="276" t="s">
        <v>657</v>
      </c>
      <c r="EO72" s="276">
        <v>2</v>
      </c>
      <c r="EP72" s="276">
        <v>4</v>
      </c>
      <c r="EQ72" s="277">
        <v>1</v>
      </c>
      <c r="ER72" s="277">
        <v>1</v>
      </c>
      <c r="ES72" s="277">
        <v>1</v>
      </c>
      <c r="ET72" s="843">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1" t="s">
        <v>661</v>
      </c>
      <c r="EM73" s="320" t="s">
        <v>660</v>
      </c>
      <c r="EN73" s="276" t="s">
        <v>532</v>
      </c>
      <c r="EO73" s="276">
        <v>1</v>
      </c>
      <c r="EP73" s="276">
        <v>2</v>
      </c>
      <c r="EQ73" s="278">
        <v>0.5</v>
      </c>
      <c r="ER73" s="832">
        <v>0</v>
      </c>
      <c r="ES73" s="833">
        <v>0.25</v>
      </c>
      <c r="ET73" s="844">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1" t="s">
        <v>665</v>
      </c>
      <c r="EM74" s="320" t="s">
        <v>663</v>
      </c>
      <c r="EN74" s="276" t="s">
        <v>664</v>
      </c>
      <c r="EO74" s="276">
        <v>1</v>
      </c>
      <c r="EP74" s="276">
        <v>5</v>
      </c>
      <c r="EQ74" s="277">
        <v>2</v>
      </c>
      <c r="ER74" s="277">
        <v>5</v>
      </c>
      <c r="ES74" s="277">
        <v>5</v>
      </c>
      <c r="ET74" s="843">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1" t="s">
        <v>669</v>
      </c>
      <c r="EM75" s="320" t="s">
        <v>667</v>
      </c>
      <c r="EN75" s="276" t="s">
        <v>668</v>
      </c>
      <c r="EO75" s="388">
        <v>1</v>
      </c>
      <c r="EP75" s="388">
        <v>1</v>
      </c>
      <c r="EQ75" s="278">
        <v>1</v>
      </c>
      <c r="ER75" s="278">
        <v>1</v>
      </c>
      <c r="ES75" s="278">
        <v>1</v>
      </c>
      <c r="ET75" s="846">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1" t="s">
        <v>673</v>
      </c>
      <c r="EM76" s="320" t="s">
        <v>671</v>
      </c>
      <c r="EN76" s="276" t="s">
        <v>672</v>
      </c>
      <c r="EO76" s="388">
        <v>200</v>
      </c>
      <c r="EP76" s="388">
        <v>240</v>
      </c>
      <c r="EQ76" s="277">
        <v>45</v>
      </c>
      <c r="ER76" s="277">
        <v>65</v>
      </c>
      <c r="ES76" s="277">
        <v>65</v>
      </c>
      <c r="ET76" s="843">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1" t="s">
        <v>677</v>
      </c>
      <c r="EM77" s="320" t="s">
        <v>675</v>
      </c>
      <c r="EN77" s="276" t="s">
        <v>676</v>
      </c>
      <c r="EO77" s="388">
        <v>154</v>
      </c>
      <c r="EP77" s="388">
        <v>200</v>
      </c>
      <c r="EQ77" s="277">
        <v>50</v>
      </c>
      <c r="ER77" s="277">
        <v>50</v>
      </c>
      <c r="ES77" s="277">
        <v>50</v>
      </c>
      <c r="ET77" s="843">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1" t="s">
        <v>681</v>
      </c>
      <c r="EM78" s="320" t="s">
        <v>679</v>
      </c>
      <c r="EN78" s="276" t="s">
        <v>1899</v>
      </c>
      <c r="EO78" s="331">
        <v>10</v>
      </c>
      <c r="EP78" s="331">
        <v>100</v>
      </c>
      <c r="EQ78" s="331">
        <v>25</v>
      </c>
      <c r="ER78" s="331">
        <v>25</v>
      </c>
      <c r="ES78" s="331">
        <v>25</v>
      </c>
      <c r="ET78" s="842">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1" t="s">
        <v>685</v>
      </c>
      <c r="EM79" s="320" t="s">
        <v>683</v>
      </c>
      <c r="EN79" s="276" t="s">
        <v>684</v>
      </c>
      <c r="EO79" s="276">
        <v>1</v>
      </c>
      <c r="EP79" s="276">
        <v>2</v>
      </c>
      <c r="EQ79" s="277">
        <v>0</v>
      </c>
      <c r="ER79" s="831">
        <v>0</v>
      </c>
      <c r="ES79" s="832">
        <v>0.5</v>
      </c>
      <c r="ET79" s="841">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1" t="s">
        <v>689</v>
      </c>
      <c r="EM80" s="320" t="s">
        <v>687</v>
      </c>
      <c r="EN80" s="276" t="s">
        <v>688</v>
      </c>
      <c r="EO80" s="854">
        <v>55</v>
      </c>
      <c r="EP80" s="854">
        <v>57</v>
      </c>
      <c r="EQ80" s="825">
        <v>0</v>
      </c>
      <c r="ER80" s="831">
        <v>1</v>
      </c>
      <c r="ES80" s="831">
        <v>1</v>
      </c>
      <c r="ET80" s="853">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1" t="s">
        <v>692</v>
      </c>
      <c r="EM81" s="320" t="s">
        <v>691</v>
      </c>
      <c r="EN81" s="826" t="s">
        <v>668</v>
      </c>
      <c r="EO81" s="276">
        <v>1</v>
      </c>
      <c r="EP81" s="276">
        <v>1</v>
      </c>
      <c r="EQ81" s="331">
        <v>1</v>
      </c>
      <c r="ER81" s="331">
        <v>1</v>
      </c>
      <c r="ES81" s="331">
        <v>1</v>
      </c>
      <c r="ET81" s="842">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5" t="s">
        <v>700</v>
      </c>
      <c r="EM82" s="840" t="s">
        <v>697</v>
      </c>
      <c r="EN82" s="276" t="s">
        <v>698</v>
      </c>
      <c r="EO82" s="276">
        <v>0</v>
      </c>
      <c r="EP82" s="276">
        <v>1</v>
      </c>
      <c r="EQ82" s="277">
        <v>0</v>
      </c>
      <c r="ER82" s="832">
        <v>0.1</v>
      </c>
      <c r="ES82" s="833">
        <v>0.45</v>
      </c>
      <c r="ET82" s="844">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5" t="s">
        <v>704</v>
      </c>
      <c r="EM83" s="840" t="s">
        <v>702</v>
      </c>
      <c r="EN83" s="276" t="s">
        <v>703</v>
      </c>
      <c r="EO83" s="276">
        <v>0</v>
      </c>
      <c r="EP83" s="276">
        <v>1</v>
      </c>
      <c r="EQ83" s="278">
        <v>0.5</v>
      </c>
      <c r="ER83" s="278">
        <v>0.5</v>
      </c>
      <c r="ES83" s="277">
        <v>0</v>
      </c>
      <c r="ET83" s="843">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5" t="s">
        <v>708</v>
      </c>
      <c r="EM84" s="840" t="s">
        <v>706</v>
      </c>
      <c r="EN84" s="276" t="s">
        <v>1900</v>
      </c>
      <c r="EO84" s="277">
        <v>40</v>
      </c>
      <c r="EP84" s="277">
        <v>100</v>
      </c>
      <c r="EQ84" s="277">
        <v>0</v>
      </c>
      <c r="ER84" s="832">
        <v>100</v>
      </c>
      <c r="ES84" s="832">
        <v>0</v>
      </c>
      <c r="ET84" s="841">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5" t="s">
        <v>712</v>
      </c>
      <c r="EM85" s="840" t="s">
        <v>710</v>
      </c>
      <c r="EN85" s="276" t="s">
        <v>711</v>
      </c>
      <c r="EO85" s="276">
        <v>1</v>
      </c>
      <c r="EP85" s="276">
        <v>1</v>
      </c>
      <c r="EQ85" s="331">
        <v>1</v>
      </c>
      <c r="ER85" s="331">
        <v>1</v>
      </c>
      <c r="ES85" s="331">
        <v>1</v>
      </c>
      <c r="ET85" s="842">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5" t="s">
        <v>716</v>
      </c>
      <c r="EM86" s="840" t="s">
        <v>714</v>
      </c>
      <c r="EN86" s="276" t="s">
        <v>715</v>
      </c>
      <c r="EO86" s="276">
        <v>8</v>
      </c>
      <c r="EP86" s="276">
        <v>10</v>
      </c>
      <c r="EQ86" s="277">
        <v>3</v>
      </c>
      <c r="ER86" s="831">
        <v>2</v>
      </c>
      <c r="ES86" s="831">
        <v>3</v>
      </c>
      <c r="ET86" s="843">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5" t="s">
        <v>723</v>
      </c>
      <c r="EM87" s="320" t="s">
        <v>721</v>
      </c>
      <c r="EN87" s="276" t="s">
        <v>722</v>
      </c>
      <c r="EO87" s="276">
        <v>0</v>
      </c>
      <c r="EP87" s="276">
        <v>2</v>
      </c>
      <c r="EQ87" s="825">
        <v>0</v>
      </c>
      <c r="ER87" s="831">
        <v>0</v>
      </c>
      <c r="ES87" s="825">
        <v>1</v>
      </c>
      <c r="ET87" s="847">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5" t="s">
        <v>727</v>
      </c>
      <c r="EM88" s="320" t="s">
        <v>725</v>
      </c>
      <c r="EN88" s="276" t="s">
        <v>726</v>
      </c>
      <c r="EO88" s="276">
        <v>0</v>
      </c>
      <c r="EP88" s="276">
        <v>3</v>
      </c>
      <c r="EQ88" s="277">
        <v>0</v>
      </c>
      <c r="ER88" s="277">
        <v>2</v>
      </c>
      <c r="ES88" s="277">
        <v>1</v>
      </c>
      <c r="ET88" s="843">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5" t="s">
        <v>731</v>
      </c>
      <c r="EM89" s="320" t="s">
        <v>729</v>
      </c>
      <c r="EN89" s="276" t="s">
        <v>1901</v>
      </c>
      <c r="EO89" s="824">
        <v>70</v>
      </c>
      <c r="EP89" s="824">
        <v>100</v>
      </c>
      <c r="EQ89" s="824">
        <v>30</v>
      </c>
      <c r="ER89" s="831">
        <v>25</v>
      </c>
      <c r="ES89" s="831">
        <v>25</v>
      </c>
      <c r="ET89" s="847">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5" t="s">
        <v>735</v>
      </c>
      <c r="EM90" s="320" t="s">
        <v>733</v>
      </c>
      <c r="EN90" s="276" t="s">
        <v>1902</v>
      </c>
      <c r="EO90" s="824">
        <v>90</v>
      </c>
      <c r="EP90" s="824">
        <v>100</v>
      </c>
      <c r="EQ90" s="824">
        <v>10</v>
      </c>
      <c r="ER90" s="831">
        <v>90</v>
      </c>
      <c r="ES90" s="825">
        <v>0</v>
      </c>
      <c r="ET90" s="853">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5" t="s">
        <v>740</v>
      </c>
      <c r="EM91" s="320" t="s">
        <v>738</v>
      </c>
      <c r="EN91" s="276" t="s">
        <v>739</v>
      </c>
      <c r="EO91" s="276">
        <v>1</v>
      </c>
      <c r="EP91" s="276">
        <v>1</v>
      </c>
      <c r="EQ91" s="331">
        <v>1</v>
      </c>
      <c r="ER91" s="331">
        <v>1</v>
      </c>
      <c r="ES91" s="331">
        <v>1</v>
      </c>
      <c r="ET91" s="842">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5" t="s">
        <v>743</v>
      </c>
      <c r="EM92" s="320" t="s">
        <v>742</v>
      </c>
      <c r="EN92" s="276" t="s">
        <v>433</v>
      </c>
      <c r="EO92" s="276">
        <v>3</v>
      </c>
      <c r="EP92" s="276">
        <v>3</v>
      </c>
      <c r="EQ92" s="278">
        <v>3</v>
      </c>
      <c r="ER92" s="278">
        <v>3</v>
      </c>
      <c r="ES92" s="277">
        <v>3</v>
      </c>
      <c r="ET92" s="843">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5" t="s">
        <v>747</v>
      </c>
      <c r="EM93" s="320" t="s">
        <v>745</v>
      </c>
      <c r="EN93" s="276" t="s">
        <v>746</v>
      </c>
      <c r="EO93" s="276">
        <v>1</v>
      </c>
      <c r="EP93" s="276">
        <v>1</v>
      </c>
      <c r="EQ93" s="331">
        <v>1</v>
      </c>
      <c r="ER93" s="331">
        <v>1</v>
      </c>
      <c r="ES93" s="331">
        <v>1</v>
      </c>
      <c r="ET93" s="842">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5" t="s">
        <v>750</v>
      </c>
      <c r="EM94" s="320" t="s">
        <v>749</v>
      </c>
      <c r="EN94" s="276" t="s">
        <v>532</v>
      </c>
      <c r="EO94" s="276">
        <v>492</v>
      </c>
      <c r="EP94" s="276">
        <v>600</v>
      </c>
      <c r="EQ94" s="277">
        <v>519</v>
      </c>
      <c r="ER94" s="277">
        <v>546</v>
      </c>
      <c r="ES94" s="277">
        <v>573</v>
      </c>
      <c r="ET94" s="843">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5" t="s">
        <v>757</v>
      </c>
      <c r="EM95" s="320" t="s">
        <v>755</v>
      </c>
      <c r="EN95" s="276" t="s">
        <v>756</v>
      </c>
      <c r="EO95" s="276">
        <v>0</v>
      </c>
      <c r="EP95" s="276">
        <v>1</v>
      </c>
      <c r="EQ95" s="277">
        <v>0</v>
      </c>
      <c r="ER95" s="278">
        <v>0.6</v>
      </c>
      <c r="ES95" s="278">
        <v>0.4</v>
      </c>
      <c r="ET95" s="843">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5" t="s">
        <v>761</v>
      </c>
      <c r="EM96" s="320" t="s">
        <v>759</v>
      </c>
      <c r="EN96" s="276" t="s">
        <v>760</v>
      </c>
      <c r="EO96" s="276">
        <v>0</v>
      </c>
      <c r="EP96" s="276">
        <v>1</v>
      </c>
      <c r="EQ96" s="277">
        <v>0</v>
      </c>
      <c r="ER96" s="331">
        <v>0.25</v>
      </c>
      <c r="ES96" s="278">
        <v>0.5</v>
      </c>
      <c r="ET96" s="842">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5" t="s">
        <v>765</v>
      </c>
      <c r="EM97" s="320" t="s">
        <v>763</v>
      </c>
      <c r="EN97" s="276" t="s">
        <v>764</v>
      </c>
      <c r="EO97" s="276">
        <v>8</v>
      </c>
      <c r="EP97" s="276">
        <v>8</v>
      </c>
      <c r="EQ97" s="277">
        <v>2</v>
      </c>
      <c r="ER97" s="277">
        <v>2</v>
      </c>
      <c r="ES97" s="277">
        <v>2</v>
      </c>
      <c r="ET97" s="843">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5" t="s">
        <v>770</v>
      </c>
      <c r="EM98" s="320" t="s">
        <v>768</v>
      </c>
      <c r="EN98" s="276" t="s">
        <v>769</v>
      </c>
      <c r="EO98" s="276">
        <v>0</v>
      </c>
      <c r="EP98" s="276">
        <v>1</v>
      </c>
      <c r="EQ98" s="331">
        <v>0.25</v>
      </c>
      <c r="ER98" s="331">
        <v>0.25</v>
      </c>
      <c r="ES98" s="331">
        <v>0.25</v>
      </c>
      <c r="ET98" s="842">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5" t="s">
        <v>777</v>
      </c>
      <c r="EM99" s="320" t="s">
        <v>775</v>
      </c>
      <c r="EN99" s="276" t="s">
        <v>776</v>
      </c>
      <c r="EO99" s="276">
        <v>0</v>
      </c>
      <c r="EP99" s="276">
        <v>1</v>
      </c>
      <c r="EQ99" s="331">
        <v>0.25</v>
      </c>
      <c r="ER99" s="331">
        <v>0.25</v>
      </c>
      <c r="ES99" s="331">
        <v>0.25</v>
      </c>
      <c r="ET99" s="842">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5" t="s">
        <v>781</v>
      </c>
      <c r="EM100" s="320" t="s">
        <v>779</v>
      </c>
      <c r="EN100" s="276" t="s">
        <v>780</v>
      </c>
      <c r="EO100" s="276">
        <v>0</v>
      </c>
      <c r="EP100" s="276">
        <v>1</v>
      </c>
      <c r="EQ100" s="331">
        <v>0.25</v>
      </c>
      <c r="ER100" s="331">
        <v>0.25</v>
      </c>
      <c r="ES100" s="331">
        <v>0.25</v>
      </c>
      <c r="ET100" s="842">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5" t="s">
        <v>785</v>
      </c>
      <c r="EM101" s="320" t="s">
        <v>783</v>
      </c>
      <c r="EN101" s="276" t="s">
        <v>784</v>
      </c>
      <c r="EO101" s="276">
        <v>0</v>
      </c>
      <c r="EP101" s="331">
        <v>100</v>
      </c>
      <c r="EQ101" s="331">
        <v>25</v>
      </c>
      <c r="ER101" s="331">
        <v>25</v>
      </c>
      <c r="ES101" s="331">
        <v>25</v>
      </c>
      <c r="ET101" s="842">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5" t="s">
        <v>789</v>
      </c>
      <c r="EM102" s="320" t="s">
        <v>787</v>
      </c>
      <c r="EN102" s="276" t="s">
        <v>788</v>
      </c>
      <c r="EO102" s="276">
        <v>1</v>
      </c>
      <c r="EP102" s="276">
        <v>1</v>
      </c>
      <c r="EQ102" s="331">
        <v>1</v>
      </c>
      <c r="ER102" s="331">
        <v>1</v>
      </c>
      <c r="ES102" s="331">
        <v>1</v>
      </c>
      <c r="ET102" s="842">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5" t="s">
        <v>793</v>
      </c>
      <c r="EM103" s="320" t="s">
        <v>791</v>
      </c>
      <c r="EN103" s="276" t="s">
        <v>792</v>
      </c>
      <c r="EO103" s="276">
        <v>3</v>
      </c>
      <c r="EP103" s="276">
        <v>3</v>
      </c>
      <c r="EQ103" s="278">
        <v>3</v>
      </c>
      <c r="ER103" s="278">
        <v>3</v>
      </c>
      <c r="ES103" s="277">
        <v>3</v>
      </c>
      <c r="ET103" s="843">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5" t="s">
        <v>797</v>
      </c>
      <c r="EM104" s="320" t="s">
        <v>795</v>
      </c>
      <c r="EN104" s="276" t="s">
        <v>796</v>
      </c>
      <c r="EO104" s="276">
        <v>0</v>
      </c>
      <c r="EP104" s="331">
        <v>100</v>
      </c>
      <c r="EQ104" s="331">
        <v>25</v>
      </c>
      <c r="ER104" s="331">
        <v>25</v>
      </c>
      <c r="ES104" s="331">
        <v>25</v>
      </c>
      <c r="ET104" s="842">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5" t="s">
        <v>800</v>
      </c>
      <c r="EM105" s="320" t="s">
        <v>799</v>
      </c>
      <c r="EN105" s="276" t="s">
        <v>653</v>
      </c>
      <c r="EO105" s="276">
        <v>0</v>
      </c>
      <c r="EP105" s="276">
        <v>1</v>
      </c>
      <c r="EQ105" s="331">
        <v>0.25</v>
      </c>
      <c r="ER105" s="331">
        <v>0.25</v>
      </c>
      <c r="ES105" s="331">
        <v>0.25</v>
      </c>
      <c r="ET105" s="842">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5" t="s">
        <v>808</v>
      </c>
      <c r="EM106" s="320" t="s">
        <v>805</v>
      </c>
      <c r="EN106" s="276" t="s">
        <v>806</v>
      </c>
      <c r="EO106" s="276">
        <v>164</v>
      </c>
      <c r="EP106" s="276">
        <v>131</v>
      </c>
      <c r="EQ106" s="277">
        <v>164</v>
      </c>
      <c r="ER106" s="277">
        <v>154</v>
      </c>
      <c r="ES106" s="277">
        <v>144</v>
      </c>
      <c r="ET106" s="843">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5" t="s">
        <v>812</v>
      </c>
      <c r="EM107" s="320" t="s">
        <v>810</v>
      </c>
      <c r="EN107" s="276" t="s">
        <v>811</v>
      </c>
      <c r="EO107" s="276">
        <v>1</v>
      </c>
      <c r="EP107" s="276">
        <v>1</v>
      </c>
      <c r="EQ107" s="331">
        <v>1</v>
      </c>
      <c r="ER107" s="331">
        <v>1</v>
      </c>
      <c r="ES107" s="331">
        <v>1</v>
      </c>
      <c r="ET107" s="842">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5" t="s">
        <v>816</v>
      </c>
      <c r="EM108" s="320" t="s">
        <v>814</v>
      </c>
      <c r="EN108" s="276" t="s">
        <v>815</v>
      </c>
      <c r="EO108" s="276">
        <v>1</v>
      </c>
      <c r="EP108" s="276">
        <v>1</v>
      </c>
      <c r="EQ108" s="331">
        <v>1</v>
      </c>
      <c r="ER108" s="331">
        <v>1</v>
      </c>
      <c r="ES108" s="331">
        <v>1</v>
      </c>
      <c r="ET108" s="842">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5" t="s">
        <v>821</v>
      </c>
      <c r="EM109" s="320" t="s">
        <v>820</v>
      </c>
      <c r="EN109" s="276" t="s">
        <v>653</v>
      </c>
      <c r="EO109" s="276">
        <v>0</v>
      </c>
      <c r="EP109" s="276">
        <v>1</v>
      </c>
      <c r="EQ109" s="278">
        <v>0.2</v>
      </c>
      <c r="ER109" s="278">
        <v>0.3</v>
      </c>
      <c r="ES109" s="331">
        <v>0.25</v>
      </c>
      <c r="ET109" s="842">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5" t="s">
        <v>824</v>
      </c>
      <c r="EM110" s="320" t="s">
        <v>823</v>
      </c>
      <c r="EN110" s="276" t="s">
        <v>653</v>
      </c>
      <c r="EO110" s="276">
        <v>1</v>
      </c>
      <c r="EP110" s="276">
        <v>1</v>
      </c>
      <c r="EQ110" s="331">
        <v>1</v>
      </c>
      <c r="ER110" s="331">
        <v>1</v>
      </c>
      <c r="ES110" s="331">
        <v>1</v>
      </c>
      <c r="ET110" s="842">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5" t="s">
        <v>833</v>
      </c>
      <c r="EM111" s="320" t="s">
        <v>830</v>
      </c>
      <c r="EN111" s="276" t="s">
        <v>831</v>
      </c>
      <c r="EO111" s="276">
        <v>0</v>
      </c>
      <c r="EP111" s="276">
        <v>1</v>
      </c>
      <c r="EQ111" s="277">
        <v>1</v>
      </c>
      <c r="ER111" s="277">
        <v>1</v>
      </c>
      <c r="ES111" s="277">
        <v>1</v>
      </c>
      <c r="ET111" s="843">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5" t="s">
        <v>837</v>
      </c>
      <c r="EM112" s="320" t="s">
        <v>835</v>
      </c>
      <c r="EN112" s="276" t="s">
        <v>836</v>
      </c>
      <c r="EO112" s="276">
        <v>0</v>
      </c>
      <c r="EP112" s="276">
        <v>1</v>
      </c>
      <c r="EQ112" s="277">
        <v>0</v>
      </c>
      <c r="ER112" s="277">
        <v>1</v>
      </c>
      <c r="ES112" s="277">
        <v>1</v>
      </c>
      <c r="ET112" s="843">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5" t="s">
        <v>841</v>
      </c>
      <c r="EM113" s="320" t="s">
        <v>839</v>
      </c>
      <c r="EN113" s="276" t="s">
        <v>1903</v>
      </c>
      <c r="EO113" s="331">
        <v>25</v>
      </c>
      <c r="EP113" s="331">
        <v>30</v>
      </c>
      <c r="EQ113" s="331">
        <v>25</v>
      </c>
      <c r="ER113" s="331">
        <v>26</v>
      </c>
      <c r="ES113" s="331">
        <v>29</v>
      </c>
      <c r="ET113" s="846">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5" t="s">
        <v>845</v>
      </c>
      <c r="EM114" s="320" t="s">
        <v>843</v>
      </c>
      <c r="EN114" s="276" t="s">
        <v>1904</v>
      </c>
      <c r="EO114" s="278">
        <v>38</v>
      </c>
      <c r="EP114" s="278">
        <v>58</v>
      </c>
      <c r="EQ114" s="278">
        <v>40</v>
      </c>
      <c r="ER114" s="331">
        <v>45</v>
      </c>
      <c r="ES114" s="278">
        <v>50</v>
      </c>
      <c r="ET114" s="842">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5" t="s">
        <v>849</v>
      </c>
      <c r="EM115" s="320" t="s">
        <v>847</v>
      </c>
      <c r="EN115" s="276" t="s">
        <v>1905</v>
      </c>
      <c r="EO115" s="277">
        <v>2</v>
      </c>
      <c r="EP115" s="825">
        <v>10</v>
      </c>
      <c r="EQ115" s="825">
        <v>2</v>
      </c>
      <c r="ER115" s="825">
        <v>4</v>
      </c>
      <c r="ES115" s="825">
        <v>6</v>
      </c>
      <c r="ET115" s="853">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5" t="s">
        <v>853</v>
      </c>
      <c r="EM116" s="320" t="s">
        <v>851</v>
      </c>
      <c r="EN116" s="276" t="s">
        <v>852</v>
      </c>
      <c r="EO116" s="276">
        <v>2</v>
      </c>
      <c r="EP116" s="276">
        <v>3</v>
      </c>
      <c r="EQ116" s="277">
        <v>1</v>
      </c>
      <c r="ER116" s="277">
        <v>1</v>
      </c>
      <c r="ES116" s="278">
        <v>0.5</v>
      </c>
      <c r="ET116" s="846">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5" t="s">
        <v>857</v>
      </c>
      <c r="EM117" s="320" t="s">
        <v>855</v>
      </c>
      <c r="EN117" s="276" t="s">
        <v>1906</v>
      </c>
      <c r="EO117" s="277">
        <v>5</v>
      </c>
      <c r="EP117" s="825">
        <v>30</v>
      </c>
      <c r="EQ117" s="825">
        <v>5</v>
      </c>
      <c r="ER117" s="825">
        <v>15</v>
      </c>
      <c r="ES117" s="825">
        <v>25</v>
      </c>
      <c r="ET117" s="853">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5" t="s">
        <v>861</v>
      </c>
      <c r="EM118" s="320" t="s">
        <v>859</v>
      </c>
      <c r="EN118" s="276" t="s">
        <v>860</v>
      </c>
      <c r="EO118" s="276">
        <v>1</v>
      </c>
      <c r="EP118" s="826">
        <v>2</v>
      </c>
      <c r="EQ118" s="825">
        <v>0</v>
      </c>
      <c r="ER118" s="831">
        <v>0</v>
      </c>
      <c r="ES118" s="825">
        <v>1</v>
      </c>
      <c r="ET118" s="847">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5" t="s">
        <v>865</v>
      </c>
      <c r="EM119" s="320" t="s">
        <v>863</v>
      </c>
      <c r="EN119" s="276" t="s">
        <v>864</v>
      </c>
      <c r="EO119" s="277">
        <v>0</v>
      </c>
      <c r="EP119" s="825">
        <v>40</v>
      </c>
      <c r="EQ119" s="825">
        <v>5</v>
      </c>
      <c r="ER119" s="825">
        <v>15</v>
      </c>
      <c r="ES119" s="825">
        <v>30</v>
      </c>
      <c r="ET119" s="853">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5" t="s">
        <v>869</v>
      </c>
      <c r="EM120" s="320" t="s">
        <v>867</v>
      </c>
      <c r="EN120" s="276" t="s">
        <v>868</v>
      </c>
      <c r="EO120" s="277">
        <v>0</v>
      </c>
      <c r="EP120" s="825">
        <v>90</v>
      </c>
      <c r="EQ120" s="825">
        <v>0</v>
      </c>
      <c r="ER120" s="825">
        <v>5</v>
      </c>
      <c r="ES120" s="825">
        <v>40</v>
      </c>
      <c r="ET120" s="853">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5" t="s">
        <v>875</v>
      </c>
      <c r="EM121" s="320" t="s">
        <v>873</v>
      </c>
      <c r="EN121" s="276" t="s">
        <v>874</v>
      </c>
      <c r="EO121" s="276">
        <v>1</v>
      </c>
      <c r="EP121" s="278">
        <v>2</v>
      </c>
      <c r="EQ121" s="278">
        <v>0.5</v>
      </c>
      <c r="ER121" s="278">
        <v>0.5</v>
      </c>
      <c r="ES121" s="278">
        <v>0.5</v>
      </c>
      <c r="ET121" s="846">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5" t="s">
        <v>879</v>
      </c>
      <c r="EM122" s="320" t="s">
        <v>877</v>
      </c>
      <c r="EN122" s="276" t="s">
        <v>878</v>
      </c>
      <c r="EO122" s="276">
        <v>281</v>
      </c>
      <c r="EP122" s="276">
        <v>600</v>
      </c>
      <c r="EQ122" s="277">
        <v>150</v>
      </c>
      <c r="ER122" s="277">
        <v>150</v>
      </c>
      <c r="ES122" s="277">
        <v>150</v>
      </c>
      <c r="ET122" s="843">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5" t="s">
        <v>883</v>
      </c>
      <c r="EM123" s="320" t="s">
        <v>881</v>
      </c>
      <c r="EN123" s="276" t="s">
        <v>882</v>
      </c>
      <c r="EO123" s="388">
        <v>0</v>
      </c>
      <c r="EP123" s="388">
        <v>1</v>
      </c>
      <c r="EQ123" s="278">
        <v>0.2</v>
      </c>
      <c r="ER123" s="832">
        <v>0</v>
      </c>
      <c r="ES123" s="832">
        <v>0.4</v>
      </c>
      <c r="ET123" s="841">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5" t="s">
        <v>887</v>
      </c>
      <c r="EM124" s="320" t="s">
        <v>885</v>
      </c>
      <c r="EN124" s="276" t="s">
        <v>886</v>
      </c>
      <c r="EO124" s="388">
        <v>1</v>
      </c>
      <c r="EP124" s="388">
        <v>3</v>
      </c>
      <c r="EQ124" s="278">
        <v>0.5</v>
      </c>
      <c r="ER124" s="278">
        <v>0.5</v>
      </c>
      <c r="ES124" s="277">
        <v>1</v>
      </c>
      <c r="ET124" s="843">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5" t="s">
        <v>893</v>
      </c>
      <c r="EM125" s="320" t="s">
        <v>891</v>
      </c>
      <c r="EN125" s="276" t="s">
        <v>892</v>
      </c>
      <c r="EO125" s="278">
        <v>0</v>
      </c>
      <c r="EP125" s="278">
        <v>70</v>
      </c>
      <c r="EQ125" s="278">
        <v>10</v>
      </c>
      <c r="ER125" s="832">
        <v>0</v>
      </c>
      <c r="ES125" s="832">
        <v>30</v>
      </c>
      <c r="ET125" s="841">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5" t="s">
        <v>897</v>
      </c>
      <c r="EM126" s="320" t="s">
        <v>895</v>
      </c>
      <c r="EN126" s="276" t="s">
        <v>896</v>
      </c>
      <c r="EO126" s="276">
        <v>0</v>
      </c>
      <c r="EP126" s="276">
        <v>1</v>
      </c>
      <c r="EQ126" s="278">
        <v>0.2</v>
      </c>
      <c r="ER126" s="832">
        <v>0.2</v>
      </c>
      <c r="ES126" s="278">
        <v>0.3</v>
      </c>
      <c r="ET126" s="841">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5" t="s">
        <v>901</v>
      </c>
      <c r="EM127" s="320" t="s">
        <v>899</v>
      </c>
      <c r="EN127" s="276" t="s">
        <v>900</v>
      </c>
      <c r="EO127" s="276">
        <v>0</v>
      </c>
      <c r="EP127" s="276">
        <v>4</v>
      </c>
      <c r="EQ127" s="277">
        <v>1</v>
      </c>
      <c r="ER127" s="277">
        <v>1</v>
      </c>
      <c r="ES127" s="277">
        <v>1</v>
      </c>
      <c r="ET127" s="843">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5" t="s">
        <v>907</v>
      </c>
      <c r="EM128" s="320" t="s">
        <v>905</v>
      </c>
      <c r="EN128" s="276" t="s">
        <v>906</v>
      </c>
      <c r="EO128" s="276">
        <v>0</v>
      </c>
      <c r="EP128" s="276">
        <v>2</v>
      </c>
      <c r="EQ128" s="278">
        <v>0.5</v>
      </c>
      <c r="ER128" s="278">
        <v>0.5</v>
      </c>
      <c r="ES128" s="278">
        <v>0.5</v>
      </c>
      <c r="ET128" s="846">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5" t="s">
        <v>911</v>
      </c>
      <c r="EM129" s="320" t="s">
        <v>909</v>
      </c>
      <c r="EN129" s="276" t="s">
        <v>910</v>
      </c>
      <c r="EO129" s="276">
        <v>0</v>
      </c>
      <c r="EP129" s="276">
        <v>200</v>
      </c>
      <c r="EQ129" s="277">
        <v>50</v>
      </c>
      <c r="ER129" s="277">
        <v>50</v>
      </c>
      <c r="ES129" s="277">
        <v>50</v>
      </c>
      <c r="ET129" s="843">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5" t="s">
        <v>915</v>
      </c>
      <c r="EM130" s="320" t="s">
        <v>913</v>
      </c>
      <c r="EN130" s="276" t="s">
        <v>914</v>
      </c>
      <c r="EO130" s="276">
        <v>0</v>
      </c>
      <c r="EP130" s="276">
        <v>1</v>
      </c>
      <c r="EQ130" s="278">
        <v>0.2</v>
      </c>
      <c r="ER130" s="278">
        <v>0.3</v>
      </c>
      <c r="ES130" s="278">
        <v>0.3</v>
      </c>
      <c r="ET130" s="846">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5" t="s">
        <v>919</v>
      </c>
      <c r="EM131" s="320" t="s">
        <v>917</v>
      </c>
      <c r="EN131" s="276" t="s">
        <v>918</v>
      </c>
      <c r="EO131" s="276">
        <v>0</v>
      </c>
      <c r="EP131" s="276">
        <v>1</v>
      </c>
      <c r="EQ131" s="278">
        <v>0.2</v>
      </c>
      <c r="ER131" s="278">
        <v>0.3</v>
      </c>
      <c r="ES131" s="278">
        <v>0.3</v>
      </c>
      <c r="ET131" s="846">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5" t="s">
        <v>923</v>
      </c>
      <c r="EM132" s="320" t="s">
        <v>921</v>
      </c>
      <c r="EN132" s="276" t="s">
        <v>922</v>
      </c>
      <c r="EO132" s="276">
        <v>0</v>
      </c>
      <c r="EP132" s="276">
        <v>1</v>
      </c>
      <c r="EQ132" s="278">
        <v>0.2</v>
      </c>
      <c r="ER132" s="278">
        <v>0.3</v>
      </c>
      <c r="ES132" s="278">
        <v>0.3</v>
      </c>
      <c r="ET132" s="846">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5" t="s">
        <v>930</v>
      </c>
      <c r="EM133" s="320" t="s">
        <v>928</v>
      </c>
      <c r="EN133" s="276" t="s">
        <v>929</v>
      </c>
      <c r="EO133" s="276">
        <v>0</v>
      </c>
      <c r="EP133" s="276">
        <v>2</v>
      </c>
      <c r="EQ133" s="278">
        <v>0.5</v>
      </c>
      <c r="ER133" s="278">
        <v>0.5</v>
      </c>
      <c r="ES133" s="278">
        <v>0.5</v>
      </c>
      <c r="ET133" s="846">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5" t="s">
        <v>934</v>
      </c>
      <c r="EM134" s="320" t="s">
        <v>932</v>
      </c>
      <c r="EN134" s="276" t="s">
        <v>933</v>
      </c>
      <c r="EO134" s="276">
        <v>300</v>
      </c>
      <c r="EP134" s="276">
        <v>500</v>
      </c>
      <c r="EQ134" s="277">
        <v>125</v>
      </c>
      <c r="ER134" s="277">
        <v>125</v>
      </c>
      <c r="ES134" s="277">
        <v>125</v>
      </c>
      <c r="ET134" s="843">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5" t="s">
        <v>938</v>
      </c>
      <c r="EM135" s="320" t="s">
        <v>936</v>
      </c>
      <c r="EN135" s="276" t="s">
        <v>937</v>
      </c>
      <c r="EO135" s="276">
        <v>0</v>
      </c>
      <c r="EP135" s="388">
        <v>1</v>
      </c>
      <c r="EQ135" s="331">
        <v>0.25</v>
      </c>
      <c r="ER135" s="833">
        <v>0.05</v>
      </c>
      <c r="ES135" s="833">
        <v>0.35</v>
      </c>
      <c r="ET135" s="844">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5" t="s">
        <v>942</v>
      </c>
      <c r="EM136" s="320" t="s">
        <v>940</v>
      </c>
      <c r="EN136" s="276" t="s">
        <v>941</v>
      </c>
      <c r="EO136" s="276">
        <v>0</v>
      </c>
      <c r="EP136" s="276">
        <v>8</v>
      </c>
      <c r="EQ136" s="277">
        <v>2</v>
      </c>
      <c r="ER136" s="277">
        <v>2</v>
      </c>
      <c r="ES136" s="277">
        <v>2</v>
      </c>
      <c r="ET136" s="843">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5" t="s">
        <v>946</v>
      </c>
      <c r="EM137" s="320" t="s">
        <v>944</v>
      </c>
      <c r="EN137" s="276" t="s">
        <v>945</v>
      </c>
      <c r="EO137" s="276">
        <v>6</v>
      </c>
      <c r="EP137" s="276">
        <v>194</v>
      </c>
      <c r="EQ137" s="277">
        <v>48</v>
      </c>
      <c r="ER137" s="277">
        <v>48</v>
      </c>
      <c r="ES137" s="277">
        <v>48</v>
      </c>
      <c r="ET137" s="843">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5" t="s">
        <v>950</v>
      </c>
      <c r="EM138" s="320" t="s">
        <v>948</v>
      </c>
      <c r="EN138" s="276" t="s">
        <v>949</v>
      </c>
      <c r="EO138" s="276">
        <v>0</v>
      </c>
      <c r="EP138" s="388">
        <v>1</v>
      </c>
      <c r="EQ138" s="331">
        <v>0.25</v>
      </c>
      <c r="ER138" s="331">
        <v>0.25</v>
      </c>
      <c r="ES138" s="331">
        <v>0.25</v>
      </c>
      <c r="ET138" s="842">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5" t="s">
        <v>956</v>
      </c>
      <c r="EM139" s="320" t="s">
        <v>954</v>
      </c>
      <c r="EN139" s="276" t="s">
        <v>955</v>
      </c>
      <c r="EO139" s="276">
        <v>0</v>
      </c>
      <c r="EP139" s="276">
        <v>1</v>
      </c>
      <c r="EQ139" s="277">
        <v>0</v>
      </c>
      <c r="ER139" s="832">
        <v>0</v>
      </c>
      <c r="ES139" s="833">
        <v>0.5</v>
      </c>
      <c r="ET139" s="844">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5" t="s">
        <v>960</v>
      </c>
      <c r="EM140" s="320" t="s">
        <v>958</v>
      </c>
      <c r="EN140" s="276" t="s">
        <v>959</v>
      </c>
      <c r="EO140" s="276">
        <v>0</v>
      </c>
      <c r="EP140" s="276">
        <v>1</v>
      </c>
      <c r="EQ140" s="331">
        <v>0.25</v>
      </c>
      <c r="ER140" s="331">
        <v>0.25</v>
      </c>
      <c r="ES140" s="331">
        <v>0.25</v>
      </c>
      <c r="ET140" s="842">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5" t="s">
        <v>964</v>
      </c>
      <c r="EM141" s="320" t="s">
        <v>962</v>
      </c>
      <c r="EN141" s="276" t="s">
        <v>963</v>
      </c>
      <c r="EO141" s="276">
        <v>1</v>
      </c>
      <c r="EP141" s="276">
        <v>2</v>
      </c>
      <c r="EQ141" s="278">
        <v>0.5</v>
      </c>
      <c r="ER141" s="278">
        <v>0.5</v>
      </c>
      <c r="ES141" s="278">
        <v>0.5</v>
      </c>
      <c r="ET141" s="846">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5" t="s">
        <v>968</v>
      </c>
      <c r="EM142" s="320" t="s">
        <v>966</v>
      </c>
      <c r="EN142" s="276" t="s">
        <v>967</v>
      </c>
      <c r="EO142" s="276">
        <v>10</v>
      </c>
      <c r="EP142" s="276">
        <v>20</v>
      </c>
      <c r="EQ142" s="277">
        <v>6</v>
      </c>
      <c r="ER142" s="277">
        <v>6</v>
      </c>
      <c r="ES142" s="277">
        <v>4</v>
      </c>
      <c r="ET142" s="843">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5" t="s">
        <v>972</v>
      </c>
      <c r="EM143" s="320" t="s">
        <v>970</v>
      </c>
      <c r="EN143" s="276" t="s">
        <v>971</v>
      </c>
      <c r="EO143" s="277">
        <v>15</v>
      </c>
      <c r="EP143" s="277">
        <v>65</v>
      </c>
      <c r="EQ143" s="277">
        <v>0</v>
      </c>
      <c r="ER143" s="278">
        <v>30</v>
      </c>
      <c r="ES143" s="278">
        <v>30</v>
      </c>
      <c r="ET143" s="842">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5" t="s">
        <v>978</v>
      </c>
      <c r="EM144" s="320" t="s">
        <v>976</v>
      </c>
      <c r="EN144" s="276" t="s">
        <v>977</v>
      </c>
      <c r="EO144" s="388">
        <v>0</v>
      </c>
      <c r="EP144" s="388">
        <v>1</v>
      </c>
      <c r="EQ144" s="331">
        <v>0.25</v>
      </c>
      <c r="ER144" s="833">
        <v>0</v>
      </c>
      <c r="ES144" s="833">
        <v>0.35</v>
      </c>
      <c r="ET144" s="844">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5" t="s">
        <v>982</v>
      </c>
      <c r="EM145" s="320" t="s">
        <v>980</v>
      </c>
      <c r="EN145" s="276" t="s">
        <v>981</v>
      </c>
      <c r="EO145" s="388">
        <v>0</v>
      </c>
      <c r="EP145" s="388">
        <v>4</v>
      </c>
      <c r="EQ145" s="277">
        <v>1</v>
      </c>
      <c r="ER145" s="277">
        <v>1</v>
      </c>
      <c r="ES145" s="277">
        <v>1</v>
      </c>
      <c r="ET145" s="843">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5" t="s">
        <v>986</v>
      </c>
      <c r="EM146" s="320" t="s">
        <v>984</v>
      </c>
      <c r="EN146" s="276" t="s">
        <v>985</v>
      </c>
      <c r="EO146" s="388">
        <v>1</v>
      </c>
      <c r="EP146" s="388">
        <v>3</v>
      </c>
      <c r="EQ146" s="277">
        <v>1</v>
      </c>
      <c r="ER146" s="277">
        <v>1</v>
      </c>
      <c r="ES146" s="277">
        <v>1</v>
      </c>
      <c r="ET146" s="843">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5" t="s">
        <v>990</v>
      </c>
      <c r="EM147" s="320" t="s">
        <v>988</v>
      </c>
      <c r="EN147" s="276" t="s">
        <v>989</v>
      </c>
      <c r="EO147" s="388">
        <v>0</v>
      </c>
      <c r="EP147" s="388">
        <v>1</v>
      </c>
      <c r="EQ147" s="278">
        <v>0.2</v>
      </c>
      <c r="ER147" s="278">
        <v>0.2</v>
      </c>
      <c r="ES147" s="278">
        <v>0.3</v>
      </c>
      <c r="ET147" s="846">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1" t="s">
        <v>999</v>
      </c>
      <c r="EM148" s="320" t="s">
        <v>996</v>
      </c>
      <c r="EN148" s="276" t="s">
        <v>997</v>
      </c>
      <c r="EO148" s="826">
        <v>12</v>
      </c>
      <c r="EP148" s="826">
        <v>17</v>
      </c>
      <c r="EQ148" s="825">
        <v>0</v>
      </c>
      <c r="ER148" s="825">
        <v>3</v>
      </c>
      <c r="ES148" s="825">
        <v>2</v>
      </c>
      <c r="ET148" s="853">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1" t="s">
        <v>1003</v>
      </c>
      <c r="EM149" s="320" t="s">
        <v>1001</v>
      </c>
      <c r="EN149" s="276" t="s">
        <v>1002</v>
      </c>
      <c r="EO149" s="276">
        <v>0</v>
      </c>
      <c r="EP149" s="276">
        <v>3</v>
      </c>
      <c r="EQ149" s="278">
        <v>0.2</v>
      </c>
      <c r="ER149" s="856">
        <v>0.2</v>
      </c>
      <c r="ES149" s="856">
        <v>1.6</v>
      </c>
      <c r="ET149" s="843">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1" t="s">
        <v>1007</v>
      </c>
      <c r="EM150" s="320" t="s">
        <v>1005</v>
      </c>
      <c r="EN150" s="276" t="s">
        <v>1006</v>
      </c>
      <c r="EO150" s="388">
        <v>12</v>
      </c>
      <c r="EP150" s="388">
        <v>12</v>
      </c>
      <c r="EQ150" s="277">
        <v>12</v>
      </c>
      <c r="ER150" s="857">
        <v>4</v>
      </c>
      <c r="ES150" s="857">
        <v>4</v>
      </c>
      <c r="ET150" s="858">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1" t="s">
        <v>1011</v>
      </c>
      <c r="EM151" s="320" t="s">
        <v>1009</v>
      </c>
      <c r="EN151" s="276" t="s">
        <v>1010</v>
      </c>
      <c r="EO151" s="854">
        <v>26</v>
      </c>
      <c r="EP151" s="854">
        <v>28</v>
      </c>
      <c r="EQ151" s="825">
        <v>0</v>
      </c>
      <c r="ER151" s="856">
        <v>0.5</v>
      </c>
      <c r="ES151" s="856">
        <v>0.5</v>
      </c>
      <c r="ET151" s="858">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1" t="s">
        <v>1015</v>
      </c>
      <c r="EM152" s="320" t="s">
        <v>1013</v>
      </c>
      <c r="EN152" s="276" t="s">
        <v>1014</v>
      </c>
      <c r="EO152" s="388">
        <v>0</v>
      </c>
      <c r="EP152" s="388">
        <v>3</v>
      </c>
      <c r="EQ152" s="277">
        <v>0</v>
      </c>
      <c r="ER152" s="857">
        <v>0</v>
      </c>
      <c r="ES152" s="857">
        <v>2</v>
      </c>
      <c r="ET152" s="843">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1" t="s">
        <v>1019</v>
      </c>
      <c r="EM153" s="320" t="s">
        <v>1017</v>
      </c>
      <c r="EN153" s="276" t="s">
        <v>1018</v>
      </c>
      <c r="EO153" s="388">
        <v>26</v>
      </c>
      <c r="EP153" s="388">
        <v>26</v>
      </c>
      <c r="EQ153" s="278">
        <v>0.2</v>
      </c>
      <c r="ER153" s="278">
        <v>7.8</v>
      </c>
      <c r="ES153" s="277">
        <v>10</v>
      </c>
      <c r="ET153" s="843">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1" t="s">
        <v>1022</v>
      </c>
      <c r="EM154" s="320" t="s">
        <v>1021</v>
      </c>
      <c r="EN154" s="276" t="s">
        <v>1010</v>
      </c>
      <c r="EO154" s="655">
        <v>0.6</v>
      </c>
      <c r="EP154" s="388">
        <v>1</v>
      </c>
      <c r="EQ154" s="278">
        <v>0.5</v>
      </c>
      <c r="ER154" s="856">
        <v>0.4</v>
      </c>
      <c r="ES154" s="856">
        <v>0.1</v>
      </c>
      <c r="ET154" s="843">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1" t="s">
        <v>1025</v>
      </c>
      <c r="EM155" s="320" t="s">
        <v>1024</v>
      </c>
      <c r="EN155" s="276" t="s">
        <v>1018</v>
      </c>
      <c r="EO155" s="388">
        <v>1</v>
      </c>
      <c r="EP155" s="388">
        <v>1</v>
      </c>
      <c r="EQ155" s="277">
        <v>0</v>
      </c>
      <c r="ER155" s="857">
        <v>0</v>
      </c>
      <c r="ES155" s="856">
        <v>0.5</v>
      </c>
      <c r="ET155" s="859">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1" t="s">
        <v>1028</v>
      </c>
      <c r="EM156" s="320" t="s">
        <v>1027</v>
      </c>
      <c r="EN156" s="276" t="s">
        <v>1010</v>
      </c>
      <c r="EO156" s="388">
        <v>1</v>
      </c>
      <c r="EP156" s="388">
        <v>2</v>
      </c>
      <c r="EQ156" s="278">
        <v>0.4</v>
      </c>
      <c r="ER156" s="860">
        <v>0.08</v>
      </c>
      <c r="ES156" s="860">
        <v>0.6</v>
      </c>
      <c r="ET156" s="861">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1" t="s">
        <v>1031</v>
      </c>
      <c r="EM157" s="320" t="s">
        <v>1030</v>
      </c>
      <c r="EN157" s="276" t="s">
        <v>1018</v>
      </c>
      <c r="EO157" s="388">
        <v>3</v>
      </c>
      <c r="EP157" s="388">
        <v>3</v>
      </c>
      <c r="EQ157" s="278">
        <v>2</v>
      </c>
      <c r="ER157" s="857">
        <v>1</v>
      </c>
      <c r="ES157" s="857">
        <v>1</v>
      </c>
      <c r="ET157" s="858">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1" t="s">
        <v>1034</v>
      </c>
      <c r="EM158" s="320" t="s">
        <v>1033</v>
      </c>
      <c r="EN158" s="276" t="s">
        <v>1010</v>
      </c>
      <c r="EO158" s="854">
        <v>2</v>
      </c>
      <c r="EP158" s="854">
        <v>6</v>
      </c>
      <c r="EQ158" s="825">
        <v>1</v>
      </c>
      <c r="ER158" s="857">
        <v>1</v>
      </c>
      <c r="ES158" s="857">
        <v>2</v>
      </c>
      <c r="ET158" s="853">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1" t="s">
        <v>1037</v>
      </c>
      <c r="EM159" s="320" t="s">
        <v>1036</v>
      </c>
      <c r="EN159" s="276" t="s">
        <v>1018</v>
      </c>
      <c r="EO159" s="388">
        <v>6</v>
      </c>
      <c r="EP159" s="388">
        <v>7</v>
      </c>
      <c r="EQ159" s="278">
        <v>0.2</v>
      </c>
      <c r="ER159" s="856">
        <v>0.4</v>
      </c>
      <c r="ES159" s="856">
        <v>0.4</v>
      </c>
      <c r="ET159" s="858">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1" t="s">
        <v>1040</v>
      </c>
      <c r="EM160" s="320" t="s">
        <v>1039</v>
      </c>
      <c r="EN160" s="276" t="s">
        <v>1010</v>
      </c>
      <c r="EO160" s="388">
        <v>0</v>
      </c>
      <c r="EP160" s="388">
        <v>1</v>
      </c>
      <c r="EQ160" s="277">
        <v>0</v>
      </c>
      <c r="ER160" s="856">
        <v>0.7</v>
      </c>
      <c r="ES160" s="856">
        <v>0.3</v>
      </c>
      <c r="ET160" s="843">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1" t="s">
        <v>1043</v>
      </c>
      <c r="EM161" s="320" t="s">
        <v>1042</v>
      </c>
      <c r="EN161" s="276" t="s">
        <v>1018</v>
      </c>
      <c r="EO161" s="388">
        <v>1</v>
      </c>
      <c r="EP161" s="388">
        <v>1</v>
      </c>
      <c r="EQ161" s="277">
        <v>0</v>
      </c>
      <c r="ER161" s="277">
        <v>0</v>
      </c>
      <c r="ES161" s="277">
        <v>0</v>
      </c>
      <c r="ET161" s="843">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1" t="s">
        <v>1047</v>
      </c>
      <c r="EM162" s="320" t="s">
        <v>1046</v>
      </c>
      <c r="EN162" s="276" t="s">
        <v>1010</v>
      </c>
      <c r="EO162" s="388">
        <v>0</v>
      </c>
      <c r="EP162" s="388">
        <v>3</v>
      </c>
      <c r="EQ162" s="278">
        <v>0.5</v>
      </c>
      <c r="ER162" s="856">
        <v>0.5</v>
      </c>
      <c r="ES162" s="277">
        <v>1</v>
      </c>
      <c r="ET162" s="858">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1" t="s">
        <v>1050</v>
      </c>
      <c r="EM163" s="320" t="s">
        <v>1049</v>
      </c>
      <c r="EN163" s="276" t="s">
        <v>1018</v>
      </c>
      <c r="EO163" s="388">
        <v>19</v>
      </c>
      <c r="EP163" s="388">
        <v>22</v>
      </c>
      <c r="EQ163" s="277">
        <v>4</v>
      </c>
      <c r="ER163" s="857">
        <v>6</v>
      </c>
      <c r="ES163" s="857">
        <v>8</v>
      </c>
      <c r="ET163" s="843">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1" t="s">
        <v>1055</v>
      </c>
      <c r="EM164" s="320" t="s">
        <v>1053</v>
      </c>
      <c r="EN164" s="276" t="s">
        <v>1054</v>
      </c>
      <c r="EO164" s="388">
        <v>0</v>
      </c>
      <c r="EP164" s="388">
        <v>1</v>
      </c>
      <c r="EQ164" s="278">
        <v>0</v>
      </c>
      <c r="ER164" s="856">
        <v>0</v>
      </c>
      <c r="ES164" s="856">
        <v>0.8</v>
      </c>
      <c r="ET164" s="859">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1" t="s">
        <v>1058</v>
      </c>
      <c r="EM165" s="320" t="s">
        <v>65</v>
      </c>
      <c r="EN165" s="826" t="s">
        <v>1054</v>
      </c>
      <c r="EO165" s="854">
        <v>0</v>
      </c>
      <c r="EP165" s="827">
        <v>0.3</v>
      </c>
      <c r="EQ165" s="824">
        <v>0</v>
      </c>
      <c r="ER165" s="856">
        <v>0</v>
      </c>
      <c r="ES165" s="856">
        <v>0</v>
      </c>
      <c r="ET165" s="859">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1" t="s">
        <v>1062</v>
      </c>
      <c r="EM166" s="320" t="s">
        <v>1061</v>
      </c>
      <c r="EN166" s="276" t="s">
        <v>1054</v>
      </c>
      <c r="EO166" s="388">
        <v>0</v>
      </c>
      <c r="EP166" s="388">
        <v>1</v>
      </c>
      <c r="EQ166" s="331">
        <v>0.15</v>
      </c>
      <c r="ER166" s="860">
        <v>0.1</v>
      </c>
      <c r="ES166" s="860">
        <v>0.75</v>
      </c>
      <c r="ET166" s="859">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1" t="s">
        <v>1066</v>
      </c>
      <c r="EM167" s="320" t="s">
        <v>1065</v>
      </c>
      <c r="EN167" s="276" t="s">
        <v>1054</v>
      </c>
      <c r="EO167" s="388">
        <v>0</v>
      </c>
      <c r="EP167" s="388">
        <v>1</v>
      </c>
      <c r="EQ167" s="331">
        <v>0</v>
      </c>
      <c r="ER167" s="860">
        <v>0.05</v>
      </c>
      <c r="ES167" s="331">
        <v>0.4</v>
      </c>
      <c r="ET167" s="861">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1" t="s">
        <v>1070</v>
      </c>
      <c r="EM168" s="320" t="s">
        <v>1069</v>
      </c>
      <c r="EN168" s="276" t="s">
        <v>1054</v>
      </c>
      <c r="EO168" s="388">
        <v>0</v>
      </c>
      <c r="EP168" s="388">
        <v>1</v>
      </c>
      <c r="EQ168" s="824">
        <v>0</v>
      </c>
      <c r="ER168" s="856">
        <v>0</v>
      </c>
      <c r="ES168" s="856">
        <v>1</v>
      </c>
      <c r="ET168" s="859">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5" t="s">
        <v>1078</v>
      </c>
      <c r="EM169" s="320" t="s">
        <v>1076</v>
      </c>
      <c r="EN169" s="276" t="s">
        <v>1077</v>
      </c>
      <c r="EO169" s="276">
        <v>0.3</v>
      </c>
      <c r="EP169" s="276">
        <v>1</v>
      </c>
      <c r="EQ169" s="277">
        <v>0</v>
      </c>
      <c r="ER169" s="857">
        <v>0</v>
      </c>
      <c r="ES169" s="857">
        <v>1</v>
      </c>
      <c r="ET169" s="843">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5" t="s">
        <v>1082</v>
      </c>
      <c r="EM170" s="320" t="s">
        <v>1080</v>
      </c>
      <c r="EN170" s="276" t="s">
        <v>1081</v>
      </c>
      <c r="EO170" s="276">
        <v>6</v>
      </c>
      <c r="EP170" s="826">
        <v>8</v>
      </c>
      <c r="EQ170" s="824">
        <v>0</v>
      </c>
      <c r="ER170" s="856">
        <v>0</v>
      </c>
      <c r="ES170" s="856">
        <v>2</v>
      </c>
      <c r="ET170" s="848">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5" t="s">
        <v>1086</v>
      </c>
      <c r="EM171" s="320" t="s">
        <v>1084</v>
      </c>
      <c r="EN171" s="276" t="s">
        <v>1085</v>
      </c>
      <c r="EO171" s="388">
        <v>15</v>
      </c>
      <c r="EP171" s="854">
        <v>35</v>
      </c>
      <c r="EQ171" s="824">
        <v>0</v>
      </c>
      <c r="ER171" s="856">
        <v>14</v>
      </c>
      <c r="ES171" s="856">
        <v>14</v>
      </c>
      <c r="ET171" s="859">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5" t="s">
        <v>1090</v>
      </c>
      <c r="EM172" s="320" t="s">
        <v>1088</v>
      </c>
      <c r="EN172" s="276" t="s">
        <v>1089</v>
      </c>
      <c r="EO172" s="388">
        <v>140</v>
      </c>
      <c r="EP172" s="388">
        <v>140</v>
      </c>
      <c r="EQ172" s="277">
        <v>20</v>
      </c>
      <c r="ER172" s="277">
        <v>40</v>
      </c>
      <c r="ES172" s="277">
        <v>40</v>
      </c>
      <c r="ET172" s="843">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5" t="s">
        <v>1094</v>
      </c>
      <c r="EM173" s="320" t="s">
        <v>1092</v>
      </c>
      <c r="EN173" s="276" t="s">
        <v>1093</v>
      </c>
      <c r="EO173" s="854">
        <v>12</v>
      </c>
      <c r="EP173" s="854">
        <v>30</v>
      </c>
      <c r="EQ173" s="825">
        <v>2</v>
      </c>
      <c r="ER173" s="825">
        <v>6</v>
      </c>
      <c r="ES173" s="825">
        <v>5</v>
      </c>
      <c r="ET173" s="853">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5" t="s">
        <v>1098</v>
      </c>
      <c r="EM174" s="320" t="s">
        <v>1096</v>
      </c>
      <c r="EN174" s="276" t="s">
        <v>1097</v>
      </c>
      <c r="EO174" s="854">
        <v>4</v>
      </c>
      <c r="EP174" s="854">
        <v>9</v>
      </c>
      <c r="EQ174" s="825">
        <v>1</v>
      </c>
      <c r="ER174" s="857">
        <v>3</v>
      </c>
      <c r="ES174" s="857">
        <v>5</v>
      </c>
      <c r="ET174" s="858">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5" t="s">
        <v>1102</v>
      </c>
      <c r="EM175" s="320" t="s">
        <v>1100</v>
      </c>
      <c r="EN175" s="276" t="s">
        <v>1101</v>
      </c>
      <c r="EO175" s="388">
        <v>0</v>
      </c>
      <c r="EP175" s="388">
        <v>5</v>
      </c>
      <c r="EQ175" s="277">
        <v>0</v>
      </c>
      <c r="ER175" s="862">
        <v>5</v>
      </c>
      <c r="ES175" s="862">
        <v>0</v>
      </c>
      <c r="ET175" s="863">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5" t="s">
        <v>1106</v>
      </c>
      <c r="EM176" s="320" t="s">
        <v>1104</v>
      </c>
      <c r="EN176" s="276" t="s">
        <v>1105</v>
      </c>
      <c r="EO176" s="854">
        <v>64</v>
      </c>
      <c r="EP176" s="854">
        <v>89</v>
      </c>
      <c r="EQ176" s="825">
        <v>7</v>
      </c>
      <c r="ER176" s="857">
        <v>8</v>
      </c>
      <c r="ES176" s="857">
        <v>9</v>
      </c>
      <c r="ET176" s="858">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5" t="s">
        <v>1110</v>
      </c>
      <c r="EM177" s="320" t="s">
        <v>1108</v>
      </c>
      <c r="EN177" s="276" t="s">
        <v>1109</v>
      </c>
      <c r="EO177" s="854">
        <v>1</v>
      </c>
      <c r="EP177" s="854">
        <v>6</v>
      </c>
      <c r="EQ177" s="824">
        <v>0.5</v>
      </c>
      <c r="ER177" s="824">
        <v>1.5</v>
      </c>
      <c r="ES177" s="824">
        <v>1.5</v>
      </c>
      <c r="ET177" s="848">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5" t="s">
        <v>1114</v>
      </c>
      <c r="EM178" s="320" t="s">
        <v>1112</v>
      </c>
      <c r="EN178" s="276" t="s">
        <v>1113</v>
      </c>
      <c r="EO178" s="388">
        <v>0</v>
      </c>
      <c r="EP178" s="388">
        <v>1</v>
      </c>
      <c r="EQ178" s="277">
        <v>0</v>
      </c>
      <c r="ER178" s="278">
        <v>0.5</v>
      </c>
      <c r="ES178" s="278">
        <v>0.5</v>
      </c>
      <c r="ET178" s="843">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5" t="s">
        <v>1118</v>
      </c>
      <c r="EM179" s="320" t="s">
        <v>1116</v>
      </c>
      <c r="EN179" s="276" t="s">
        <v>1117</v>
      </c>
      <c r="EO179" s="388">
        <v>0</v>
      </c>
      <c r="EP179" s="388">
        <v>1</v>
      </c>
      <c r="EQ179" s="277">
        <v>0</v>
      </c>
      <c r="ER179" s="856">
        <v>0.1</v>
      </c>
      <c r="ES179" s="856">
        <v>0.9</v>
      </c>
      <c r="ET179" s="843">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5" t="s">
        <v>1121</v>
      </c>
      <c r="EM180" s="320" t="s">
        <v>1120</v>
      </c>
      <c r="EN180" s="276" t="s">
        <v>906</v>
      </c>
      <c r="EO180" s="388">
        <v>0</v>
      </c>
      <c r="EP180" s="388">
        <v>1</v>
      </c>
      <c r="EQ180" s="331">
        <v>0.02</v>
      </c>
      <c r="ER180" s="856">
        <v>0</v>
      </c>
      <c r="ES180" s="331">
        <v>0.08</v>
      </c>
      <c r="ET180" s="859">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5" t="s">
        <v>1125</v>
      </c>
      <c r="EM181" s="320" t="s">
        <v>1123</v>
      </c>
      <c r="EN181" s="276" t="s">
        <v>1124</v>
      </c>
      <c r="EO181" s="388">
        <v>0</v>
      </c>
      <c r="EP181" s="388">
        <v>1</v>
      </c>
      <c r="EQ181" s="277">
        <v>0</v>
      </c>
      <c r="ER181" s="860">
        <v>0</v>
      </c>
      <c r="ES181" s="331">
        <v>0.35</v>
      </c>
      <c r="ET181" s="861">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5" t="s">
        <v>1132</v>
      </c>
      <c r="EM182" s="320" t="s">
        <v>1130</v>
      </c>
      <c r="EN182" s="276" t="s">
        <v>1131</v>
      </c>
      <c r="EO182" s="276">
        <v>184</v>
      </c>
      <c r="EP182" s="276">
        <v>300</v>
      </c>
      <c r="EQ182" s="277">
        <v>0</v>
      </c>
      <c r="ER182" s="857">
        <v>58</v>
      </c>
      <c r="ES182" s="857">
        <v>58</v>
      </c>
      <c r="ET182" s="843">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5" t="s">
        <v>1136</v>
      </c>
      <c r="EM183" s="320" t="s">
        <v>1134</v>
      </c>
      <c r="EN183" s="276" t="s">
        <v>1135</v>
      </c>
      <c r="EO183" s="276">
        <v>1</v>
      </c>
      <c r="EP183" s="276">
        <v>1</v>
      </c>
      <c r="EQ183" s="331">
        <v>0.25</v>
      </c>
      <c r="ER183" s="331">
        <v>0.25</v>
      </c>
      <c r="ES183" s="331">
        <v>0.25</v>
      </c>
      <c r="ET183" s="842">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5" t="s">
        <v>1140</v>
      </c>
      <c r="EM184" s="320" t="s">
        <v>1138</v>
      </c>
      <c r="EN184" s="276" t="s">
        <v>1139</v>
      </c>
      <c r="EO184" s="650">
        <v>3610</v>
      </c>
      <c r="EP184" s="826">
        <v>3610</v>
      </c>
      <c r="EQ184" s="825">
        <v>3610</v>
      </c>
      <c r="ER184" s="825">
        <v>3610</v>
      </c>
      <c r="ES184" s="825">
        <v>3610</v>
      </c>
      <c r="ET184" s="853">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5" t="s">
        <v>1145</v>
      </c>
      <c r="EM185" s="320" t="s">
        <v>1144</v>
      </c>
      <c r="EN185" s="276" t="s">
        <v>305</v>
      </c>
      <c r="EO185" s="276">
        <v>0</v>
      </c>
      <c r="EP185" s="276">
        <v>1</v>
      </c>
      <c r="EQ185" s="331">
        <v>0.25</v>
      </c>
      <c r="ER185" s="860">
        <v>0</v>
      </c>
      <c r="ES185" s="860">
        <v>0</v>
      </c>
      <c r="ET185" s="861">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1" t="s">
        <v>1152</v>
      </c>
      <c r="EM186" s="320" t="s">
        <v>1149</v>
      </c>
      <c r="EN186" s="276" t="s">
        <v>1150</v>
      </c>
      <c r="EO186" s="276">
        <v>0</v>
      </c>
      <c r="EP186" s="276">
        <v>1</v>
      </c>
      <c r="EQ186" s="278">
        <v>0.5</v>
      </c>
      <c r="ER186" s="832">
        <v>0.3</v>
      </c>
      <c r="ES186" s="832">
        <v>0.2</v>
      </c>
      <c r="ET186" s="843">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1" t="s">
        <v>1156</v>
      </c>
      <c r="EM187" s="320" t="s">
        <v>1154</v>
      </c>
      <c r="EN187" s="276" t="s">
        <v>1155</v>
      </c>
      <c r="EO187" s="276">
        <v>0</v>
      </c>
      <c r="EP187" s="278">
        <v>100</v>
      </c>
      <c r="EQ187" s="278">
        <v>10</v>
      </c>
      <c r="ER187" s="278">
        <v>30</v>
      </c>
      <c r="ES187" s="278">
        <v>30</v>
      </c>
      <c r="ET187" s="846">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1" t="s">
        <v>1160</v>
      </c>
      <c r="EM188" s="320" t="s">
        <v>1158</v>
      </c>
      <c r="EN188" s="276" t="s">
        <v>1159</v>
      </c>
      <c r="EO188" s="388">
        <v>0</v>
      </c>
      <c r="EP188" s="388">
        <v>1</v>
      </c>
      <c r="EQ188" s="277">
        <v>0</v>
      </c>
      <c r="ER188" s="832">
        <v>0.3</v>
      </c>
      <c r="ES188" s="832">
        <v>0.4</v>
      </c>
      <c r="ET188" s="841">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1" t="s">
        <v>1164</v>
      </c>
      <c r="EM189" s="320" t="s">
        <v>1162</v>
      </c>
      <c r="EN189" s="276" t="s">
        <v>1163</v>
      </c>
      <c r="EO189" s="388">
        <v>0</v>
      </c>
      <c r="EP189" s="388">
        <v>2</v>
      </c>
      <c r="EQ189" s="278">
        <v>0</v>
      </c>
      <c r="ER189" s="832">
        <v>0.5</v>
      </c>
      <c r="ES189" s="278">
        <v>1</v>
      </c>
      <c r="ET189" s="841">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1" t="s">
        <v>1168</v>
      </c>
      <c r="EM190" s="320" t="s">
        <v>1166</v>
      </c>
      <c r="EN190" s="276" t="s">
        <v>1167</v>
      </c>
      <c r="EO190" s="388">
        <v>0</v>
      </c>
      <c r="EP190" s="388">
        <v>1</v>
      </c>
      <c r="EQ190" s="331">
        <v>0.25</v>
      </c>
      <c r="ER190" s="331">
        <v>0.25</v>
      </c>
      <c r="ES190" s="331">
        <v>0.25</v>
      </c>
      <c r="ET190" s="842">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1" t="s">
        <v>1172</v>
      </c>
      <c r="EM191" s="320" t="s">
        <v>1170</v>
      </c>
      <c r="EN191" s="276" t="s">
        <v>1171</v>
      </c>
      <c r="EO191" s="854">
        <v>435</v>
      </c>
      <c r="EP191" s="854">
        <v>450</v>
      </c>
      <c r="EQ191" s="825">
        <v>1</v>
      </c>
      <c r="ER191" s="831">
        <v>3</v>
      </c>
      <c r="ES191" s="831">
        <v>9</v>
      </c>
      <c r="ET191" s="853">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5" t="s">
        <v>1178</v>
      </c>
      <c r="EM192" s="320" t="s">
        <v>1176</v>
      </c>
      <c r="EN192" s="276" t="s">
        <v>1177</v>
      </c>
      <c r="EO192" s="276">
        <v>0</v>
      </c>
      <c r="EP192" s="276">
        <v>1</v>
      </c>
      <c r="EQ192" s="277">
        <v>1</v>
      </c>
      <c r="ER192" s="277">
        <v>1</v>
      </c>
      <c r="ES192" s="277">
        <v>1</v>
      </c>
      <c r="ET192" s="843">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5" t="s">
        <v>1182</v>
      </c>
      <c r="EM193" s="320" t="s">
        <v>1180</v>
      </c>
      <c r="EN193" s="276" t="s">
        <v>1181</v>
      </c>
      <c r="EO193" s="276">
        <v>0</v>
      </c>
      <c r="EP193" s="276">
        <v>1</v>
      </c>
      <c r="EQ193" s="277">
        <v>1</v>
      </c>
      <c r="ER193" s="277">
        <v>1</v>
      </c>
      <c r="ES193" s="277">
        <v>1</v>
      </c>
      <c r="ET193" s="843">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5" t="s">
        <v>1186</v>
      </c>
      <c r="EM194" s="320" t="s">
        <v>1184</v>
      </c>
      <c r="EN194" s="276" t="s">
        <v>1185</v>
      </c>
      <c r="EO194" s="388">
        <v>2</v>
      </c>
      <c r="EP194" s="388">
        <v>2</v>
      </c>
      <c r="EQ194" s="825">
        <v>0</v>
      </c>
      <c r="ER194" s="831">
        <v>0</v>
      </c>
      <c r="ES194" s="825">
        <v>1</v>
      </c>
      <c r="ET194" s="847">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5" t="s">
        <v>1193</v>
      </c>
      <c r="EM195" s="320" t="s">
        <v>1191</v>
      </c>
      <c r="EN195" s="276" t="s">
        <v>1192</v>
      </c>
      <c r="EO195" s="276">
        <v>800</v>
      </c>
      <c r="EP195" s="826">
        <v>2800</v>
      </c>
      <c r="EQ195" s="825">
        <v>100</v>
      </c>
      <c r="ER195" s="832">
        <v>1</v>
      </c>
      <c r="ES195" s="831">
        <v>50</v>
      </c>
      <c r="ET195" s="847">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5" t="s">
        <v>1198</v>
      </c>
      <c r="EM196" s="320" t="s">
        <v>1196</v>
      </c>
      <c r="EN196" s="276" t="s">
        <v>1197</v>
      </c>
      <c r="EO196" s="276">
        <v>0</v>
      </c>
      <c r="EP196" s="276">
        <v>400</v>
      </c>
      <c r="EQ196" s="277">
        <v>0</v>
      </c>
      <c r="ER196" s="831">
        <v>0</v>
      </c>
      <c r="ES196" s="831">
        <v>100</v>
      </c>
      <c r="ET196" s="847">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5" t="s">
        <v>1202</v>
      </c>
      <c r="EM197" s="320" t="s">
        <v>1200</v>
      </c>
      <c r="EN197" s="276" t="s">
        <v>1201</v>
      </c>
      <c r="EO197" s="276">
        <v>0</v>
      </c>
      <c r="EP197" s="276">
        <v>100</v>
      </c>
      <c r="EQ197" s="277">
        <v>0</v>
      </c>
      <c r="ER197" s="831">
        <v>0</v>
      </c>
      <c r="ES197" s="831">
        <v>30</v>
      </c>
      <c r="ET197" s="847">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5" t="s">
        <v>1207</v>
      </c>
      <c r="EM198" s="320" t="s">
        <v>1205</v>
      </c>
      <c r="EN198" s="276" t="s">
        <v>1206</v>
      </c>
      <c r="EO198" s="276">
        <v>0</v>
      </c>
      <c r="EP198" s="276">
        <v>1</v>
      </c>
      <c r="EQ198" s="331">
        <v>0</v>
      </c>
      <c r="ER198" s="833">
        <v>0</v>
      </c>
      <c r="ES198" s="331">
        <v>0.5</v>
      </c>
      <c r="ET198" s="844">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5" t="s">
        <v>1211</v>
      </c>
      <c r="EM199" s="320" t="s">
        <v>1209</v>
      </c>
      <c r="EN199" s="276" t="s">
        <v>1907</v>
      </c>
      <c r="EO199" s="278">
        <v>30</v>
      </c>
      <c r="EP199" s="824">
        <v>100</v>
      </c>
      <c r="EQ199" s="824">
        <v>0</v>
      </c>
      <c r="ER199" s="833">
        <v>80</v>
      </c>
      <c r="ES199" s="831">
        <v>20</v>
      </c>
      <c r="ET199" s="844">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5" t="s">
        <v>1215</v>
      </c>
      <c r="EM200" s="320" t="s">
        <v>1213</v>
      </c>
      <c r="EN200" s="276" t="s">
        <v>1214</v>
      </c>
      <c r="EO200" s="276">
        <v>0</v>
      </c>
      <c r="EP200" s="276">
        <v>1</v>
      </c>
      <c r="EQ200" s="331">
        <v>0.51</v>
      </c>
      <c r="ER200" s="331">
        <v>0.16</v>
      </c>
      <c r="ES200" s="331">
        <v>0.16</v>
      </c>
      <c r="ET200" s="842">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9" t="s">
        <v>1222</v>
      </c>
      <c r="EM201" s="320" t="s">
        <v>1220</v>
      </c>
      <c r="EN201" s="276" t="s">
        <v>282</v>
      </c>
      <c r="EO201" s="276">
        <v>0</v>
      </c>
      <c r="EP201" s="276">
        <v>1</v>
      </c>
      <c r="EQ201" s="331">
        <v>0.25</v>
      </c>
      <c r="ER201" s="833">
        <v>0.13</v>
      </c>
      <c r="ES201" s="833">
        <v>0.37</v>
      </c>
      <c r="ET201" s="842">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9" t="s">
        <v>1226</v>
      </c>
      <c r="EM202" s="320" t="s">
        <v>1224</v>
      </c>
      <c r="EN202" s="276" t="s">
        <v>1225</v>
      </c>
      <c r="EO202" s="276">
        <v>2</v>
      </c>
      <c r="EP202" s="276">
        <v>2</v>
      </c>
      <c r="EQ202" s="278">
        <v>0</v>
      </c>
      <c r="ER202" s="331">
        <v>0.75</v>
      </c>
      <c r="ES202" s="331">
        <v>0.75</v>
      </c>
      <c r="ET202" s="846">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9" t="s">
        <v>1230</v>
      </c>
      <c r="EM203" s="320" t="s">
        <v>1228</v>
      </c>
      <c r="EN203" s="276" t="s">
        <v>1229</v>
      </c>
      <c r="EO203" s="690">
        <v>0.25</v>
      </c>
      <c r="EP203" s="388">
        <v>1</v>
      </c>
      <c r="EQ203" s="277">
        <v>0</v>
      </c>
      <c r="ER203" s="833">
        <v>0</v>
      </c>
      <c r="ES203" s="278">
        <v>0.5</v>
      </c>
      <c r="ET203" s="844">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9" t="s">
        <v>1234</v>
      </c>
      <c r="EM204" s="320" t="s">
        <v>1232</v>
      </c>
      <c r="EN204" s="276" t="s">
        <v>1233</v>
      </c>
      <c r="EO204" s="388">
        <v>20</v>
      </c>
      <c r="EP204" s="388">
        <v>20</v>
      </c>
      <c r="EQ204" s="277">
        <v>4</v>
      </c>
      <c r="ER204" s="277">
        <v>6</v>
      </c>
      <c r="ES204" s="831">
        <v>6</v>
      </c>
      <c r="ET204" s="847">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9" t="s">
        <v>1238</v>
      </c>
      <c r="EM205" s="320" t="s">
        <v>1236</v>
      </c>
      <c r="EN205" s="276" t="s">
        <v>1237</v>
      </c>
      <c r="EO205" s="388">
        <v>1</v>
      </c>
      <c r="EP205" s="388">
        <v>1</v>
      </c>
      <c r="EQ205" s="277">
        <v>0</v>
      </c>
      <c r="ER205" s="833">
        <v>0.25</v>
      </c>
      <c r="ES205" s="833">
        <v>0.38</v>
      </c>
      <c r="ET205" s="844">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5" t="s">
        <v>1244</v>
      </c>
      <c r="EM206" s="320" t="s">
        <v>1242</v>
      </c>
      <c r="EN206" s="276" t="s">
        <v>1243</v>
      </c>
      <c r="EO206" s="276">
        <v>0</v>
      </c>
      <c r="EP206" s="276">
        <v>1</v>
      </c>
      <c r="EQ206" s="277">
        <v>0</v>
      </c>
      <c r="ER206" s="832">
        <v>0</v>
      </c>
      <c r="ES206" s="832">
        <v>0.5</v>
      </c>
      <c r="ET206" s="841">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5" t="s">
        <v>1247</v>
      </c>
      <c r="EM207" s="320" t="s">
        <v>1246</v>
      </c>
      <c r="EN207" s="276" t="s">
        <v>874</v>
      </c>
      <c r="EO207" s="276">
        <v>1</v>
      </c>
      <c r="EP207" s="276">
        <v>1</v>
      </c>
      <c r="EQ207" s="278">
        <v>0.2</v>
      </c>
      <c r="ER207" s="278">
        <v>0.3</v>
      </c>
      <c r="ES207" s="278">
        <v>0.3</v>
      </c>
      <c r="ET207" s="846">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5" t="s">
        <v>1251</v>
      </c>
      <c r="EM208" s="320" t="s">
        <v>1249</v>
      </c>
      <c r="EN208" s="276" t="s">
        <v>1250</v>
      </c>
      <c r="EO208" s="388">
        <v>24</v>
      </c>
      <c r="EP208" s="388">
        <v>80</v>
      </c>
      <c r="EQ208" s="277">
        <v>0</v>
      </c>
      <c r="ER208" s="831">
        <v>4</v>
      </c>
      <c r="ES208" s="831">
        <v>26</v>
      </c>
      <c r="ET208" s="847">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5" t="s">
        <v>1255</v>
      </c>
      <c r="EM209" s="320" t="s">
        <v>1253</v>
      </c>
      <c r="EN209" s="276" t="s">
        <v>1254</v>
      </c>
      <c r="EO209" s="854">
        <v>51</v>
      </c>
      <c r="EP209" s="854">
        <v>65</v>
      </c>
      <c r="EQ209" s="825">
        <v>0</v>
      </c>
      <c r="ER209" s="831">
        <v>3</v>
      </c>
      <c r="ES209" s="825">
        <v>6</v>
      </c>
      <c r="ET209" s="847">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5" t="s">
        <v>1259</v>
      </c>
      <c r="EM210" s="320" t="s">
        <v>1257</v>
      </c>
      <c r="EN210" s="276" t="s">
        <v>1258</v>
      </c>
      <c r="EO210" s="388">
        <v>0</v>
      </c>
      <c r="EP210" s="388">
        <v>1</v>
      </c>
      <c r="EQ210" s="277">
        <v>0</v>
      </c>
      <c r="ER210" s="278">
        <v>0.2</v>
      </c>
      <c r="ES210" s="278">
        <v>0.5</v>
      </c>
      <c r="ET210" s="846">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5" t="s">
        <v>1265</v>
      </c>
      <c r="EM211" s="320" t="s">
        <v>1263</v>
      </c>
      <c r="EN211" s="276" t="s">
        <v>1264</v>
      </c>
      <c r="EO211" s="276">
        <v>1</v>
      </c>
      <c r="EP211" s="276">
        <v>1</v>
      </c>
      <c r="EQ211" s="277">
        <v>0</v>
      </c>
      <c r="ER211" s="833">
        <v>0.25</v>
      </c>
      <c r="ES211" s="832">
        <v>0.5</v>
      </c>
      <c r="ET211" s="844">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5" t="s">
        <v>1269</v>
      </c>
      <c r="EM212" s="320" t="s">
        <v>1267</v>
      </c>
      <c r="EN212" s="276" t="s">
        <v>1268</v>
      </c>
      <c r="EO212" s="276">
        <v>0</v>
      </c>
      <c r="EP212" s="276">
        <v>1</v>
      </c>
      <c r="EQ212" s="278">
        <v>0.1</v>
      </c>
      <c r="ER212" s="833">
        <v>0.9</v>
      </c>
      <c r="ES212" s="331">
        <v>0</v>
      </c>
      <c r="ET212" s="846">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5" t="s">
        <v>1273</v>
      </c>
      <c r="EM213" s="320" t="s">
        <v>1267</v>
      </c>
      <c r="EN213" s="276" t="s">
        <v>1272</v>
      </c>
      <c r="EO213" s="276">
        <v>0</v>
      </c>
      <c r="EP213" s="826">
        <v>1</v>
      </c>
      <c r="EQ213" s="828">
        <v>0</v>
      </c>
      <c r="ER213" s="833">
        <v>0.3</v>
      </c>
      <c r="ES213" s="828">
        <v>0.35</v>
      </c>
      <c r="ET213" s="864">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5" t="s">
        <v>1277</v>
      </c>
      <c r="EM214" s="840" t="s">
        <v>1275</v>
      </c>
      <c r="EN214" s="275" t="s">
        <v>1276</v>
      </c>
      <c r="EO214" s="275">
        <v>2</v>
      </c>
      <c r="EP214" s="275">
        <v>2</v>
      </c>
      <c r="EQ214" s="492">
        <v>0</v>
      </c>
      <c r="ER214" s="492">
        <v>0</v>
      </c>
      <c r="ES214" s="831">
        <v>1</v>
      </c>
      <c r="ET214" s="847">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5" t="s">
        <v>1281</v>
      </c>
      <c r="EM215" s="320" t="s">
        <v>1279</v>
      </c>
      <c r="EN215" s="276" t="s">
        <v>1280</v>
      </c>
      <c r="EO215" s="276">
        <v>6</v>
      </c>
      <c r="EP215" s="276">
        <v>8</v>
      </c>
      <c r="EQ215" s="277">
        <v>2</v>
      </c>
      <c r="ER215" s="277">
        <v>2</v>
      </c>
      <c r="ES215" s="277">
        <v>2</v>
      </c>
      <c r="ET215" s="843">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5" t="s">
        <v>1284</v>
      </c>
      <c r="EM216" s="320" t="s">
        <v>1283</v>
      </c>
      <c r="EN216" s="276" t="s">
        <v>305</v>
      </c>
      <c r="EO216" s="276">
        <v>1</v>
      </c>
      <c r="EP216" s="276">
        <v>1</v>
      </c>
      <c r="EQ216" s="331">
        <v>0.25</v>
      </c>
      <c r="ER216" s="331">
        <v>0.25</v>
      </c>
      <c r="ES216" s="331">
        <v>0.25</v>
      </c>
      <c r="ET216" s="842">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5" t="s">
        <v>1288</v>
      </c>
      <c r="EM217" s="320" t="s">
        <v>1286</v>
      </c>
      <c r="EN217" s="276" t="s">
        <v>1287</v>
      </c>
      <c r="EO217" s="276">
        <v>0.05</v>
      </c>
      <c r="EP217" s="826">
        <v>0.7</v>
      </c>
      <c r="EQ217" s="824">
        <v>0.1</v>
      </c>
      <c r="ER217" s="833">
        <v>0.2</v>
      </c>
      <c r="ES217" s="832">
        <v>0.2</v>
      </c>
      <c r="ET217" s="841">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9" t="s">
        <v>1294</v>
      </c>
      <c r="EM218" s="320" t="s">
        <v>1292</v>
      </c>
      <c r="EN218" s="276" t="s">
        <v>1293</v>
      </c>
      <c r="EO218" s="276">
        <v>0</v>
      </c>
      <c r="EP218" s="276">
        <v>1</v>
      </c>
      <c r="EQ218" s="331">
        <v>0</v>
      </c>
      <c r="ER218" s="833">
        <v>0</v>
      </c>
      <c r="ES218" s="278">
        <v>0.5</v>
      </c>
      <c r="ET218" s="841">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9" t="s">
        <v>1298</v>
      </c>
      <c r="EM219" s="320" t="s">
        <v>1296</v>
      </c>
      <c r="EN219" s="276" t="s">
        <v>1297</v>
      </c>
      <c r="EO219" s="276">
        <v>35</v>
      </c>
      <c r="EP219" s="276">
        <v>40</v>
      </c>
      <c r="EQ219" s="277">
        <v>10</v>
      </c>
      <c r="ER219" s="277">
        <v>10</v>
      </c>
      <c r="ES219" s="277">
        <v>10</v>
      </c>
      <c r="ET219" s="843">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9" t="s">
        <v>1301</v>
      </c>
      <c r="EM220" s="320" t="s">
        <v>1300</v>
      </c>
      <c r="EN220" s="276" t="s">
        <v>170</v>
      </c>
      <c r="EO220" s="276">
        <v>0</v>
      </c>
      <c r="EP220" s="276">
        <v>4</v>
      </c>
      <c r="EQ220" s="277">
        <v>1</v>
      </c>
      <c r="ER220" s="277">
        <v>1</v>
      </c>
      <c r="ES220" s="277">
        <v>1</v>
      </c>
      <c r="ET220" s="843">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9" t="s">
        <v>1307</v>
      </c>
      <c r="EM221" s="840" t="s">
        <v>1305</v>
      </c>
      <c r="EN221" s="275" t="s">
        <v>1306</v>
      </c>
      <c r="EO221" s="276">
        <v>1</v>
      </c>
      <c r="EP221" s="276">
        <v>1</v>
      </c>
      <c r="EQ221" s="331">
        <v>0.25</v>
      </c>
      <c r="ER221" s="331">
        <v>0.75</v>
      </c>
      <c r="ES221" s="277">
        <v>0</v>
      </c>
      <c r="ET221" s="843">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9" t="s">
        <v>1310</v>
      </c>
      <c r="EM222" s="840" t="s">
        <v>1305</v>
      </c>
      <c r="EN222" s="275" t="s">
        <v>1309</v>
      </c>
      <c r="EO222" s="276">
        <v>1</v>
      </c>
      <c r="EP222" s="276">
        <v>1</v>
      </c>
      <c r="EQ222" s="331">
        <v>0.25</v>
      </c>
      <c r="ER222" s="331">
        <v>0.25</v>
      </c>
      <c r="ES222" s="331">
        <v>0.25</v>
      </c>
      <c r="ET222" s="842">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9" t="s">
        <v>1314</v>
      </c>
      <c r="EM223" s="320" t="s">
        <v>1312</v>
      </c>
      <c r="EN223" s="276" t="s">
        <v>1313</v>
      </c>
      <c r="EO223" s="276">
        <v>3</v>
      </c>
      <c r="EP223" s="276">
        <v>3</v>
      </c>
      <c r="EQ223" s="277">
        <v>0</v>
      </c>
      <c r="ER223" s="277">
        <v>1</v>
      </c>
      <c r="ES223" s="277">
        <v>1</v>
      </c>
      <c r="ET223" s="843">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9" t="s">
        <v>1318</v>
      </c>
      <c r="EM224" s="840" t="s">
        <v>1316</v>
      </c>
      <c r="EN224" s="275" t="s">
        <v>1317</v>
      </c>
      <c r="EO224" s="276">
        <v>0.3</v>
      </c>
      <c r="EP224" s="276">
        <v>1</v>
      </c>
      <c r="EQ224" s="278">
        <v>0.2</v>
      </c>
      <c r="ER224" s="832">
        <v>0.2</v>
      </c>
      <c r="ES224" s="833">
        <v>0.3</v>
      </c>
      <c r="ET224" s="844">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9" t="s">
        <v>1322</v>
      </c>
      <c r="EM225" s="840" t="s">
        <v>1316</v>
      </c>
      <c r="EN225" s="275" t="s">
        <v>1321</v>
      </c>
      <c r="EO225" s="276">
        <v>0</v>
      </c>
      <c r="EP225" s="276">
        <v>1</v>
      </c>
      <c r="EQ225" s="331">
        <v>0</v>
      </c>
      <c r="ER225" s="833">
        <v>0</v>
      </c>
      <c r="ES225" s="833">
        <v>0.5</v>
      </c>
      <c r="ET225" s="844">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9" t="s">
        <v>1326</v>
      </c>
      <c r="EM226" s="320" t="s">
        <v>1324</v>
      </c>
      <c r="EN226" s="276" t="s">
        <v>1325</v>
      </c>
      <c r="EO226" s="276">
        <v>1</v>
      </c>
      <c r="EP226" s="276">
        <v>1</v>
      </c>
      <c r="EQ226" s="331">
        <v>0.25</v>
      </c>
      <c r="ER226" s="331">
        <v>0.25</v>
      </c>
      <c r="ES226" s="331">
        <v>0.25</v>
      </c>
      <c r="ET226" s="842">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9" t="s">
        <v>1330</v>
      </c>
      <c r="EM227" s="320" t="s">
        <v>1328</v>
      </c>
      <c r="EN227" s="276" t="s">
        <v>1329</v>
      </c>
      <c r="EO227" s="276">
        <v>0.25</v>
      </c>
      <c r="EP227" s="276">
        <v>1</v>
      </c>
      <c r="EQ227" s="278">
        <v>0.2</v>
      </c>
      <c r="ER227" s="278">
        <v>0.3</v>
      </c>
      <c r="ES227" s="331">
        <v>0.25</v>
      </c>
      <c r="ET227" s="842">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9" t="s">
        <v>1334</v>
      </c>
      <c r="EM228" s="320" t="s">
        <v>1332</v>
      </c>
      <c r="EN228" s="276" t="s">
        <v>1333</v>
      </c>
      <c r="EO228" s="276">
        <v>1</v>
      </c>
      <c r="EP228" s="276">
        <v>4</v>
      </c>
      <c r="EQ228" s="277">
        <v>0</v>
      </c>
      <c r="ER228" s="831">
        <v>1</v>
      </c>
      <c r="ES228" s="831">
        <v>3</v>
      </c>
      <c r="ET228" s="847">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5" t="s">
        <v>1341</v>
      </c>
      <c r="EM229" s="320" t="s">
        <v>1339</v>
      </c>
      <c r="EN229" s="276" t="s">
        <v>1340</v>
      </c>
      <c r="EO229" s="276">
        <v>0</v>
      </c>
      <c r="EP229" s="276">
        <v>23</v>
      </c>
      <c r="EQ229" s="277">
        <v>4</v>
      </c>
      <c r="ER229" s="831">
        <v>10</v>
      </c>
      <c r="ES229" s="831">
        <v>6</v>
      </c>
      <c r="ET229" s="847">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9" t="s">
        <v>1350</v>
      </c>
      <c r="EM230" s="320" t="s">
        <v>1348</v>
      </c>
      <c r="EN230" s="276" t="s">
        <v>1349</v>
      </c>
      <c r="EO230" s="276">
        <v>3</v>
      </c>
      <c r="EP230" s="276">
        <v>3</v>
      </c>
      <c r="EQ230" s="278">
        <v>0.2</v>
      </c>
      <c r="ER230" s="832">
        <v>0.2</v>
      </c>
      <c r="ES230" s="832">
        <v>1.4</v>
      </c>
      <c r="ET230" s="841">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9" t="s">
        <v>1355</v>
      </c>
      <c r="EM231" s="320" t="s">
        <v>1353</v>
      </c>
      <c r="EN231" s="276" t="s">
        <v>1354</v>
      </c>
      <c r="EO231" s="276">
        <v>0</v>
      </c>
      <c r="EP231" s="277">
        <v>80</v>
      </c>
      <c r="EQ231" s="277">
        <v>0</v>
      </c>
      <c r="ER231" s="832">
        <v>0</v>
      </c>
      <c r="ES231" s="278">
        <v>20</v>
      </c>
      <c r="ET231" s="841">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9" t="s">
        <v>1358</v>
      </c>
      <c r="EM232" s="320" t="s">
        <v>1357</v>
      </c>
      <c r="EN232" s="276" t="s">
        <v>305</v>
      </c>
      <c r="EO232" s="388">
        <v>1</v>
      </c>
      <c r="EP232" s="388">
        <v>1</v>
      </c>
      <c r="EQ232" s="278">
        <v>0.5</v>
      </c>
      <c r="ER232" s="832">
        <v>0.2</v>
      </c>
      <c r="ES232" s="832">
        <v>0.2</v>
      </c>
      <c r="ET232" s="841">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9" t="s">
        <v>1362</v>
      </c>
      <c r="EM233" s="840" t="s">
        <v>1360</v>
      </c>
      <c r="EN233" s="275" t="s">
        <v>1361</v>
      </c>
      <c r="EO233" s="388">
        <v>0</v>
      </c>
      <c r="EP233" s="388">
        <v>1</v>
      </c>
      <c r="EQ233" s="277">
        <v>0</v>
      </c>
      <c r="ER233" s="832">
        <v>0.4</v>
      </c>
      <c r="ES233" s="832">
        <v>0.6</v>
      </c>
      <c r="ET233" s="843">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9" t="s">
        <v>1366</v>
      </c>
      <c r="EM234" s="840" t="s">
        <v>1360</v>
      </c>
      <c r="EN234" s="275" t="s">
        <v>1365</v>
      </c>
      <c r="EO234" s="388">
        <v>0</v>
      </c>
      <c r="EP234" s="388">
        <v>1</v>
      </c>
      <c r="EQ234" s="278">
        <v>0.1</v>
      </c>
      <c r="ER234" s="278">
        <v>0.9</v>
      </c>
      <c r="ES234" s="277">
        <v>0</v>
      </c>
      <c r="ET234" s="843">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9" t="s">
        <v>1370</v>
      </c>
      <c r="EM235" s="840" t="s">
        <v>1360</v>
      </c>
      <c r="EN235" s="275" t="s">
        <v>1369</v>
      </c>
      <c r="EO235" s="388">
        <v>0</v>
      </c>
      <c r="EP235" s="388">
        <v>1</v>
      </c>
      <c r="EQ235" s="277">
        <v>0</v>
      </c>
      <c r="ER235" s="277">
        <v>1</v>
      </c>
      <c r="ES235" s="277">
        <v>0</v>
      </c>
      <c r="ET235" s="843">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9" t="s">
        <v>1374</v>
      </c>
      <c r="EM236" s="840" t="s">
        <v>1372</v>
      </c>
      <c r="EN236" s="275" t="s">
        <v>1373</v>
      </c>
      <c r="EO236" s="388">
        <v>0</v>
      </c>
      <c r="EP236" s="827">
        <v>0.3</v>
      </c>
      <c r="EQ236" s="828">
        <v>0.05</v>
      </c>
      <c r="ER236" s="828">
        <v>0.05</v>
      </c>
      <c r="ES236" s="824">
        <v>0.1</v>
      </c>
      <c r="ET236" s="848">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9" t="s">
        <v>1378</v>
      </c>
      <c r="EM237" s="840" t="s">
        <v>1376</v>
      </c>
      <c r="EN237" s="275" t="s">
        <v>1377</v>
      </c>
      <c r="EO237" s="388">
        <v>0</v>
      </c>
      <c r="EP237" s="388">
        <v>1</v>
      </c>
      <c r="EQ237" s="278">
        <v>0.3</v>
      </c>
      <c r="ER237" s="832">
        <v>0</v>
      </c>
      <c r="ES237" s="832">
        <v>0.3</v>
      </c>
      <c r="ET237" s="841">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9" t="s">
        <v>1382</v>
      </c>
      <c r="EM238" s="840" t="s">
        <v>1376</v>
      </c>
      <c r="EN238" s="275" t="s">
        <v>1381</v>
      </c>
      <c r="EO238" s="388">
        <v>0</v>
      </c>
      <c r="EP238" s="388">
        <v>1</v>
      </c>
      <c r="EQ238" s="277">
        <v>0</v>
      </c>
      <c r="ER238" s="831">
        <v>0</v>
      </c>
      <c r="ES238" s="277">
        <v>0</v>
      </c>
      <c r="ET238" s="847">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9" t="s">
        <v>1386</v>
      </c>
      <c r="EM239" s="320" t="s">
        <v>1384</v>
      </c>
      <c r="EN239" s="276" t="s">
        <v>1385</v>
      </c>
      <c r="EO239" s="388">
        <v>1</v>
      </c>
      <c r="EP239" s="854">
        <v>4</v>
      </c>
      <c r="EQ239" s="277">
        <v>1</v>
      </c>
      <c r="ER239" s="277">
        <v>1</v>
      </c>
      <c r="ES239" s="277">
        <v>1</v>
      </c>
      <c r="ET239" s="843">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5" t="s">
        <v>1393</v>
      </c>
      <c r="EM240" s="320" t="s">
        <v>1391</v>
      </c>
      <c r="EN240" s="276" t="s">
        <v>1392</v>
      </c>
      <c r="EO240" s="276">
        <v>0</v>
      </c>
      <c r="EP240" s="276">
        <v>5</v>
      </c>
      <c r="EQ240" s="277">
        <v>1</v>
      </c>
      <c r="ER240" s="831">
        <v>3</v>
      </c>
      <c r="ES240" s="832">
        <v>0.9</v>
      </c>
      <c r="ET240" s="841">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5" t="s">
        <v>1397</v>
      </c>
      <c r="EM241" s="840" t="s">
        <v>1395</v>
      </c>
      <c r="EN241" s="275" t="s">
        <v>1396</v>
      </c>
      <c r="EO241" s="276">
        <v>0</v>
      </c>
      <c r="EP241" s="276">
        <v>1</v>
      </c>
      <c r="EQ241" s="277">
        <v>0</v>
      </c>
      <c r="ER241" s="832">
        <v>0.5</v>
      </c>
      <c r="ES241" s="832">
        <v>0.5</v>
      </c>
      <c r="ET241" s="843">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5" t="s">
        <v>1400</v>
      </c>
      <c r="EM242" s="840" t="s">
        <v>1395</v>
      </c>
      <c r="EN242" s="826" t="s">
        <v>1399</v>
      </c>
      <c r="EO242" s="826">
        <v>5</v>
      </c>
      <c r="EP242" s="826">
        <v>1</v>
      </c>
      <c r="EQ242" s="825">
        <v>0</v>
      </c>
      <c r="ER242" s="832">
        <v>0.2</v>
      </c>
      <c r="ES242" s="832">
        <v>0.8</v>
      </c>
      <c r="ET242" s="853">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5" t="s">
        <v>1404</v>
      </c>
      <c r="EM243" s="320" t="s">
        <v>1402</v>
      </c>
      <c r="EN243" s="276" t="s">
        <v>1403</v>
      </c>
      <c r="EO243" s="690">
        <v>0.01</v>
      </c>
      <c r="EP243" s="655">
        <v>0.5</v>
      </c>
      <c r="EQ243" s="277">
        <v>0</v>
      </c>
      <c r="ER243" s="278">
        <v>0.2</v>
      </c>
      <c r="ES243" s="278">
        <v>0.2</v>
      </c>
      <c r="ET243" s="846">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5" t="s">
        <v>1407</v>
      </c>
      <c r="EM244" s="840" t="s">
        <v>1406</v>
      </c>
      <c r="EN244" s="275" t="s">
        <v>1377</v>
      </c>
      <c r="EO244" s="388">
        <v>0</v>
      </c>
      <c r="EP244" s="388">
        <v>1</v>
      </c>
      <c r="EQ244" s="278">
        <v>0.3</v>
      </c>
      <c r="ER244" s="832">
        <v>0.1</v>
      </c>
      <c r="ES244" s="832">
        <v>0.6</v>
      </c>
      <c r="ET244" s="843">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5" t="s">
        <v>1409</v>
      </c>
      <c r="EM245" s="840" t="s">
        <v>1406</v>
      </c>
      <c r="EN245" s="275" t="s">
        <v>1381</v>
      </c>
      <c r="EO245" s="388">
        <v>0</v>
      </c>
      <c r="EP245" s="388">
        <v>1</v>
      </c>
      <c r="EQ245" s="278">
        <v>0.1</v>
      </c>
      <c r="ER245" s="832">
        <v>0</v>
      </c>
      <c r="ES245" s="832">
        <v>0.2</v>
      </c>
      <c r="ET245" s="841">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5" t="s">
        <v>1413</v>
      </c>
      <c r="EM246" s="840" t="s">
        <v>1411</v>
      </c>
      <c r="EN246" s="275" t="s">
        <v>1412</v>
      </c>
      <c r="EO246" s="655">
        <v>0.4</v>
      </c>
      <c r="EP246" s="388">
        <v>1</v>
      </c>
      <c r="EQ246" s="278">
        <v>0.8</v>
      </c>
      <c r="ER246" s="278">
        <v>0.2</v>
      </c>
      <c r="ES246" s="277">
        <v>0</v>
      </c>
      <c r="ET246" s="843">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5" t="s">
        <v>1417</v>
      </c>
      <c r="EM247" s="840" t="s">
        <v>1411</v>
      </c>
      <c r="EN247" s="275" t="s">
        <v>1416</v>
      </c>
      <c r="EO247" s="388">
        <v>0</v>
      </c>
      <c r="EP247" s="388">
        <v>1</v>
      </c>
      <c r="EQ247" s="277">
        <v>0</v>
      </c>
      <c r="ER247" s="832">
        <v>0.2</v>
      </c>
      <c r="ES247" s="832">
        <v>0.6</v>
      </c>
      <c r="ET247" s="841">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5" t="s">
        <v>1420</v>
      </c>
      <c r="EM248" s="320" t="s">
        <v>1419</v>
      </c>
      <c r="EN248" s="276" t="s">
        <v>1385</v>
      </c>
      <c r="EO248" s="388">
        <v>0</v>
      </c>
      <c r="EP248" s="388">
        <v>4</v>
      </c>
      <c r="EQ248" s="277">
        <v>1</v>
      </c>
      <c r="ER248" s="277">
        <v>1</v>
      </c>
      <c r="ES248" s="277">
        <v>1</v>
      </c>
      <c r="ET248" s="843">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5" t="s">
        <v>1426</v>
      </c>
      <c r="EM249" s="320" t="s">
        <v>1425</v>
      </c>
      <c r="EN249" s="276" t="s">
        <v>1385</v>
      </c>
      <c r="EO249" s="276">
        <v>0</v>
      </c>
      <c r="EP249" s="276">
        <v>4</v>
      </c>
      <c r="EQ249" s="277">
        <v>1</v>
      </c>
      <c r="ER249" s="277">
        <v>1</v>
      </c>
      <c r="ES249" s="277">
        <v>1</v>
      </c>
      <c r="ET249" s="843">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5" t="s">
        <v>1430</v>
      </c>
      <c r="EM250" s="320" t="s">
        <v>1428</v>
      </c>
      <c r="EN250" s="276" t="s">
        <v>1429</v>
      </c>
      <c r="EO250" s="276">
        <v>7</v>
      </c>
      <c r="EP250" s="276">
        <v>3</v>
      </c>
      <c r="EQ250" s="278">
        <v>0.5</v>
      </c>
      <c r="ER250" s="831">
        <v>1</v>
      </c>
      <c r="ES250" s="277">
        <v>1</v>
      </c>
      <c r="ET250" s="841">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5" t="s">
        <v>1434</v>
      </c>
      <c r="EM251" s="320" t="s">
        <v>1432</v>
      </c>
      <c r="EN251" s="276" t="s">
        <v>1433</v>
      </c>
      <c r="EO251" s="276">
        <v>0</v>
      </c>
      <c r="EP251" s="276">
        <v>2</v>
      </c>
      <c r="EQ251" s="277">
        <v>0</v>
      </c>
      <c r="ER251" s="277">
        <v>1</v>
      </c>
      <c r="ES251" s="277">
        <v>1</v>
      </c>
      <c r="ET251" s="843">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1" t="s">
        <v>1440</v>
      </c>
      <c r="EM252" s="840" t="s">
        <v>1438</v>
      </c>
      <c r="EN252" s="275" t="s">
        <v>1439</v>
      </c>
      <c r="EO252" s="276">
        <v>0</v>
      </c>
      <c r="EP252" s="276">
        <v>1</v>
      </c>
      <c r="EQ252" s="277">
        <v>1</v>
      </c>
      <c r="ER252" s="277">
        <v>0</v>
      </c>
      <c r="ES252" s="277">
        <v>0</v>
      </c>
      <c r="ET252" s="843">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1" t="s">
        <v>1443</v>
      </c>
      <c r="EM253" s="840" t="s">
        <v>1438</v>
      </c>
      <c r="EN253" s="275" t="s">
        <v>1442</v>
      </c>
      <c r="EO253" s="276">
        <v>0</v>
      </c>
      <c r="EP253" s="276">
        <v>1</v>
      </c>
      <c r="EQ253" s="277">
        <v>0</v>
      </c>
      <c r="ER253" s="831">
        <v>0</v>
      </c>
      <c r="ES253" s="832">
        <v>0.4</v>
      </c>
      <c r="ET253" s="841">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1" t="s">
        <v>1447</v>
      </c>
      <c r="EM254" s="840" t="s">
        <v>1445</v>
      </c>
      <c r="EN254" s="275" t="s">
        <v>1446</v>
      </c>
      <c r="EO254" s="276">
        <v>0</v>
      </c>
      <c r="EP254" s="276">
        <v>1</v>
      </c>
      <c r="EQ254" s="278">
        <v>0.2</v>
      </c>
      <c r="ER254" s="832">
        <v>0.3</v>
      </c>
      <c r="ES254" s="832">
        <v>0.5</v>
      </c>
      <c r="ET254" s="843">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1" t="s">
        <v>1450</v>
      </c>
      <c r="EM255" s="840" t="s">
        <v>1445</v>
      </c>
      <c r="EN255" s="275" t="s">
        <v>1449</v>
      </c>
      <c r="EO255" s="276">
        <v>0</v>
      </c>
      <c r="EP255" s="276">
        <v>1</v>
      </c>
      <c r="EQ255" s="277">
        <v>0</v>
      </c>
      <c r="ER255" s="831">
        <v>0</v>
      </c>
      <c r="ES255" s="832">
        <v>0.4</v>
      </c>
      <c r="ET255" s="841">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1" t="s">
        <v>1459</v>
      </c>
      <c r="EM256" s="320" t="s">
        <v>1456</v>
      </c>
      <c r="EN256" s="276" t="s">
        <v>1457</v>
      </c>
      <c r="EO256" s="276">
        <v>10</v>
      </c>
      <c r="EP256" s="276">
        <v>100</v>
      </c>
      <c r="EQ256" s="277">
        <v>25</v>
      </c>
      <c r="ER256" s="277">
        <v>25</v>
      </c>
      <c r="ES256" s="277">
        <v>25</v>
      </c>
      <c r="ET256" s="843">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1" t="s">
        <v>1463</v>
      </c>
      <c r="EM257" s="320" t="s">
        <v>1461</v>
      </c>
      <c r="EN257" s="276" t="s">
        <v>1462</v>
      </c>
      <c r="EO257" s="331">
        <v>17</v>
      </c>
      <c r="EP257" s="828">
        <v>100</v>
      </c>
      <c r="EQ257" s="828">
        <v>25</v>
      </c>
      <c r="ER257" s="828">
        <v>25</v>
      </c>
      <c r="ES257" s="828">
        <v>25</v>
      </c>
      <c r="ET257" s="864">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1" t="s">
        <v>1467</v>
      </c>
      <c r="EM258" s="320" t="s">
        <v>1465</v>
      </c>
      <c r="EN258" s="276" t="s">
        <v>1466</v>
      </c>
      <c r="EO258" s="388">
        <v>1</v>
      </c>
      <c r="EP258" s="388">
        <v>2</v>
      </c>
      <c r="EQ258" s="278">
        <v>0.6</v>
      </c>
      <c r="ER258" s="278">
        <v>0.8</v>
      </c>
      <c r="ES258" s="278">
        <v>0.6</v>
      </c>
      <c r="ET258" s="843">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1" t="s">
        <v>1471</v>
      </c>
      <c r="EM259" s="320" t="s">
        <v>1469</v>
      </c>
      <c r="EN259" s="276" t="s">
        <v>1470</v>
      </c>
      <c r="EO259" s="388">
        <v>2</v>
      </c>
      <c r="EP259" s="388">
        <v>2</v>
      </c>
      <c r="EQ259" s="278">
        <v>0.5</v>
      </c>
      <c r="ER259" s="278">
        <v>0.5</v>
      </c>
      <c r="ES259" s="278">
        <v>0.5</v>
      </c>
      <c r="ET259" s="846">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1" t="s">
        <v>1475</v>
      </c>
      <c r="EM260" s="320" t="s">
        <v>1473</v>
      </c>
      <c r="EN260" s="276" t="s">
        <v>1474</v>
      </c>
      <c r="EO260" s="388">
        <v>0</v>
      </c>
      <c r="EP260" s="388">
        <v>1</v>
      </c>
      <c r="EQ260" s="331">
        <v>0.25</v>
      </c>
      <c r="ER260" s="331">
        <v>0.25</v>
      </c>
      <c r="ES260" s="331">
        <v>0.25</v>
      </c>
      <c r="ET260" s="842">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1" t="s">
        <v>1479</v>
      </c>
      <c r="EM261" s="320" t="s">
        <v>1477</v>
      </c>
      <c r="EN261" s="276" t="s">
        <v>1478</v>
      </c>
      <c r="EO261" s="388">
        <v>0</v>
      </c>
      <c r="EP261" s="388">
        <v>2</v>
      </c>
      <c r="EQ261" s="277">
        <v>0</v>
      </c>
      <c r="ER261" s="277">
        <v>1</v>
      </c>
      <c r="ES261" s="278">
        <v>0.5</v>
      </c>
      <c r="ET261" s="846">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1" t="s">
        <v>1483</v>
      </c>
      <c r="EM262" s="320" t="s">
        <v>1481</v>
      </c>
      <c r="EN262" s="276" t="s">
        <v>1482</v>
      </c>
      <c r="EO262" s="388">
        <v>9</v>
      </c>
      <c r="EP262" s="388">
        <v>11</v>
      </c>
      <c r="EQ262" s="331">
        <v>2.75</v>
      </c>
      <c r="ER262" s="331">
        <v>2.75</v>
      </c>
      <c r="ES262" s="331">
        <v>2.75</v>
      </c>
      <c r="ET262" s="842">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5" t="s">
        <v>1489</v>
      </c>
      <c r="EM263" s="320" t="s">
        <v>1487</v>
      </c>
      <c r="EN263" s="276" t="s">
        <v>1488</v>
      </c>
      <c r="EO263" s="276">
        <v>0</v>
      </c>
      <c r="EP263" s="276">
        <v>1</v>
      </c>
      <c r="EQ263" s="331">
        <v>0.25</v>
      </c>
      <c r="ER263" s="331">
        <v>0.25</v>
      </c>
      <c r="ES263" s="331">
        <v>0.25</v>
      </c>
      <c r="ET263" s="842">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5" t="s">
        <v>1493</v>
      </c>
      <c r="EM264" s="320" t="s">
        <v>1491</v>
      </c>
      <c r="EN264" s="276" t="s">
        <v>1492</v>
      </c>
      <c r="EO264" s="276">
        <v>1</v>
      </c>
      <c r="EP264" s="276">
        <v>1</v>
      </c>
      <c r="EQ264" s="331">
        <v>0.25</v>
      </c>
      <c r="ER264" s="331">
        <v>0.25</v>
      </c>
      <c r="ES264" s="331">
        <v>0.25</v>
      </c>
      <c r="ET264" s="842">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5" t="s">
        <v>1497</v>
      </c>
      <c r="EM265" s="320" t="s">
        <v>1495</v>
      </c>
      <c r="EN265" s="276" t="s">
        <v>1496</v>
      </c>
      <c r="EO265" s="388">
        <v>1</v>
      </c>
      <c r="EP265" s="388">
        <v>1</v>
      </c>
      <c r="EQ265" s="277">
        <v>1</v>
      </c>
      <c r="ER265" s="277">
        <v>0</v>
      </c>
      <c r="ES265" s="277">
        <v>0</v>
      </c>
      <c r="ET265" s="843">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5" t="s">
        <v>1501</v>
      </c>
      <c r="EM266" s="320" t="s">
        <v>1499</v>
      </c>
      <c r="EN266" s="276" t="s">
        <v>1500</v>
      </c>
      <c r="EO266" s="388">
        <v>1</v>
      </c>
      <c r="EP266" s="388">
        <v>1</v>
      </c>
      <c r="EQ266" s="277">
        <v>0</v>
      </c>
      <c r="ER266" s="277">
        <v>1</v>
      </c>
      <c r="ES266" s="277">
        <v>0</v>
      </c>
      <c r="ET266" s="843">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5" t="s">
        <v>1505</v>
      </c>
      <c r="EM267" s="320" t="s">
        <v>1503</v>
      </c>
      <c r="EN267" s="276" t="s">
        <v>1504</v>
      </c>
      <c r="EO267" s="388">
        <v>0</v>
      </c>
      <c r="EP267" s="388">
        <v>1</v>
      </c>
      <c r="EQ267" s="277">
        <v>0</v>
      </c>
      <c r="ER267" s="277">
        <v>0</v>
      </c>
      <c r="ES267" s="278">
        <v>0.5</v>
      </c>
      <c r="ET267" s="846">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5" t="s">
        <v>1509</v>
      </c>
      <c r="EM268" s="320" t="s">
        <v>1507</v>
      </c>
      <c r="EN268" s="276" t="s">
        <v>1508</v>
      </c>
      <c r="EO268" s="388">
        <v>0</v>
      </c>
      <c r="EP268" s="388">
        <v>1</v>
      </c>
      <c r="EQ268" s="278">
        <v>0.3</v>
      </c>
      <c r="ER268" s="278">
        <v>0</v>
      </c>
      <c r="ES268" s="278">
        <v>0.3</v>
      </c>
      <c r="ET268" s="846">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9" t="s">
        <v>1514</v>
      </c>
      <c r="EM269" s="320" t="s">
        <v>1513</v>
      </c>
      <c r="EN269" s="276" t="s">
        <v>1488</v>
      </c>
      <c r="EO269" s="276">
        <v>0</v>
      </c>
      <c r="EP269" s="276">
        <v>1</v>
      </c>
      <c r="EQ269" s="331">
        <v>0.25</v>
      </c>
      <c r="ER269" s="331">
        <v>0.25</v>
      </c>
      <c r="ES269" s="331">
        <v>0.25</v>
      </c>
      <c r="ET269" s="842">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5" t="s">
        <v>1518</v>
      </c>
      <c r="EM270" s="320" t="s">
        <v>1516</v>
      </c>
      <c r="EN270" s="276" t="s">
        <v>1517</v>
      </c>
      <c r="EO270" s="276">
        <v>5</v>
      </c>
      <c r="EP270" s="276">
        <v>10</v>
      </c>
      <c r="EQ270" s="277">
        <v>0</v>
      </c>
      <c r="ER270" s="277">
        <v>5</v>
      </c>
      <c r="ES270" s="831">
        <v>3</v>
      </c>
      <c r="ET270" s="847">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5" t="s">
        <v>1522</v>
      </c>
      <c r="EM271" s="320" t="s">
        <v>1520</v>
      </c>
      <c r="EN271" s="276" t="s">
        <v>1521</v>
      </c>
      <c r="EO271" s="276">
        <v>1</v>
      </c>
      <c r="EP271" s="276">
        <v>2</v>
      </c>
      <c r="EQ271" s="278">
        <v>0.3</v>
      </c>
      <c r="ER271" s="278">
        <v>0.3</v>
      </c>
      <c r="ES271" s="278">
        <v>1.1000000000000001</v>
      </c>
      <c r="ET271" s="846">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1" t="s">
        <v>1528</v>
      </c>
      <c r="EM272" s="320" t="s">
        <v>1526</v>
      </c>
      <c r="EN272" s="276" t="s">
        <v>1527</v>
      </c>
      <c r="EO272" s="276">
        <v>0</v>
      </c>
      <c r="EP272" s="276">
        <v>1</v>
      </c>
      <c r="EQ272" s="331">
        <v>0.25</v>
      </c>
      <c r="ER272" s="331">
        <v>0.25</v>
      </c>
      <c r="ES272" s="331">
        <v>0.25</v>
      </c>
      <c r="ET272" s="842">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1" t="s">
        <v>1532</v>
      </c>
      <c r="EM273" s="320" t="s">
        <v>1530</v>
      </c>
      <c r="EN273" s="276" t="s">
        <v>1531</v>
      </c>
      <c r="EO273" s="276">
        <v>1</v>
      </c>
      <c r="EP273" s="276">
        <v>3</v>
      </c>
      <c r="EQ273" s="277">
        <v>0</v>
      </c>
      <c r="ER273" s="277">
        <v>1</v>
      </c>
      <c r="ES273" s="277">
        <v>1</v>
      </c>
      <c r="ET273" s="843">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1" t="s">
        <v>1535</v>
      </c>
      <c r="EM274" s="320" t="s">
        <v>1534</v>
      </c>
      <c r="EN274" s="276" t="s">
        <v>1488</v>
      </c>
      <c r="EO274" s="276">
        <v>0</v>
      </c>
      <c r="EP274" s="276">
        <v>1</v>
      </c>
      <c r="EQ274" s="277">
        <v>0</v>
      </c>
      <c r="ER274" s="278">
        <v>0.5</v>
      </c>
      <c r="ES274" s="278">
        <v>0</v>
      </c>
      <c r="ET274" s="846">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5" t="s">
        <v>1542</v>
      </c>
      <c r="EM275" s="320" t="s">
        <v>1540</v>
      </c>
      <c r="EN275" s="276" t="s">
        <v>1541</v>
      </c>
      <c r="EO275" s="276">
        <v>0</v>
      </c>
      <c r="EP275" s="276">
        <v>1</v>
      </c>
      <c r="EQ275" s="277">
        <v>0</v>
      </c>
      <c r="ER275" s="277">
        <v>1</v>
      </c>
      <c r="ES275" s="277">
        <v>0</v>
      </c>
      <c r="ET275" s="843">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5" t="s">
        <v>1546</v>
      </c>
      <c r="EM276" s="320" t="s">
        <v>1544</v>
      </c>
      <c r="EN276" s="276" t="s">
        <v>1545</v>
      </c>
      <c r="EO276" s="276">
        <v>1</v>
      </c>
      <c r="EP276" s="276">
        <v>1</v>
      </c>
      <c r="EQ276" s="331">
        <v>0.25</v>
      </c>
      <c r="ER276" s="331">
        <v>0.75</v>
      </c>
      <c r="ES276" s="277">
        <v>0</v>
      </c>
      <c r="ET276" s="843">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5" t="s">
        <v>1549</v>
      </c>
      <c r="EM277" s="320" t="s">
        <v>1548</v>
      </c>
      <c r="EN277" s="276" t="s">
        <v>1539</v>
      </c>
      <c r="EO277" s="276">
        <v>2</v>
      </c>
      <c r="EP277" s="276">
        <v>4</v>
      </c>
      <c r="EQ277" s="277">
        <v>1</v>
      </c>
      <c r="ER277" s="277">
        <v>1</v>
      </c>
      <c r="ES277" s="277">
        <v>1</v>
      </c>
      <c r="ET277" s="843">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5" t="s">
        <v>1553</v>
      </c>
      <c r="EM278" s="320" t="s">
        <v>1551</v>
      </c>
      <c r="EN278" s="276" t="s">
        <v>1552</v>
      </c>
      <c r="EO278" s="276">
        <v>0</v>
      </c>
      <c r="EP278" s="276">
        <v>1</v>
      </c>
      <c r="EQ278" s="277">
        <v>0</v>
      </c>
      <c r="ER278" s="331">
        <v>0.56999999999999995</v>
      </c>
      <c r="ES278" s="278">
        <v>0.2</v>
      </c>
      <c r="ET278" s="842">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5" t="s">
        <v>1557</v>
      </c>
      <c r="EM279" s="320" t="s">
        <v>1555</v>
      </c>
      <c r="EN279" s="276" t="s">
        <v>1556</v>
      </c>
      <c r="EO279" s="276">
        <v>0</v>
      </c>
      <c r="EP279" s="492">
        <v>50</v>
      </c>
      <c r="EQ279" s="825">
        <v>0</v>
      </c>
      <c r="ER279" s="828">
        <v>10</v>
      </c>
      <c r="ES279" s="828">
        <v>20</v>
      </c>
      <c r="ET279" s="864">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5" t="s">
        <v>1561</v>
      </c>
      <c r="EM280" s="320" t="s">
        <v>1559</v>
      </c>
      <c r="EN280" s="276" t="s">
        <v>1560</v>
      </c>
      <c r="EO280" s="276">
        <v>0</v>
      </c>
      <c r="EP280" s="331">
        <v>100</v>
      </c>
      <c r="EQ280" s="331">
        <v>17</v>
      </c>
      <c r="ER280" s="278">
        <v>50</v>
      </c>
      <c r="ES280" s="331">
        <v>17</v>
      </c>
      <c r="ET280" s="842">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5" t="s">
        <v>1568</v>
      </c>
      <c r="EM281" s="320" t="s">
        <v>1566</v>
      </c>
      <c r="EN281" s="276" t="s">
        <v>1567</v>
      </c>
      <c r="EO281" s="276">
        <v>32</v>
      </c>
      <c r="EP281" s="276">
        <v>32</v>
      </c>
      <c r="EQ281" s="277">
        <v>32</v>
      </c>
      <c r="ER281" s="277">
        <v>32</v>
      </c>
      <c r="ES281" s="277">
        <v>32</v>
      </c>
      <c r="ET281" s="843">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5" t="s">
        <v>1572</v>
      </c>
      <c r="EM282" s="320" t="s">
        <v>1570</v>
      </c>
      <c r="EN282" s="276" t="s">
        <v>1571</v>
      </c>
      <c r="EO282" s="650">
        <v>4</v>
      </c>
      <c r="EP282" s="826">
        <v>5</v>
      </c>
      <c r="EQ282" s="825">
        <v>1</v>
      </c>
      <c r="ER282" s="825">
        <v>1</v>
      </c>
      <c r="ES282" s="825">
        <v>2</v>
      </c>
      <c r="ET282" s="853">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1" t="s">
        <v>1579</v>
      </c>
      <c r="EM283" s="320" t="s">
        <v>1576</v>
      </c>
      <c r="EN283" s="276" t="s">
        <v>1577</v>
      </c>
      <c r="EO283" s="276">
        <v>1</v>
      </c>
      <c r="EP283" s="276">
        <v>1</v>
      </c>
      <c r="EQ283" s="278">
        <v>0.5</v>
      </c>
      <c r="ER283" s="832">
        <v>0</v>
      </c>
      <c r="ES283" s="277">
        <v>0</v>
      </c>
      <c r="ET283" s="841">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1" t="s">
        <v>1582</v>
      </c>
      <c r="EM284" s="320" t="s">
        <v>1576</v>
      </c>
      <c r="EN284" s="276" t="s">
        <v>1581</v>
      </c>
      <c r="EO284" s="276">
        <v>1</v>
      </c>
      <c r="EP284" s="826">
        <v>1</v>
      </c>
      <c r="EQ284" s="825">
        <v>0</v>
      </c>
      <c r="ER284" s="831">
        <v>0</v>
      </c>
      <c r="ES284" s="825">
        <v>0</v>
      </c>
      <c r="ET284" s="847">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1" t="s">
        <v>1586</v>
      </c>
      <c r="EM285" s="840" t="s">
        <v>1584</v>
      </c>
      <c r="EN285" s="275" t="s">
        <v>1585</v>
      </c>
      <c r="EO285" s="655">
        <v>0.5</v>
      </c>
      <c r="EP285" s="388">
        <v>1</v>
      </c>
      <c r="EQ285" s="277">
        <v>0</v>
      </c>
      <c r="ER285" s="278">
        <v>0.5</v>
      </c>
      <c r="ES285" s="331">
        <v>0.25</v>
      </c>
      <c r="ET285" s="842">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1" t="s">
        <v>1589</v>
      </c>
      <c r="EM286" s="840" t="s">
        <v>1584</v>
      </c>
      <c r="EN286" s="275" t="s">
        <v>1588</v>
      </c>
      <c r="EO286" s="276">
        <v>0.7</v>
      </c>
      <c r="EP286" s="276">
        <v>1</v>
      </c>
      <c r="EQ286" s="278">
        <v>0.5</v>
      </c>
      <c r="ER286" s="833">
        <v>0.25</v>
      </c>
      <c r="ES286" s="833">
        <v>0.25</v>
      </c>
      <c r="ET286" s="843">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1" t="s">
        <v>1592</v>
      </c>
      <c r="EM287" s="320" t="s">
        <v>1591</v>
      </c>
      <c r="EN287" s="276" t="s">
        <v>1531</v>
      </c>
      <c r="EO287" s="655">
        <v>0.5</v>
      </c>
      <c r="EP287" s="388">
        <v>1</v>
      </c>
      <c r="EQ287" s="331">
        <v>0.25</v>
      </c>
      <c r="ER287" s="331">
        <v>0.25</v>
      </c>
      <c r="ES287" s="331">
        <v>0.25</v>
      </c>
      <c r="ET287" s="842">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1" t="s">
        <v>1596</v>
      </c>
      <c r="EM288" s="840" t="s">
        <v>1594</v>
      </c>
      <c r="EN288" s="275" t="s">
        <v>1595</v>
      </c>
      <c r="EO288" s="388">
        <v>1</v>
      </c>
      <c r="EP288" s="388">
        <v>4</v>
      </c>
      <c r="EQ288" s="277">
        <v>1</v>
      </c>
      <c r="ER288" s="277">
        <v>1</v>
      </c>
      <c r="ES288" s="277">
        <v>1</v>
      </c>
      <c r="ET288" s="843">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1" t="s">
        <v>1599</v>
      </c>
      <c r="EM289" s="840" t="s">
        <v>1594</v>
      </c>
      <c r="EN289" s="275" t="s">
        <v>1598</v>
      </c>
      <c r="EO289" s="388">
        <v>1</v>
      </c>
      <c r="EP289" s="388">
        <v>4</v>
      </c>
      <c r="EQ289" s="277">
        <v>1</v>
      </c>
      <c r="ER289" s="277">
        <v>1</v>
      </c>
      <c r="ES289" s="277">
        <v>1</v>
      </c>
      <c r="ET289" s="843">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1" t="s">
        <v>1603</v>
      </c>
      <c r="EM290" s="840" t="s">
        <v>1601</v>
      </c>
      <c r="EN290" s="275" t="s">
        <v>1602</v>
      </c>
      <c r="EO290" s="388">
        <v>1</v>
      </c>
      <c r="EP290" s="388">
        <v>4</v>
      </c>
      <c r="EQ290" s="277">
        <v>1</v>
      </c>
      <c r="ER290" s="277">
        <v>1</v>
      </c>
      <c r="ES290" s="277">
        <v>1</v>
      </c>
      <c r="ET290" s="843">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1" t="s">
        <v>1606</v>
      </c>
      <c r="EM291" s="840" t="s">
        <v>1601</v>
      </c>
      <c r="EN291" s="275" t="s">
        <v>1605</v>
      </c>
      <c r="EO291" s="388">
        <v>1</v>
      </c>
      <c r="EP291" s="388">
        <v>4</v>
      </c>
      <c r="EQ291" s="277">
        <v>1</v>
      </c>
      <c r="ER291" s="277">
        <v>1</v>
      </c>
      <c r="ES291" s="277">
        <v>1</v>
      </c>
      <c r="ET291" s="843">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1" t="s">
        <v>1610</v>
      </c>
      <c r="EM292" s="840" t="s">
        <v>1608</v>
      </c>
      <c r="EN292" s="275" t="s">
        <v>1609</v>
      </c>
      <c r="EO292" s="655">
        <v>0.5</v>
      </c>
      <c r="EP292" s="388">
        <v>1</v>
      </c>
      <c r="EQ292" s="331">
        <v>0.25</v>
      </c>
      <c r="ER292" s="331">
        <v>0.25</v>
      </c>
      <c r="ES292" s="331">
        <v>0.25</v>
      </c>
      <c r="ET292" s="842">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1" t="s">
        <v>1614</v>
      </c>
      <c r="EM293" s="840" t="s">
        <v>1612</v>
      </c>
      <c r="EN293" s="275" t="s">
        <v>1613</v>
      </c>
      <c r="EO293" s="655">
        <v>0.5</v>
      </c>
      <c r="EP293" s="388">
        <v>1</v>
      </c>
      <c r="EQ293" s="331">
        <v>0.25</v>
      </c>
      <c r="ER293" s="331">
        <v>0.25</v>
      </c>
      <c r="ES293" s="331">
        <v>0.25</v>
      </c>
      <c r="ET293" s="842">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1" t="s">
        <v>1618</v>
      </c>
      <c r="EM294" s="320" t="s">
        <v>1616</v>
      </c>
      <c r="EN294" s="276" t="s">
        <v>1617</v>
      </c>
      <c r="EO294" s="388">
        <v>0</v>
      </c>
      <c r="EP294" s="388">
        <v>1</v>
      </c>
      <c r="EQ294" s="277">
        <v>0</v>
      </c>
      <c r="ER294" s="277">
        <v>1</v>
      </c>
      <c r="ES294" s="277">
        <v>0</v>
      </c>
      <c r="ET294" s="843">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1" t="s">
        <v>1624</v>
      </c>
      <c r="EM295" s="320" t="s">
        <v>1622</v>
      </c>
      <c r="EN295" s="276" t="s">
        <v>1621</v>
      </c>
      <c r="EO295" s="276">
        <v>0</v>
      </c>
      <c r="EP295" s="276">
        <v>1</v>
      </c>
      <c r="EQ295" s="331">
        <v>0.25</v>
      </c>
      <c r="ER295" s="331">
        <v>0.25</v>
      </c>
      <c r="ES295" s="331">
        <v>0.25</v>
      </c>
      <c r="ET295" s="842">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1" t="s">
        <v>1628</v>
      </c>
      <c r="EM296" s="320" t="s">
        <v>1626</v>
      </c>
      <c r="EN296" s="276" t="s">
        <v>1627</v>
      </c>
      <c r="EO296" s="388">
        <v>0</v>
      </c>
      <c r="EP296" s="388">
        <v>1</v>
      </c>
      <c r="EQ296" s="331">
        <v>0.25</v>
      </c>
      <c r="ER296" s="331">
        <v>0.25</v>
      </c>
      <c r="ES296" s="331">
        <v>0.25</v>
      </c>
      <c r="ET296" s="842">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5" t="s">
        <v>1634</v>
      </c>
      <c r="EM297" s="320" t="s">
        <v>1632</v>
      </c>
      <c r="EN297" s="276" t="s">
        <v>1633</v>
      </c>
      <c r="EO297" s="276">
        <v>1</v>
      </c>
      <c r="EP297" s="276">
        <v>1</v>
      </c>
      <c r="EQ297" s="331">
        <v>1</v>
      </c>
      <c r="ER297" s="331">
        <v>1</v>
      </c>
      <c r="ES297" s="331">
        <v>1</v>
      </c>
      <c r="ET297" s="842">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5" t="s">
        <v>1638</v>
      </c>
      <c r="EM298" s="320" t="s">
        <v>1636</v>
      </c>
      <c r="EN298" s="276" t="s">
        <v>1637</v>
      </c>
      <c r="EO298" s="276">
        <v>198</v>
      </c>
      <c r="EP298" s="276">
        <v>230</v>
      </c>
      <c r="EQ298" s="277">
        <v>50</v>
      </c>
      <c r="ER298" s="277">
        <v>60</v>
      </c>
      <c r="ES298" s="277">
        <v>60</v>
      </c>
      <c r="ET298" s="843">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1" t="s">
        <v>1646</v>
      </c>
      <c r="EM299" s="320" t="s">
        <v>1643</v>
      </c>
      <c r="EN299" s="276" t="s">
        <v>1644</v>
      </c>
      <c r="EO299" s="276">
        <v>1</v>
      </c>
      <c r="EP299" s="276">
        <v>1</v>
      </c>
      <c r="EQ299" s="277">
        <v>1</v>
      </c>
      <c r="ER299" s="277">
        <v>0</v>
      </c>
      <c r="ES299" s="277">
        <v>0</v>
      </c>
      <c r="ET299" s="843">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1" t="s">
        <v>1650</v>
      </c>
      <c r="EM300" s="320" t="s">
        <v>1648</v>
      </c>
      <c r="EN300" s="276" t="s">
        <v>1649</v>
      </c>
      <c r="EO300" s="276">
        <v>0</v>
      </c>
      <c r="EP300" s="276">
        <v>1</v>
      </c>
      <c r="EQ300" s="331">
        <v>0.25</v>
      </c>
      <c r="ER300" s="331">
        <v>0.25</v>
      </c>
      <c r="ES300" s="331">
        <v>0.25</v>
      </c>
      <c r="ET300" s="842">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1" t="s">
        <v>1654</v>
      </c>
      <c r="EM301" s="320" t="s">
        <v>1652</v>
      </c>
      <c r="EN301" s="276" t="s">
        <v>1653</v>
      </c>
      <c r="EO301" s="276">
        <v>3500</v>
      </c>
      <c r="EP301" s="276">
        <v>1500</v>
      </c>
      <c r="EQ301" s="825">
        <v>3000</v>
      </c>
      <c r="ER301" s="825">
        <v>2500</v>
      </c>
      <c r="ES301" s="825">
        <v>2000</v>
      </c>
      <c r="ET301" s="853">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1" t="s">
        <v>1658</v>
      </c>
      <c r="EM302" s="320" t="s">
        <v>1656</v>
      </c>
      <c r="EN302" s="276" t="s">
        <v>1657</v>
      </c>
      <c r="EO302" s="276">
        <v>1</v>
      </c>
      <c r="EP302" s="276">
        <v>1</v>
      </c>
      <c r="EQ302" s="331">
        <v>0.25</v>
      </c>
      <c r="ER302" s="331">
        <v>0.25</v>
      </c>
      <c r="ES302" s="331">
        <v>0.25</v>
      </c>
      <c r="ET302" s="842">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1" t="s">
        <v>1662</v>
      </c>
      <c r="EM303" s="320" t="s">
        <v>1660</v>
      </c>
      <c r="EN303" s="276" t="s">
        <v>1661</v>
      </c>
      <c r="EO303" s="276">
        <v>0</v>
      </c>
      <c r="EP303" s="276">
        <v>1</v>
      </c>
      <c r="EQ303" s="331">
        <v>0.25</v>
      </c>
      <c r="ER303" s="331">
        <v>0.25</v>
      </c>
      <c r="ES303" s="331">
        <v>0.25</v>
      </c>
      <c r="ET303" s="842">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5" t="s">
        <v>1666</v>
      </c>
      <c r="EM304" s="866" t="s">
        <v>1664</v>
      </c>
      <c r="EN304" s="867" t="s">
        <v>1665</v>
      </c>
      <c r="EO304" s="868">
        <v>2</v>
      </c>
      <c r="EP304" s="868">
        <v>3</v>
      </c>
      <c r="EQ304" s="869">
        <v>0.75</v>
      </c>
      <c r="ER304" s="869">
        <v>0.75</v>
      </c>
      <c r="ES304" s="869">
        <v>0.75</v>
      </c>
      <c r="ET304" s="870">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Qh6ZD0uJSbag2uKssWOqqq9n9w6FN+Jz9gHZv112h5XWqu1QGl+Y8ggP8LAYFqz8BUmkiV6TN+wtSaZ1AFYtQ==" saltValue="ectsMMnbe1ZIddlUre+uB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2" t="s">
        <v>1766</v>
      </c>
      <c r="B1" s="1042"/>
      <c r="C1" s="1042"/>
      <c r="D1" s="1042"/>
      <c r="E1" s="1042"/>
      <c r="F1" s="1042"/>
      <c r="G1" s="1042"/>
      <c r="H1" s="1042"/>
      <c r="I1" s="1042"/>
      <c r="J1" s="1042"/>
      <c r="K1" s="1042"/>
      <c r="L1" s="1042"/>
      <c r="M1" s="1042"/>
      <c r="N1" s="1042"/>
      <c r="O1" s="1042"/>
      <c r="P1" s="1042"/>
    </row>
    <row r="2" spans="1:18" s="68" customFormat="1" ht="48" customHeight="1" x14ac:dyDescent="0.2">
      <c r="A2" s="67" t="s">
        <v>1767</v>
      </c>
      <c r="B2" s="1043" t="s">
        <v>1768</v>
      </c>
      <c r="C2" s="1044"/>
      <c r="D2" s="1044"/>
      <c r="E2" s="1044"/>
      <c r="F2" s="1044"/>
      <c r="G2" s="1044"/>
      <c r="H2" s="1045"/>
      <c r="I2" s="1043" t="s">
        <v>1769</v>
      </c>
      <c r="J2" s="1044"/>
      <c r="K2" s="1045"/>
      <c r="L2" s="1046" t="s">
        <v>1770</v>
      </c>
      <c r="M2" s="1046"/>
      <c r="N2" s="1046"/>
      <c r="O2" s="1046"/>
      <c r="P2" s="1047"/>
    </row>
    <row r="3" spans="1:18" ht="51" x14ac:dyDescent="0.2">
      <c r="A3" s="69" t="s">
        <v>1771</v>
      </c>
      <c r="B3" s="70" t="s">
        <v>1772</v>
      </c>
      <c r="C3" s="71" t="s">
        <v>1773</v>
      </c>
      <c r="D3" s="71" t="s">
        <v>1922</v>
      </c>
      <c r="E3" s="71" t="s">
        <v>1921</v>
      </c>
      <c r="F3" s="71" t="s">
        <v>1923</v>
      </c>
      <c r="G3" s="71" t="s">
        <v>1924</v>
      </c>
      <c r="H3" s="1048" t="s">
        <v>1694</v>
      </c>
      <c r="I3" s="70" t="s">
        <v>1774</v>
      </c>
      <c r="J3" s="71" t="s">
        <v>1775</v>
      </c>
      <c r="K3" s="1048"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8"/>
      <c r="I4" s="75" t="s">
        <v>1695</v>
      </c>
      <c r="J4" s="76" t="s">
        <v>1696</v>
      </c>
      <c r="K4" s="1048"/>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9">
        <v>719</v>
      </c>
      <c r="O5" s="85"/>
      <c r="P5" s="86"/>
    </row>
    <row r="6" spans="1:18" x14ac:dyDescent="0.2">
      <c r="H6" s="87"/>
    </row>
    <row r="10" spans="1:18" ht="15" x14ac:dyDescent="0.25">
      <c r="A10" s="830" t="s">
        <v>1961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0BF799C6-67B9-4348-81E7-878B0D1461FD}"/>
</file>

<file path=customXml/itemProps2.xml><?xml version="1.0" encoding="utf-8"?>
<ds:datastoreItem xmlns:ds="http://schemas.openxmlformats.org/officeDocument/2006/customXml" ds:itemID="{F4F30157-2911-4373-8F1D-D6007C4B493D}"/>
</file>

<file path=customXml/itemProps3.xml><?xml version="1.0" encoding="utf-8"?>
<ds:datastoreItem xmlns:ds="http://schemas.openxmlformats.org/officeDocument/2006/customXml" ds:itemID="{04E4A192-152E-424C-AFBF-1E5F69BDA4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Hp Tocancipa</cp:lastModifiedBy>
  <dcterms:created xsi:type="dcterms:W3CDTF">2017-01-16T16:29:25Z</dcterms:created>
  <dcterms:modified xsi:type="dcterms:W3CDTF">2018-01-18T21:25:16Z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