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I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P111" i="6" s="1"/>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S57" i="6" s="1"/>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102" i="6" l="1"/>
  <c r="AP102" i="6"/>
  <c r="AS120" i="6"/>
  <c r="AP30" i="6"/>
  <c r="AS39" i="6"/>
  <c r="AI84" i="6"/>
  <c r="AP84" i="6"/>
  <c r="AS93" i="6"/>
  <c r="AP147" i="6"/>
  <c r="AI66" i="6"/>
  <c r="AP66" i="6"/>
  <c r="AS75"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V69" i="5"/>
  <c r="BB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69" i="5" l="1"/>
  <c r="BC201" i="5"/>
  <c r="AU69" i="5"/>
  <c r="AN186" i="5"/>
  <c r="BC186" i="5" s="1"/>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<sst xmlns="http://schemas.openxmlformats.org/spreadsheetml/2006/main" count="10518" uniqueCount="1948">
  <si>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</si>
  <si>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</si>
  <si>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</si>
  <si>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</si>
  <si>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</si>
  <si>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</si>
  <si>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</si>
  <si>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</si>
  <si>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</si>
  <si>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</si>
  <si>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</si>
  <si>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</si>
  <si>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</si>
  <si>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</si>
  <si>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</si>
  <si>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</si>
  <si>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</si>
  <si>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</si>
  <si>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</si>
  <si>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</si>
  <si>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</si>
  <si>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</si>
  <si>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</si>
  <si>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</si>
  <si>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</si>
  <si>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</si>
  <si>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</si>
  <si>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</si>
  <si>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</si>
  <si>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</si>
  <si>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</si>
  <si>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</si>
  <si>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</si>
  <si>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</si>
  <si>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</si>
  <si>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</si>
  <si>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</si>
  <si>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</si>
  <si>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</si>
  <si>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</si>
  <si>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</si>
  <si>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</si>
  <si>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</si>
  <si>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</si>
  <si>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</si>
  <si>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</si>
  <si>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</si>
  <si>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</si>
  <si>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</si>
  <si>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</si>
  <si>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</si>
  <si>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</si>
  <si>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</si>
  <si>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</si>
  <si>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</si>
  <si>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</si>
  <si>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</si>
  <si>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</si>
  <si>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</si>
  <si>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</si>
  <si>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</si>
  <si>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</si>
  <si>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</si>
  <si>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</si>
  <si>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</si>
  <si>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</si>
  <si>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</si>
  <si>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</si>
  <si>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</si>
  <si>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</si>
  <si>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</si>
  <si>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</si>
  <si>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</si>
  <si>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</si>
  <si>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</si>
  <si>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</si>
  <si>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</si>
  <si>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</si>
  <si>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</si>
  <si>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</si>
  <si>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</si>
  <si>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</si>
  <si>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</si>
  <si>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</si>
  <si>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</si>
  <si>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</si>
  <si>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</si>
  <si>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</si>
  <si>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</si>
  <si>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</si>
  <si>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</si>
  <si>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</si>
  <si>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</si>
  <si>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</si>
  <si>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</si>
  <si>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</si>
  <si>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</si>
  <si>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</si>
  <si>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</si>
  <si>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</si>
  <si>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</si>
  <si>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</si>
  <si>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</si>
  <si>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</si>
  <si>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</si>
  <si>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</si>
  <si>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</si>
  <si>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</si>
  <si>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</si>
  <si>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</si>
  <si>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</si>
  <si>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</si>
  <si>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</si>
  <si>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</si>
  <si>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</si>
  <si>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</si>
  <si>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</si>
  <si>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</si>
  <si>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</si>
  <si>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</si>
  <si>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</si>
  <si>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</si>
  <si>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</si>
  <si>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</si>
  <si>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</si>
  <si>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</si>
  <si>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</si>
  <si>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</si>
  <si>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</si>
  <si>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</si>
  <si>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</si>
  <si>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</si>
  <si>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</si>
  <si>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</si>
  <si>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</si>
  <si>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</si>
  <si>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</si>
  <si>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</si>
  <si>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</si>
  <si>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</si>
  <si>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</si>
  <si>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</si>
  <si>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</si>
  <si>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</si>
  <si>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</si>
  <si>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</si>
  <si>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</si>
  <si>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</si>
  <si>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</si>
  <si>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</si>
  <si>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</si>
  <si>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</si>
  <si>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</si>
  <si>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</si>
  <si>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</si>
  <si>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</si>
  <si>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</si>
  <si>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</si>
  <si>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</si>
  <si>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</si>
  <si>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</si>
  <si>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</si>
  <si>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</si>
  <si>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</si>
  <si>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</si>
  <si>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</si>
  <si>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</si>
  <si>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</si>
  <si>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</si>
  <si>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</si>
  <si>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</si>
  <si>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</si>
  <si>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</si>
  <si>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</si>
  <si>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</si>
  <si>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</si>
  <si>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</si>
  <si>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</si>
  <si>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</si>
  <si>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</si>
  <si>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</si>
  <si>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</si>
  <si>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</si>
  <si>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</si>
  <si>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</si>
  <si>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</si>
  <si>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</si>
  <si>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</si>
  <si>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</si>
  <si>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</si>
  <si>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</si>
  <si>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</si>
  <si>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</si>
  <si>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</si>
  <si>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</si>
  <si>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</si>
  <si>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</si>
  <si>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</si>
  <si>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</si>
  <si>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</si>
  <si>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</si>
  <si>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</si>
  <si>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</si>
  <si>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</si>
  <si>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</si>
  <si>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</si>
  <si>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</si>
  <si>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</si>
  <si>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</si>
  <si>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</si>
  <si>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</si>
  <si>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</si>
  <si>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</si>
  <si>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</si>
  <si>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</si>
  <si>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</si>
  <si>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</si>
  <si>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</si>
  <si>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</si>
  <si>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</si>
  <si>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</si>
  <si>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</si>
  <si>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</si>
  <si>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</si>
  <si>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</si>
  <si>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</si>
  <si>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</si>
  <si>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</si>
  <si>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</si>
  <si>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</si>
  <si>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</si>
  <si>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</si>
  <si>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</si>
  <si>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</si>
  <si>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</si>
  <si>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</si>
  <si>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</si>
  <si>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</si>
  <si>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</si>
  <si>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</si>
  <si>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</si>
  <si>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</si>
  <si>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</si>
  <si>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</si>
  <si>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</si>
  <si>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</si>
  <si>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</si>
  <si>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</si>
  <si>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</si>
  <si>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</si>
  <si>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</si>
  <si>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</si>
  <si>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</si>
  <si>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</si>
  <si>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</si>
  <si>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</si>
  <si>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</si>
  <si>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</si>
  <si>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</si>
  <si>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</si>
  <si>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</si>
  <si>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</si>
  <si>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</si>
  <si>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</si>
  <si>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</si>
  <si>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</si>
  <si>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</si>
  <si>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</si>
  <si>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</si>
  <si>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</si>
  <si>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</si>
  <si>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</si>
  <si>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</si>
  <si>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</si>
  <si>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</si>
  <si>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</si>
  <si>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</si>
  <si>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</si>
  <si>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</si>
  <si>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</si>
  <si>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</si>
  <si>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</si>
  <si>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</si>
  <si>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</si>
  <si>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</si>
  <si>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</si>
  <si>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</si>
  <si>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</si>
  <si>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</si>
  <si>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</si>
  <si>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</si>
  <si>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</si>
  <si>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</si>
  <si>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</si>
  <si>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</si>
  <si>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</si>
  <si>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</si>
  <si>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</si>
  <si>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</si>
  <si>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</si>
  <si>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</si>
  <si>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</si>
  <si>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</si>
  <si>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</si>
  <si>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</si>
  <si>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</si>
  <si>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</si>
  <si>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</si>
  <si>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</si>
  <si>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</si>
  <si>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</si>
  <si>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</si>
  <si>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</si>
  <si>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</si>
  <si>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</si>
  <si>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</si>
  <si>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</si>
  <si>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</si>
  <si>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</si>
  <si>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</si>
  <si>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</si>
  <si>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</si>
  <si>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</si>
  <si>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</si>
  <si>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</si>
  <si>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</si>
  <si>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</si>
  <si>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</si>
  <si>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</si>
  <si>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</si>
  <si>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</si>
  <si>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</si>
  <si>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</si>
  <si>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</si>
  <si>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</si>
  <si>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</si>
  <si>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</si>
  <si>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</si>
  <si>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</si>
  <si>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</si>
  <si>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</si>
  <si>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</si>
  <si>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</si>
  <si>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</si>
  <si>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</si>
  <si>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</si>
  <si>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</si>
  <si>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</si>
  <si>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</si>
  <si>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</si>
  <si>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</si>
  <si>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</si>
  <si>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</si>
  <si>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</si>
  <si>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</si>
  <si>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</si>
  <si>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</si>
  <si>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</si>
  <si>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</si>
  <si>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</si>
  <si>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</si>
  <si>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</si>
  <si>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</si>
  <si>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</si>
  <si>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</si>
  <si>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</si>
  <si>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</si>
  <si>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</si>
  <si>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</si>
  <si>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</si>
  <si>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</si>
  <si>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</si>
  <si>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</si>
  <si>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</si>
  <si>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</si>
  <si>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</si>
  <si>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</si>
  <si>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</si>
  <si>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</si>
  <si>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</si>
  <si>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</si>
  <si>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</si>
  <si>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</si>
  <si>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</si>
  <si>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</si>
  <si>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</si>
  <si>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</si>
  <si>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</si>
  <si>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</si>
  <si>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</si>
  <si>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</si>
  <si>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</si>
  <si>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</si>
  <si>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</si>
  <si>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</si>
  <si>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</si>
  <si>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</si>
  <si>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</si>
  <si>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</si>
  <si>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</si>
  <si>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</si>
  <si>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</si>
  <si>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</si>
  <si>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</si>
  <si>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</si>
  <si>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</si>
  <si>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</si>
  <si>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</si>
  <si>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</si>
  <si>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</si>
  <si>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</si>
  <si>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</si>
  <si>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</si>
  <si>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</si>
  <si>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</si>
  <si>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</si>
  <si>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</si>
  <si>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</si>
  <si>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</si>
  <si>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</si>
  <si>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</si>
  <si>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</si>
  <si>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</si>
  <si>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</si>
  <si>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</si>
  <si>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</si>
  <si>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</si>
  <si>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</si>
  <si>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</si>
  <si>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</si>
  <si>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</si>
  <si>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</si>
  <si>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</si>
  <si>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</si>
  <si>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</si>
  <si>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</si>
  <si>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</si>
  <si>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</si>
  <si>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</si>
  <si>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</si>
  <si>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</si>
  <si>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</si>
  <si>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</si>
  <si>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</si>
  <si>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</si>
  <si>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</si>
  <si>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</si>
  <si>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</si>
  <si>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</si>
  <si>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</si>
  <si>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</si>
  <si>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</si>
  <si>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</si>
  <si>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</si>
  <si>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</si>
  <si>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</si>
  <si>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</si>
  <si>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</si>
  <si>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</si>
  <si>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</si>
  <si>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</si>
  <si>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</si>
  <si>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</si>
  <si>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</si>
  <si>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</si>
  <si>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</si>
  <si>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</si>
  <si>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</si>
  <si>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</si>
  <si>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</si>
  <si>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</si>
  <si>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</si>
  <si>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</si>
  <si>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</si>
  <si>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</si>
  <si>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</si>
  <si>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</si>
  <si>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</si>
  <si>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</si>
  <si>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</si>
  <si>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</si>
  <si>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</si>
  <si>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</si>
  <si>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</si>
  <si>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</si>
  <si>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</si>
  <si>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</si>
  <si>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</si>
  <si>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</si>
  <si>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</si>
  <si>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</si>
  <si>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</si>
  <si>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</si>
  <si>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</si>
  <si>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</si>
  <si>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</si>
  <si>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</si>
  <si>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</si>
  <si>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</si>
  <si>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</si>
  <si>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</si>
  <si>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</si>
  <si>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</si>
  <si>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</si>
  <si>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</si>
  <si>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</si>
  <si>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</si>
  <si>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</si>
  <si>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</si>
  <si>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</si>
  <si>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</si>
  <si>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</si>
  <si>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</si>
  <si>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</si>
  <si>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</si>
  <si>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</si>
  <si>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</si>
  <si>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</si>
  <si>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</si>
  <si>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</si>
  <si>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</si>
  <si>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</si>
  <si>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</si>
  <si>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</si>
  <si>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</si>
  <si>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</si>
  <si>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</si>
  <si>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</si>
  <si>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</si>
  <si>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</si>
  <si>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</si>
  <si>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</si>
  <si>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</si>
  <si>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</si>
  <si>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</si>
  <si>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</si>
  <si>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</si>
  <si>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</si>
  <si>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</si>
  <si>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</si>
  <si>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</si>
  <si>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</si>
  <si>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</si>
  <si>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</si>
  <si>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</si>
  <si>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</si>
  <si>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</si>
  <si>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</si>
  <si>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</si>
  <si>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</si>
  <si>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</si>
  <si>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</si>
  <si>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</si>
  <si>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</si>
  <si>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</si>
  <si>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</si>
  <si>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</si>
  <si>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</si>
  <si>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</si>
  <si>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</si>
  <si>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</si>
  <si>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</si>
  <si>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</si>
  <si>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</si>
  <si>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</si>
  <si>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</si>
  <si>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</si>
  <si>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</si>
  <si>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</si>
  <si>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</si>
  <si>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</si>
  <si>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</si>
  <si>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</si>
  <si>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</si>
  <si>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</si>
  <si>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</si>
  <si>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</si>
  <si>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</si>
  <si>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</si>
  <si>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</si>
  <si>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</si>
  <si>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</si>
  <si>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</si>
  <si>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</si>
  <si>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</si>
  <si>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</si>
  <si>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</si>
  <si>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</si>
  <si>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</si>
  <si>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</si>
  <si>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</si>
  <si>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</si>
  <si>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</si>
  <si>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</si>
  <si>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</si>
  <si>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</si>
  <si>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</si>
  <si>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</si>
  <si>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</si>
  <si>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</si>
  <si>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</si>
  <si>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</si>
  <si>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</si>
  <si>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</si>
  <si>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</si>
  <si>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</si>
  <si>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</si>
  <si>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</si>
  <si>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</si>
  <si>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</si>
  <si>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</si>
  <si>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</si>
  <si>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</si>
  <si>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</si>
  <si>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</si>
  <si>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</si>
  <si>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</si>
  <si>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</si>
  <si>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</si>
  <si>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</si>
  <si>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</si>
  <si>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</si>
  <si>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</si>
  <si>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</si>
  <si>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</si>
  <si>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</si>
  <si>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</si>
  <si>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</si>
  <si>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</si>
  <si>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</si>
  <si>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</si>
  <si>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</si>
  <si>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</si>
  <si>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</si>
  <si>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</si>
  <si>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</si>
  <si>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</si>
  <si>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</si>
  <si>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</si>
  <si>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</si>
  <si>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</si>
  <si>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</si>
  <si>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</si>
  <si>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</si>
  <si>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</si>
  <si>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</si>
  <si>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</si>
  <si>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</si>
  <si>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</si>
  <si>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</si>
  <si>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</si>
  <si>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</si>
  <si>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</si>
  <si>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</si>
  <si>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</si>
  <si>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</si>
  <si>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</si>
  <si>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</si>
  <si>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</si>
  <si>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</si>
  <si>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</si>
  <si>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</si>
  <si>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</si>
  <si>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</si>
  <si>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</si>
  <si>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</si>
  <si>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</si>
  <si>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</si>
  <si>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</si>
  <si>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</si>
  <si>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</si>
  <si>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</si>
  <si>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</si>
  <si>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</si>
  <si>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</si>
  <si>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</si>
  <si>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</si>
  <si>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</si>
  <si>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</si>
  <si>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</si>
  <si>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</si>
  <si>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</si>
  <si>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</si>
  <si>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</si>
  <si>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</si>
  <si>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</si>
  <si>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</si>
  <si>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</si>
  <si>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</si>
  <si>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</si>
  <si>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</si>
  <si>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</si>
  <si>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</si>
  <si>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</si>
  <si>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</si>
  <si>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</si>
  <si>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</si>
  <si>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</si>
  <si>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</si>
  <si>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</si>
  <si>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</si>
  <si>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</si>
  <si>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</si>
  <si>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</si>
  <si>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</si>
  <si>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</si>
  <si>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</si>
  <si>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</si>
  <si>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</si>
  <si>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</si>
  <si>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</si>
  <si>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</si>
  <si>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</si>
  <si>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</si>
  <si>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</si>
  <si>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</si>
  <si>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</si>
  <si>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</si>
  <si>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</si>
  <si>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</si>
  <si>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</si>
  <si>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</si>
  <si>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</si>
  <si>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</si>
  <si>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</si>
  <si>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</si>
  <si>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</si>
  <si>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</si>
  <si>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</si>
  <si>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</si>
  <si>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</si>
  <si>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</si>
  <si>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</si>
  <si>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</si>
  <si>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</si>
  <si>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</si>
  <si>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</si>
  <si>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</si>
  <si>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</si>
  <si>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</si>
  <si>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</si>
  <si>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</si>
  <si>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</si>
  <si>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</si>
  <si>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</si>
  <si>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</si>
  <si>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</si>
  <si>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</si>
  <si>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</si>
  <si>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</si>
  <si>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</si>
  <si>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</si>
  <si>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</si>
  <si>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</si>
  <si>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</si>
  <si>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</si>
  <si>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</si>
  <si>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</si>
  <si>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</si>
  <si>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</si>
  <si>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</si>
  <si>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</si>
  <si>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</si>
  <si>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</si>
  <si>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</si>
  <si>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</si>
  <si>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</si>
  <si>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</si>
  <si>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</si>
  <si>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</si>
  <si>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</si>
  <si>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</si>
  <si>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</si>
  <si>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</si>
  <si>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</si>
  <si>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</si>
  <si>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</si>
  <si>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</si>
  <si>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</si>
  <si>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</si>
  <si>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</si>
  <si>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</si>
  <si>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</si>
  <si>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</si>
  <si>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</si>
  <si>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</si>
  <si>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</si>
  <si>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</si>
  <si>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</si>
  <si>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</si>
  <si>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</si>
  <si>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</si>
  <si>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</si>
  <si>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</si>
  <si>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</si>
  <si>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</si>
  <si>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</si>
  <si>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</si>
  <si>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</si>
  <si>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</si>
  <si>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</si>
  <si>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</si>
  <si>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</si>
  <si>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</si>
  <si>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</si>
  <si>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</si>
  <si>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</si>
  <si>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</si>
  <si>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</si>
  <si>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</si>
  <si>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</si>
  <si>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</si>
  <si>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</si>
  <si>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</si>
  <si>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</si>
  <si>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</si>
  <si>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</si>
  <si>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</si>
  <si>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</si>
  <si>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</si>
  <si>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</si>
  <si>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</si>
  <si>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</si>
  <si>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</si>
  <si>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</si>
  <si>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</si>
  <si>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</si>
  <si>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</si>
  <si>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</si>
  <si>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</si>
  <si>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</si>
  <si>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</si>
  <si>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</si>
  <si>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</si>
  <si>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</si>
  <si>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</si>
  <si>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</si>
  <si>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</si>
  <si>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</si>
  <si>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</si>
  <si>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</si>
  <si>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</si>
  <si>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</si>
  <si>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</si>
  <si>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</si>
  <si>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</si>
  <si>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</si>
  <si>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</si>
  <si>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</si>
  <si>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</si>
  <si>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</si>
  <si>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</si>
  <si>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</si>
  <si>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</si>
  <si>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</si>
  <si>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</si>
  <si>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</si>
  <si>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</si>
  <si>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</si>
  <si>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</si>
  <si>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</si>
  <si>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</si>
  <si>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</si>
  <si>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</si>
  <si>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</si>
  <si>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</si>
  <si>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</si>
  <si>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</si>
  <si>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</si>
  <si>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</si>
  <si>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</si>
  <si>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</si>
  <si>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</si>
  <si>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</si>
  <si>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</si>
  <si>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</si>
  <si>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</si>
  <si>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</si>
  <si>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</si>
  <si>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</si>
  <si>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</si>
  <si>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</si>
  <si>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</si>
  <si>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</si>
  <si>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</si>
  <si>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</si>
  <si>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</si>
  <si>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</si>
  <si>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</si>
  <si>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</si>
  <si>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</si>
  <si>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</si>
  <si>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</si>
  <si>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</si>
  <si>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</si>
  <si>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</si>
  <si>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</si>
  <si>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</si>
  <si>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</si>
  <si>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</si>
  <si>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</si>
  <si>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</si>
  <si>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</si>
  <si>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</si>
  <si>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</si>
  <si>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</si>
  <si>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</si>
  <si>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</si>
  <si>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</si>
  <si>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</si>
  <si>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</si>
  <si>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</si>
  <si>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</si>
  <si>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</si>
  <si>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</si>
  <si>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</si>
  <si>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</si>
  <si>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</si>
  <si>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</si>
  <si>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</si>
  <si>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</si>
  <si>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</si>
  <si>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</si>
  <si>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</si>
  <si>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</si>
  <si>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</si>
  <si>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</si>
  <si>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</si>
  <si>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</si>
  <si>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</si>
  <si>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</si>
  <si>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</si>
  <si>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</si>
  <si>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</si>
  <si>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</si>
  <si>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</si>
  <si>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</si>
  <si>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</si>
  <si>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</si>
  <si>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</si>
  <si>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</si>
  <si>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</si>
  <si>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</si>
  <si>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</si>
  <si>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</si>
  <si>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</si>
  <si>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</si>
  <si>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</si>
  <si>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</si>
  <si>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</si>
  <si>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</si>
  <si>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</si>
  <si>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</si>
  <si>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</si>
  <si>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</si>
  <si>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</si>
  <si>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</si>
  <si>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</si>
  <si>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</si>
  <si>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</si>
  <si>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</si>
  <si>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</si>
  <si>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</si>
  <si>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</si>
  <si>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</si>
  <si>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</si>
  <si>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</si>
  <si>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</si>
  <si>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</si>
  <si>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</si>
  <si>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</si>
  <si>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</si>
  <si>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</si>
  <si>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</si>
  <si>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</si>
  <si>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</si>
  <si>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</si>
  <si>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</si>
  <si>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</si>
  <si>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</si>
  <si>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</si>
  <si>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</si>
  <si>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</si>
  <si>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</si>
  <si>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</si>
  <si>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</si>
  <si>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</si>
  <si>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</si>
  <si>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</si>
  <si>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</si>
  <si>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</si>
  <si>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</si>
  <si>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</si>
  <si>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</si>
  <si>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</si>
  <si>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</si>
  <si>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</si>
  <si>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</si>
  <si>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</si>
  <si>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</si>
  <si>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</si>
  <si>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</si>
  <si>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</si>
  <si>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</si>
  <si>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</si>
  <si>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</si>
  <si>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</si>
  <si>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</si>
  <si>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</si>
  <si>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</si>
  <si>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</si>
  <si>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</si>
  <si>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</si>
  <si>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</si>
  <si>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</si>
  <si>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</si>
  <si>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</si>
  <si>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</si>
  <si>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</si>
  <si>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</si>
  <si>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</si>
  <si>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</si>
  <si>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</si>
  <si>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</si>
  <si>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</si>
  <si>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</si>
  <si>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</si>
  <si>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</si>
  <si>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</si>
  <si>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</si>
  <si>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</si>
  <si>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</si>
  <si>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</si>
  <si>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</si>
  <si>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</si>
  <si>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</si>
  <si>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</si>
  <si>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</si>
  <si>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</si>
  <si>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</si>
  <si>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</si>
  <si>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</si>
  <si>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</si>
  <si>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</si>
  <si>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</si>
  <si>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</si>
  <si>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</si>
  <si>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</si>
  <si>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</si>
  <si>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</si>
  <si>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</si>
  <si>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</si>
  <si>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</si>
  <si>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</si>
  <si>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</si>
  <si>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</si>
  <si>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</si>
  <si>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</si>
  <si>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</si>
  <si>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</si>
  <si>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</si>
  <si>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</si>
  <si>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</si>
  <si>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</si>
  <si>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</si>
  <si>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</si>
  <si>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</si>
  <si>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</si>
  <si>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</si>
  <si>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</si>
  <si>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</si>
  <si>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</si>
  <si>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</si>
  <si>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</si>
  <si>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</si>
  <si>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</si>
  <si>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</si>
  <si>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</si>
  <si>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</si>
  <si>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</si>
  <si>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</si>
  <si>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</si>
  <si>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</si>
  <si>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</si>
  <si>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</si>
  <si>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</si>
  <si>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</si>
  <si>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</si>
  <si>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</si>
  <si>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</si>
  <si>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</si>
  <si>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</si>
  <si>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</si>
  <si>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</si>
  <si>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</si>
  <si>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</si>
  <si>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</si>
  <si>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</si>
  <si>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</si>
  <si>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</si>
  <si>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</si>
  <si>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</si>
  <si>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</si>
  <si>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</si>
  <si>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</si>
  <si>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</si>
  <si>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</si>
  <si>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</si>
  <si>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</si>
  <si>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</si>
  <si>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</si>
  <si>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</si>
  <si>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</si>
  <si>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</si>
  <si>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</si>
  <si>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</si>
  <si>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</si>
  <si>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</si>
  <si>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</si>
  <si>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</si>
  <si>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</si>
  <si>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</si>
  <si>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</si>
  <si>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</si>
  <si>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</si>
  <si>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</si>
  <si>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</si>
  <si>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</si>
  <si>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</si>
  <si>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</si>
  <si>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</si>
  <si>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</si>
  <si>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</si>
  <si>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</si>
  <si>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</si>
  <si>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</si>
  <si>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</si>
  <si>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</si>
  <si>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</si>
  <si>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</si>
  <si>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</si>
  <si>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</si>
  <si>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</si>
  <si>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</si>
  <si>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</si>
  <si>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</si>
  <si>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</si>
  <si>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</si>
  <si>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</si>
  <si>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</si>
  <si>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</si>
  <si>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</si>
  <si>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</si>
  <si>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</si>
  <si>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</si>
  <si>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</si>
  <si>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</si>
  <si>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</si>
  <si>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</si>
  <si>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</si>
  <si>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</si>
  <si>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</si>
  <si>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</si>
  <si>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</si>
  <si>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</si>
  <si>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</si>
  <si>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</si>
  <si>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</si>
  <si>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</si>
  <si>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</si>
  <si>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</si>
  <si>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</si>
  <si>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</si>
  <si>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</si>
  <si>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</si>
  <si>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</si>
  <si>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</si>
  <si>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</si>
  <si>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</si>
  <si>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</si>
  <si>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</si>
  <si>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</si>
  <si>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</si>
  <si>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</si>
  <si>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</si>
  <si>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</si>
  <si>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</si>
  <si>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</si>
  <si>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</si>
  <si>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</si>
  <si>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</si>
  <si>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</si>
  <si>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</si>
  <si>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</si>
  <si>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</si>
  <si>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</si>
  <si>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</si>
  <si>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</si>
  <si>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</si>
  <si>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</si>
  <si>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</si>
  <si>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</si>
  <si>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</si>
  <si>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</si>
  <si>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</si>
  <si>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</si>
  <si>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</si>
  <si>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</si>
  <si>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</si>
  <si>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</si>
  <si>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</si>
  <si>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</si>
  <si>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</si>
  <si>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</si>
  <si>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</si>
  <si>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</si>
  <si>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</si>
  <si>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</si>
  <si>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</si>
  <si>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</si>
  <si>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</si>
  <si>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</si>
  <si>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</si>
  <si>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</si>
  <si>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</si>
  <si>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</si>
  <si>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</si>
  <si>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</si>
  <si>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</si>
  <si>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</si>
  <si>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</si>
  <si>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</si>
  <si>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</si>
  <si>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</si>
  <si>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</si>
  <si>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</si>
  <si>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</si>
  <si>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</si>
  <si>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</si>
  <si>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</si>
  <si>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</si>
  <si>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</si>
  <si>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</si>
  <si>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</si>
  <si>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</si>
  <si>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</si>
  <si>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</si>
  <si>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</si>
  <si>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</si>
  <si>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</si>
  <si>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</si>
  <si>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</si>
  <si>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</si>
  <si>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</si>
  <si>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</si>
  <si>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</si>
  <si>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</si>
  <si>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</si>
  <si>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</si>
  <si>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</si>
  <si>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</si>
  <si>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</si>
  <si>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</si>
  <si>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</si>
  <si>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</si>
  <si>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</si>
  <si>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</si>
  <si>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</si>
  <si>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</si>
  <si>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</si>
  <si>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</si>
  <si>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</si>
  <si>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</si>
  <si>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</si>
  <si>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</si>
  <si>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</si>
  <si>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</si>
  <si>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</si>
  <si>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</si>
  <si>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</si>
  <si>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</si>
  <si>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</si>
  <si>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</si>
  <si>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</si>
  <si>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</si>
  <si>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</si>
  <si>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</si>
  <si>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</si>
  <si>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</si>
  <si>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</si>
  <si>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</si>
  <si>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</si>
  <si>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</si>
  <si>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</si>
  <si>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</si>
  <si>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</si>
  <si>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</si>
  <si>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</si>
  <si>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</si>
  <si>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</si>
  <si>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</si>
  <si>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</si>
  <si>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</si>
  <si>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</si>
  <si>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</si>
  <si>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</si>
  <si>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</si>
  <si>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</si>
  <si>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</si>
  <si>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</si>
  <si>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</si>
  <si>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</si>
  <si>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</si>
  <si>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</si>
  <si>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</si>
  <si>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</si>
  <si>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</si>
  <si>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</si>
  <si>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</si>
  <si>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</si>
  <si>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</si>
  <si>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</si>
  <si>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</si>
  <si>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</si>
  <si>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</si>
  <si>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</si>
  <si>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</si>
  <si>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</si>
  <si>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</si>
  <si>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</si>
  <si>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</si>
  <si>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</si>
  <si>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</si>
  <si>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</si>
  <si>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</si>
  <si>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</si>
  <si>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</si>
  <si>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</si>
  <si>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</si>
  <si>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</si>
  <si>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</si>
  <si>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</si>
  <si>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</si>
  <si>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</si>
  <si>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</si>
  <si>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</si>
  <si>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</si>
  <si>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</si>
  <si>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</si>
  <si>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</si>
  <si>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</si>
  <si>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</si>
  <si>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</si>
  <si>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</si>
  <si>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</si>
  <si>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</si>
  <si>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</si>
  <si>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</si>
  <si>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</si>
  <si>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</si>
  <si>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</si>
  <si>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</si>
  <si>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</si>
  <si>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</si>
  <si>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</si>
  <si>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</si>
  <si>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</si>
  <si>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</si>
  <si>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</si>
  <si>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</si>
  <si>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</si>
  <si>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</si>
  <si>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</si>
  <si>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</si>
  <si>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</si>
  <si>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</si>
  <si>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</si>
  <si>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</si>
  <si>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</si>
  <si>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</si>
  <si>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</si>
  <si>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</si>
  <si>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</si>
  <si>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</si>
  <si>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</si>
  <si>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</si>
  <si>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</si>
  <si>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</si>
  <si>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</si>
  <si>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</si>
  <si>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</si>
  <si>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</si>
  <si>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</si>
  <si>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</si>
  <si>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</si>
  <si>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</si>
  <si>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</si>
  <si>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</si>
  <si>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</si>
  <si>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</si>
  <si>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</si>
  <si>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</si>
  <si>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</si>
  <si>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</si>
  <si>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</si>
  <si>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</si>
  <si>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</si>
  <si>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</si>
  <si>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</si>
  <si>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</si>
  <si>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</si>
  <si>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</si>
  <si>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</si>
  <si>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</si>
  <si>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</si>
  <si>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</si>
  <si>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</si>
  <si>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</si>
  <si>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</si>
  <si>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</si>
  <si>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</si>
  <si>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</si>
  <si>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</si>
  <si>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</si>
  <si>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</si>
  <si>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</si>
  <si>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</si>
  <si>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</si>
  <si>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</si>
  <si>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</si>
  <si>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</si>
  <si>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</si>
  <si>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</si>
  <si>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</si>
  <si>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</si>
  <si>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</si>
  <si>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</si>
  <si>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</si>
  <si>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</si>
  <si>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</si>
  <si>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</si>
  <si>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</si>
  <si>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</si>
  <si>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</si>
  <si>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</si>
  <si>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</si>
  <si>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</si>
  <si>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</si>
  <si>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</si>
  <si>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</si>
  <si>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</si>
  <si>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</si>
  <si>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</si>
  <si>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</si>
  <si>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</si>
  <si>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</si>
  <si>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</si>
  <si>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</si>
  <si>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</si>
  <si>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</si>
  <si>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</si>
  <si>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</si>
  <si>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</si>
  <si>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</si>
  <si>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</si>
  <si>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</si>
  <si>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</si>
  <si>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</si>
  <si>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</si>
  <si>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</si>
  <si>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</si>
  <si>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</si>
  <si>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</si>
  <si>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</si>
  <si>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</si>
  <si>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</si>
  <si>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</si>
  <si>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</si>
  <si>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</si>
  <si>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</si>
  <si>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</si>
  <si>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</si>
  <si>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</si>
  <si>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</si>
  <si>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</si>
  <si>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</si>
  <si>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</si>
  <si>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</si>
  <si>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</si>
  <si>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</si>
  <si>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</si>
  <si>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</si>
  <si>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</si>
  <si>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</si>
  <si>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</si>
  <si>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</si>
  <si>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</si>
  <si>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</si>
  <si>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</si>
  <si>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</si>
  <si>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</si>
  <si>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</si>
  <si>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</si>
  <si>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</si>
  <si>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</si>
  <si>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</si>
  <si>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</si>
  <si>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</si>
  <si>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</si>
  <si>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</si>
  <si>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</si>
  <si>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</si>
  <si>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</si>
  <si>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</si>
  <si>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</si>
  <si>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</si>
  <si>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</si>
  <si>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</si>
  <si>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</si>
  <si>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</si>
  <si>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</si>
  <si>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</si>
  <si>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</si>
  <si>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</si>
  <si>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</si>
  <si>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</si>
  <si>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</si>
  <si>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</si>
  <si>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</si>
  <si>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</si>
  <si>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</si>
  <si>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</si>
  <si>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</si>
  <si>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</si>
  <si>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</si>
  <si>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</si>
  <si>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</si>
  <si>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</si>
  <si>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</si>
  <si>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</si>
  <si>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</si>
  <si>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</si>
  <si>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</si>
  <si>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</si>
  <si>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</si>
  <si>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</si>
  <si>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</si>
  <si>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</si>
  <si>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</si>
  <si>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</si>
  <si>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</si>
  <si>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</si>
  <si>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</si>
  <si>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</si>
  <si>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</si>
  <si>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</si>
  <si>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</si>
  <si>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</si>
  <si>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</si>
  <si>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</si>
  <si>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</si>
  <si>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</si>
  <si>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</si>
  <si>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</si>
  <si>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</si>
  <si>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</si>
  <si>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</si>
  <si>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</si>
  <si>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</si>
  <si>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</si>
  <si>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</si>
  <si>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</si>
  <si>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</si>
  <si>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</si>
  <si>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</si>
  <si>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</si>
  <si>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</si>
  <si>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</si>
  <si>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</si>
  <si>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</si>
  <si>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</si>
  <si>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</si>
  <si>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</si>
  <si>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</si>
  <si>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</si>
  <si>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</si>
  <si>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</si>
  <si>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</si>
  <si>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</si>
  <si>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</si>
  <si>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</si>
  <si>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</si>
  <si>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</si>
  <si>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</si>
  <si>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</si>
  <si>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</si>
  <si>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</si>
  <si>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</si>
  <si>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</si>
  <si>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</si>
  <si>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</si>
  <si>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</si>
  <si>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</si>
  <si>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</si>
  <si>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</si>
  <si>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</si>
  <si>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</si>
  <si>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</si>
  <si>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</si>
  <si>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</si>
  <si>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</si>
  <si>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</si>
  <si>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</si>
  <si>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</si>
  <si>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</si>
  <si>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</si>
  <si>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</si>
  <si>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</si>
  <si>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</si>
  <si>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</si>
  <si>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</si>
  <si>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</si>
  <si>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</si>
  <si>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</si>
  <si>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</si>
  <si>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</si>
  <si>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</si>
  <si>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</si>
  <si>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</si>
  <si>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</si>
  <si>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</si>
  <si>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</si>
  <si>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</si>
  <si>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</si>
  <si>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</si>
  <si>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</si>
  <si>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</si>
  <si>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</si>
  <si>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</si>
  <si>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</si>
  <si>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</si>
  <si>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</si>
  <si>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</si>
  <si>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</si>
  <si>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</si>
  <si>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</si>
  <si>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</si>
  <si>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</si>
  <si>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</si>
  <si>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</si>
  <si>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</si>
  <si>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</si>
  <si>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</si>
  <si>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</si>
  <si>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</si>
  <si>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</si>
  <si>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</si>
  <si>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</si>
  <si>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</si>
  <si>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</si>
  <si>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</si>
  <si>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</si>
  <si>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</si>
  <si>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</si>
  <si>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</si>
  <si>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</si>
  <si>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</si>
  <si>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</si>
  <si>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</si>
  <si>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</si>
  <si>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</si>
  <si>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</si>
  <si>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</si>
  <si>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</si>
  <si>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</si>
  <si>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</si>
  <si>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</si>
  <si>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</si>
  <si>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</si>
  <si>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</si>
  <si>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</si>
  <si>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</si>
  <si>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</si>
  <si>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</si>
  <si>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</si>
  <si>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</si>
  <si>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</si>
  <si>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</si>
  <si>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</si>
  <si>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</si>
  <si>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</si>
  <si>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</si>
  <si>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</si>
  <si>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</si>
  <si>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</si>
  <si>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</si>
  <si>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</si>
  <si>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</si>
  <si>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</si>
  <si>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</si>
  <si>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</si>
  <si>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</si>
  <si>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</si>
  <si>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</si>
  <si>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</si>
  <si>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</si>
  <si>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</si>
  <si>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</si>
  <si>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</si>
  <si>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</si>
  <si>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</si>
  <si>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</si>
  <si>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</si>
  <si>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</si>
  <si>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</si>
  <si>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</si>
  <si>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</si>
  <si>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</si>
  <si>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</si>
  <si>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</si>
  <si>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</si>
  <si>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</si>
  <si>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</si>
  <si>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</si>
  <si>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</si>
  <si>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</si>
  <si>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</si>
  <si>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</si>
  <si>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</si>
  <si>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</si>
  <si>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</si>
  <si>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</si>
  <si>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</si>
  <si>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</si>
  <si>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</si>
  <si>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</si>
  <si>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</si>
  <si>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</si>
  <si>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</si>
  <si>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</si>
  <si>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</si>
  <si>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</si>
  <si>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</si>
  <si>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</si>
  <si>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</si>
  <si>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</si>
  <si>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</si>
  <si>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</si>
  <si>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</si>
  <si>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</si>
  <si>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</si>
  <si>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</si>
  <si>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</si>
  <si>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</si>
  <si>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</si>
  <si>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</si>
  <si>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</si>
  <si>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</si>
  <si>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</si>
  <si>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</si>
  <si>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</si>
  <si>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</si>
  <si>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</si>
  <si>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</si>
  <si>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</si>
  <si>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</si>
  <si>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</si>
  <si>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</si>
  <si>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</si>
  <si>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</si>
  <si>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</si>
  <si>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</si>
  <si>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</si>
  <si>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</si>
  <si>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</si>
  <si>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</si>
  <si>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</si>
  <si>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</si>
  <si>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</si>
  <si>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</si>
  <si>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</si>
  <si>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</si>
  <si>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</si>
  <si>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</si>
  <si>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</si>
  <si>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</si>
  <si>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</si>
  <si>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</si>
  <si>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</si>
  <si>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</si>
  <si>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</si>
  <si>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</si>
  <si>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</si>
  <si>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</si>
  <si>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</si>
  <si>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</si>
  <si>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</si>
  <si>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</si>
  <si>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</si>
  <si>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</si>
  <si>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</si>
  <si>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</si>
  <si>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</si>
  <si>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</si>
  <si>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</si>
  <si>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</si>
  <si>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</si>
  <si>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</si>
  <si>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</si>
  <si>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</si>
  <si>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</si>
  <si>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</si>
  <si>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</si>
  <si>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</si>
  <si>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</si>
  <si>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</si>
  <si>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</si>
  <si>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</si>
  <si>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</si>
  <si>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</si>
  <si>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</si>
  <si>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</si>
  <si>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</si>
  <si>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</si>
  <si>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</si>
  <si>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</si>
  <si>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</si>
  <si>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</si>
  <si>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</si>
  <si>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</si>
  <si>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</si>
  <si>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</si>
  <si>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</si>
  <si>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</si>
  <si>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</si>
  <si>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</si>
  <si>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</si>
  <si>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</si>
  <si>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</si>
  <si>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</si>
  <si>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</si>
  <si>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</si>
  <si>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</si>
  <si>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</si>
  <si>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</si>
  <si>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</si>
  <si>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</si>
  <si>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</si>
  <si>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</si>
  <si>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</si>
  <si>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</si>
  <si>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</si>
  <si>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</si>
  <si>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</si>
  <si>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</si>
  <si>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</si>
  <si>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</si>
  <si>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</si>
  <si>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</si>
  <si>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</si>
  <si>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</si>
  <si>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</si>
  <si>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</si>
  <si>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</si>
  <si>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</si>
  <si>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</si>
  <si>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</si>
  <si>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</si>
  <si>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</si>
  <si>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</si>
  <si>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</si>
  <si>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</si>
  <si>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</si>
  <si>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</si>
  <si>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</si>
  <si>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</si>
  <si>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</si>
  <si>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</si>
  <si>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</si>
  <si>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</si>
  <si>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</si>
  <si>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</si>
  <si>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</si>
  <si>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</si>
  <si>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</si>
  <si>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</si>
  <si>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</si>
  <si>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</si>
  <si>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</si>
  <si>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</si>
  <si>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</si>
  <si>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</si>
  <si>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</si>
  <si>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</si>
  <si>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</si>
  <si>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</si>
  <si>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</si>
  <si>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</si>
  <si>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</si>
  <si>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</si>
  <si>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</si>
  <si>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</si>
  <si>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</si>
  <si>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</si>
  <si>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</si>
  <si>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</si>
  <si>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</si>
  <si>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</si>
  <si>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</si>
  <si>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</si>
  <si>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</si>
  <si>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</si>
  <si>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</si>
  <si>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</si>
  <si>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</si>
  <si>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</si>
  <si>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</si>
  <si>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</si>
  <si>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</si>
  <si>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</si>
  <si>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</si>
  <si>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</si>
  <si>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</si>
  <si>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</si>
  <si>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</si>
  <si>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</si>
  <si>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</si>
  <si>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</si>
  <si>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</si>
  <si>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</si>
  <si>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</si>
  <si>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</si>
  <si>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</si>
  <si>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</si>
  <si>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</si>
  <si>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</si>
  <si>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</si>
  <si>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IDENTIFICAR ZONAS DE CESION OBLIGATORIA CON ALUMBRADO PUBLICO</t>
  </si>
  <si>
    <t>Unidad</t>
  </si>
  <si>
    <t>EXIGIR CESIONES A URBANIZADORES</t>
  </si>
  <si>
    <t>ACTUALIZAR INVENTARIOS CON OPERADOR</t>
  </si>
  <si>
    <t>LIQUIDACION CONVENIO VIGENTE</t>
  </si>
  <si>
    <t>SELECCIÓN NUEVO OPERADOR DEL ALUMBRADO PUBLICO</t>
  </si>
  <si>
    <t>OPERACIÓN DEL NUEVO CONTRATO DE ALUMBRADO PUBLICO</t>
  </si>
  <si>
    <t>INTERVENTORIA ALUMBRADO PUBLICO</t>
  </si>
  <si>
    <t>MANTENIMIENTO Y OPERACIÓN ALUMBRADO PUBLICO</t>
  </si>
  <si>
    <t>Número</t>
  </si>
  <si>
    <t>ENERGIA ALUMBRADO PUBLICO CUENTAS ESPECIALES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</si>
</sst>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Servicios Públicos</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E3.P_C - ALUMBRADO PÚBLICO, ENERGÍA Y ENERGÍAS RENOVABLES, GAS, CONECTIVIDAD Y TELECOMUNICACIONES</v>
      </c>
      <c r="D6" s="865"/>
      <c r="E6" s="865"/>
      <c r="F6" s="866"/>
      <c r="G6" s="965" t="s">
        <v>1792</v>
      </c>
      <c r="H6" s="966"/>
      <c r="I6" s="966"/>
      <c r="J6" s="966"/>
      <c r="K6" s="967" t="str">
        <f>VLOOKUP($D$9,'CONSOLIDADO PLAN DESARROLLO'!$DT$9:$DZ$62,7,0)</f>
        <v>Garantizar el acceso a servicios públicos diferentes a saneamiento básico en adecuadas condiciones de cobertura y calidad</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973"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974"/>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5" t="s">
        <v>1936</v>
      </c>
      <c r="C9" s="976"/>
      <c r="D9" s="103" t="s">
        <v>380</v>
      </c>
      <c r="E9" s="102" t="str">
        <f>VLOOKUP($D$9,'CONSOLIDADO PLAN DESARROLLO'!$EB$9:$EF$62,2,0)</f>
        <v xml:space="preserve">Mantener los puntos lumínicos de alumbrado público municipal </v>
      </c>
      <c r="F9" s="37" t="str">
        <f>VLOOKUP($D$9,'CONSOLIDADO PLAN DESARROLLO'!$EB$9:$EF$62,3,0)</f>
        <v>% puntos lumínicos de alumbrado público municipal en funcionamiento</v>
      </c>
      <c r="G9" s="98">
        <f>VLOOKUP($D$9,'CONSOLIDADO PLAN DESARROLLO'!$EB$9:$EF$62,4,0)</f>
        <v>99</v>
      </c>
      <c r="H9" s="98">
        <f>VLOOKUP($D$9,'CONSOLIDADO PLAN DESARROLLO'!$EB$9:$EF$62,5,0)</f>
        <v>99</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9"/>
      <c r="B13" s="931" t="str">
        <f>VLOOKUP($D$9,'PROYECTOS REGISTRADOS'!$A$2:$D$82,4,0)</f>
        <v>Mantenimiento de los puntos lumínicos de alumbrado público municipal Tocancipá, Cundinamarca, Centro Oriente</v>
      </c>
      <c r="C13" s="934" t="str">
        <f>VLOOKUP($D$9,'PROYECTOS REGISTRADOS'!$A$2:$D$82,3,0)</f>
        <v>2016-25817-0043</v>
      </c>
      <c r="D13" s="937" t="s">
        <v>1132</v>
      </c>
      <c r="E13" s="943" t="str">
        <f>IF(D13=0,"0-0",(VLOOKUP(D13,'CONSOLIDADO PLAN DESARROLLO'!$EL$9:$ET$304,2,0)))</f>
        <v>Aumentar el número de luminarias de propiedad del municipio para el fortalecimiento de la infraestructura municipal de alumbrado público</v>
      </c>
      <c r="F13" s="940" t="str">
        <f>IF(D13=0,"0-0",(VLOOKUP(D13,'CONSOLIDADO PLAN DESARROLLO'!$EL$9:$ET$304,3,0)))</f>
        <v>No. de luminarias propias</v>
      </c>
      <c r="G13" s="962">
        <f>IF(D13=0,"0-0",(VLOOKUP(D13,'CONSOLIDADO PLAN DESARROLLO'!$EL$9:$ET$304,4,0)))</f>
        <v>184</v>
      </c>
      <c r="H13" s="946">
        <f>IF(D13=0,"0-0",(VLOOKUP(D13,'CONSOLIDADO PLAN DESARROLLO'!$EL$9:$ET$304,5,0)))</f>
        <v>300</v>
      </c>
      <c r="I13" s="949">
        <f>IF(D13=0,"0-0",(VLOOKUP(D13,'CONSOLIDADO PLAN DESARROLLO'!$EL$9:$ET$304,$R$3,0)))</f>
        <v>150</v>
      </c>
      <c r="J13" s="950"/>
      <c r="K13" s="955"/>
      <c r="L13" s="958"/>
      <c r="M13" s="852" t="s">
        <v>1937</v>
      </c>
      <c r="N13" s="851" t="s">
        <v>1938</v>
      </c>
      <c r="O13" s="853">
        <v>1</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9"/>
      <c r="B14" s="931"/>
      <c r="C14" s="934"/>
      <c r="D14" s="937"/>
      <c r="E14" s="944"/>
      <c r="F14" s="940"/>
      <c r="G14" s="962"/>
      <c r="H14" s="946"/>
      <c r="I14" s="951"/>
      <c r="J14" s="952"/>
      <c r="K14" s="955"/>
      <c r="L14" s="959"/>
      <c r="M14" s="852" t="s">
        <v>1939</v>
      </c>
      <c r="N14" s="851" t="s">
        <v>1938</v>
      </c>
      <c r="O14" s="853">
        <v>1</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29"/>
      <c r="B15" s="931"/>
      <c r="C15" s="934"/>
      <c r="D15" s="937"/>
      <c r="E15" s="944"/>
      <c r="F15" s="940"/>
      <c r="G15" s="962"/>
      <c r="H15" s="946"/>
      <c r="I15" s="951"/>
      <c r="J15" s="952"/>
      <c r="K15" s="955"/>
      <c r="L15" s="959"/>
      <c r="M15" s="852" t="s">
        <v>1940</v>
      </c>
      <c r="N15" s="851" t="s">
        <v>1938</v>
      </c>
      <c r="O15" s="853">
        <v>1</v>
      </c>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29"/>
      <c r="B22" s="931" t="str">
        <f>VLOOKUP($D$9,'PROYECTOS REGISTRADOS'!$A$2:$D$82,4,0)</f>
        <v>Mantenimiento de los puntos lumínicos de alumbrado público municipal Tocancipá, Cundinamarca, Centro Oriente</v>
      </c>
      <c r="C22" s="934" t="str">
        <f>VLOOKUP($D$9,'PROYECTOS REGISTRADOS'!$A$2:$D$82,3,0)</f>
        <v>2016-25817-0043</v>
      </c>
      <c r="D22" s="937" t="s">
        <v>1136</v>
      </c>
      <c r="E22" s="943" t="str">
        <f>IF(D22=0,"0-0",(VLOOKUP(D22,'CONSOLIDADO PLAN DESARROLLO'!$EL$9:$ET$304,2,0)))</f>
        <v>Seleccionar un operador que garantice el cumplimiento de las condiciones técnicas, jurídicas  y económicas actuales mediante mecanismos que permitan mejorar el servicio</v>
      </c>
      <c r="F22" s="940" t="str">
        <f>IF(D22=0,"0-0",(VLOOKUP(D22,'CONSOLIDADO PLAN DESARROLLO'!$EL$9:$ET$304,3,0)))</f>
        <v>No. de Operadores seleccionados</v>
      </c>
      <c r="G22" s="962">
        <f>IF(D22=0,"0-0",(VLOOKUP(D22,'CONSOLIDADO PLAN DESARROLLO'!$EL$9:$ET$304,4,0)))</f>
        <v>1</v>
      </c>
      <c r="H22" s="946">
        <f>IF(D22=0,"0-0",(VLOOKUP(D22,'CONSOLIDADO PLAN DESARROLLO'!$EL$9:$ET$304,5,0)))</f>
        <v>1</v>
      </c>
      <c r="I22" s="949">
        <f>IF(D22=0,"0-0",(VLOOKUP(D22,'CONSOLIDADO PLAN DESARROLLO'!$EL$9:$ET$304,$R$3,0)))</f>
        <v>0.25</v>
      </c>
      <c r="J22" s="950"/>
      <c r="K22" s="955"/>
      <c r="L22" s="958"/>
      <c r="M22" s="852" t="s">
        <v>1941</v>
      </c>
      <c r="N22" s="851" t="s">
        <v>1938</v>
      </c>
      <c r="O22" s="853">
        <v>1</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29"/>
      <c r="B23" s="931"/>
      <c r="C23" s="934"/>
      <c r="D23" s="937"/>
      <c r="E23" s="944"/>
      <c r="F23" s="940"/>
      <c r="G23" s="962"/>
      <c r="H23" s="946"/>
      <c r="I23" s="951"/>
      <c r="J23" s="952"/>
      <c r="K23" s="955"/>
      <c r="L23" s="959"/>
      <c r="M23" s="852" t="s">
        <v>1942</v>
      </c>
      <c r="N23" s="851" t="s">
        <v>1938</v>
      </c>
      <c r="O23" s="853">
        <v>1</v>
      </c>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929"/>
      <c r="B24" s="931"/>
      <c r="C24" s="934"/>
      <c r="D24" s="937"/>
      <c r="E24" s="944"/>
      <c r="F24" s="940"/>
      <c r="G24" s="962"/>
      <c r="H24" s="946"/>
      <c r="I24" s="951"/>
      <c r="J24" s="952"/>
      <c r="K24" s="955"/>
      <c r="L24" s="959"/>
      <c r="M24" s="852" t="s">
        <v>1943</v>
      </c>
      <c r="N24" s="851" t="s">
        <v>1938</v>
      </c>
      <c r="O24" s="853">
        <v>1</v>
      </c>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22.5" x14ac:dyDescent="0.2">
      <c r="A25" s="929"/>
      <c r="B25" s="931"/>
      <c r="C25" s="934"/>
      <c r="D25" s="937"/>
      <c r="E25" s="944"/>
      <c r="F25" s="940"/>
      <c r="G25" s="962"/>
      <c r="H25" s="946"/>
      <c r="I25" s="951"/>
      <c r="J25" s="952"/>
      <c r="K25" s="955"/>
      <c r="L25" s="959"/>
      <c r="M25" s="852" t="s">
        <v>1944</v>
      </c>
      <c r="N25" s="851" t="s">
        <v>1938</v>
      </c>
      <c r="O25" s="853">
        <v>1</v>
      </c>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29"/>
      <c r="B31" s="931" t="str">
        <f>VLOOKUP($D$9,'PROYECTOS REGISTRADOS'!$A$2:$D$82,4,0)</f>
        <v>Mantenimiento de los puntos lumínicos de alumbrado público municipal Tocancipá, Cundinamarca, Centro Oriente</v>
      </c>
      <c r="C31" s="934" t="str">
        <f>VLOOKUP($D$9,'PROYECTOS REGISTRADOS'!$A$2:$D$82,3,0)</f>
        <v>2016-25817-0043</v>
      </c>
      <c r="D31" s="937" t="s">
        <v>1140</v>
      </c>
      <c r="E31" s="943" t="str">
        <f>IF(D31=0,"0-0",(VLOOKUP(D31,'CONSOLIDADO PLAN DESARROLLO'!$EL$9:$ET$304,2,0)))</f>
        <v>Mantener por lo menos el número de luminarias existentes en el municipio propiedad del operador de red para  el fortalecimiento de la infraestructura municipal de alumbrado público</v>
      </c>
      <c r="F31" s="940" t="str">
        <f>IF(D31=0,"0-0",(VLOOKUP(D31,'CONSOLIDADO PLAN DESARROLLO'!$EL$9:$ET$304,3,0)))</f>
        <v>No. de luminarias mantenidas</v>
      </c>
      <c r="G31" s="962">
        <f>IF(D31=0,"0-0",(VLOOKUP(D31,'CONSOLIDADO PLAN DESARROLLO'!$EL$9:$ET$304,4,0)))</f>
        <v>3610</v>
      </c>
      <c r="H31" s="946">
        <f>IF(D31=0,"0-0",(VLOOKUP(D31,'CONSOLIDADO PLAN DESARROLLO'!$EL$9:$ET$304,5,0)))</f>
        <v>3610</v>
      </c>
      <c r="I31" s="949">
        <f>IF(D31=0,"0-0",(VLOOKUP(D31,'CONSOLIDADO PLAN DESARROLLO'!$EL$9:$ET$304,$R$3,0)))</f>
        <v>1000</v>
      </c>
      <c r="J31" s="950"/>
      <c r="K31" s="955"/>
      <c r="L31" s="958"/>
      <c r="M31" s="850" t="s">
        <v>1945</v>
      </c>
      <c r="N31" s="851" t="s">
        <v>1946</v>
      </c>
      <c r="O31" s="853">
        <v>1</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29"/>
      <c r="B32" s="931"/>
      <c r="C32" s="934"/>
      <c r="D32" s="937"/>
      <c r="E32" s="944"/>
      <c r="F32" s="940"/>
      <c r="G32" s="962"/>
      <c r="H32" s="946"/>
      <c r="I32" s="951"/>
      <c r="J32" s="952"/>
      <c r="K32" s="955"/>
      <c r="L32" s="959"/>
      <c r="M32" s="850" t="s">
        <v>1947</v>
      </c>
      <c r="N32" s="851" t="s">
        <v>1946</v>
      </c>
      <c r="O32" s="853">
        <v>1</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175"/>
      <c r="N33" s="176"/>
      <c r="O33" s="177"/>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Mantenimiento de los puntos lumínicos de alumbrado público municipal Tocancipá, Cundinamarca, Centro Oriente</v>
      </c>
      <c r="C40" s="934" t="str">
        <f>VLOOKUP($D$9,'PROYECTOS REGISTRADOS'!$A$2:$D$82,3,0)</f>
        <v>2016-25817-0043</v>
      </c>
      <c r="D40" s="937"/>
      <c r="E40" s="943" t="str">
        <f>IF(D40=0,"0-0",(VLOOKUP(D40,'CONSOLIDADO PLAN DESARROLLO'!$EL$9:$ET$304,2,0)))</f>
        <v>0-0</v>
      </c>
      <c r="F40" s="940" t="str">
        <f>IF(D40=0,"0-0",(VLOOKUP(D40,'CONSOLIDADO PLAN DESARROLLO'!$EL$9:$ET$304,3,0)))</f>
        <v>0-0</v>
      </c>
      <c r="G40" s="962" t="str">
        <f>IF(D40=0,"0-0",(VLOOKUP(D40,'CONSOLIDADO PLAN DESARROLLO'!$EL$9:$ET$304,4,0)))</f>
        <v>0-0</v>
      </c>
      <c r="H40" s="946" t="str">
        <f>IF(D40=0,"0-0",(VLOOKUP(D40,'CONSOLIDADO PLAN DESARROLLO'!$EL$9:$ET$304,5,0)))</f>
        <v>0-0</v>
      </c>
      <c r="I40" s="949" t="str">
        <f>IF(D40=0,"0-0",(VLOOKUP(D40,'CONSOLIDADO PLAN DESARROLLO'!$EL$9:$ET$304,$R$3,0)))</f>
        <v>0-0</v>
      </c>
      <c r="J40" s="950"/>
      <c r="K40" s="977"/>
      <c r="L40" s="980"/>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2"/>
      <c r="H41" s="946"/>
      <c r="I41" s="951"/>
      <c r="J41" s="952"/>
      <c r="K41" s="977"/>
      <c r="L41" s="981"/>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2"/>
      <c r="H42" s="946"/>
      <c r="I42" s="951"/>
      <c r="J42" s="952"/>
      <c r="K42" s="977"/>
      <c r="L42" s="981"/>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2"/>
      <c r="H43" s="946"/>
      <c r="I43" s="951"/>
      <c r="J43" s="952"/>
      <c r="K43" s="977"/>
      <c r="L43" s="981"/>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2"/>
      <c r="H44" s="946"/>
      <c r="I44" s="951"/>
      <c r="J44" s="952"/>
      <c r="K44" s="977"/>
      <c r="L44" s="981"/>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3"/>
      <c r="H45" s="947"/>
      <c r="I45" s="951"/>
      <c r="J45" s="952"/>
      <c r="K45" s="978"/>
      <c r="L45" s="981"/>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4"/>
      <c r="H46" s="948"/>
      <c r="I46" s="953"/>
      <c r="J46" s="954"/>
      <c r="K46" s="979"/>
      <c r="L46" s="982"/>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Mantenimiento de los puntos lumínicos de alumbrado público municipal Tocancipá, Cundinamarca, Centro Oriente</v>
      </c>
      <c r="C49" s="934" t="str">
        <f>VLOOKUP($D$9,'PROYECTOS REGISTRADOS'!$A$2:$D$82,3,0)</f>
        <v>2016-25817-0043</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7"/>
      <c r="L49" s="980"/>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7"/>
      <c r="L50" s="981"/>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7"/>
      <c r="L51" s="981"/>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7"/>
      <c r="L52" s="981"/>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7"/>
      <c r="L53" s="981"/>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8"/>
      <c r="L54" s="981"/>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9"/>
      <c r="L55" s="982"/>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Mantenimiento de los puntos lumínicos de alumbrado público municipal Tocancipá, Cundinamarca, Centro Oriente</v>
      </c>
      <c r="C58" s="934" t="str">
        <f>VLOOKUP($D$9,'PROYECTOS REGISTRADOS'!$A$2:$D$82,3,0)</f>
        <v>2016-25817-0043</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7"/>
      <c r="L58" s="980"/>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7"/>
      <c r="L59" s="981"/>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7"/>
      <c r="L60" s="981"/>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7"/>
      <c r="L61" s="981"/>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7"/>
      <c r="L62" s="981"/>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8"/>
      <c r="L63" s="981"/>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9"/>
      <c r="L64" s="982"/>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Mantenimiento de los puntos lumínicos de alumbrado público municipal Tocancipá, Cundinamarca, Centro Oriente</v>
      </c>
      <c r="C67" s="934" t="str">
        <f>VLOOKUP($D$9,'PROYECTOS REGISTRADOS'!$A$2:$D$82,3,0)</f>
        <v>2016-25817-0043</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7"/>
      <c r="L67" s="980"/>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7"/>
      <c r="L68" s="981"/>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7"/>
      <c r="L69" s="981"/>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7"/>
      <c r="L70" s="981"/>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7"/>
      <c r="L71" s="981"/>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8"/>
      <c r="L72" s="981"/>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9"/>
      <c r="L73" s="982"/>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Mantenimiento de los puntos lumínicos de alumbrado público municipal Tocancipá, Cundinamarca, Centro Oriente</v>
      </c>
      <c r="C76" s="934" t="str">
        <f>VLOOKUP($D$9,'PROYECTOS REGISTRADOS'!$A$2:$D$82,3,0)</f>
        <v>2016-25817-0043</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7"/>
      <c r="L76" s="980"/>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7"/>
      <c r="L77" s="981"/>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7"/>
      <c r="L78" s="981"/>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7"/>
      <c r="L79" s="981"/>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7"/>
      <c r="L80" s="981"/>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8"/>
      <c r="L81" s="981"/>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9"/>
      <c r="L82" s="982"/>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Mantenimiento de los puntos lumínicos de alumbrado público municipal Tocancipá, Cundinamarca, Centro Oriente</v>
      </c>
      <c r="C85" s="934" t="str">
        <f>VLOOKUP($D$9,'PROYECTOS REGISTRADOS'!$A$2:$D$82,3,0)</f>
        <v>2016-25817-0043</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7"/>
      <c r="L85" s="980"/>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7"/>
      <c r="L86" s="981"/>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7"/>
      <c r="L87" s="981"/>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7"/>
      <c r="L88" s="981"/>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7"/>
      <c r="L89" s="981"/>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8"/>
      <c r="L90" s="981"/>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9"/>
      <c r="L91" s="982"/>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Mantenimiento de los puntos lumínicos de alumbrado público municipal Tocancipá, Cundinamarca, Centro Oriente</v>
      </c>
      <c r="C94" s="934" t="str">
        <f>VLOOKUP($D$9,'PROYECTOS REGISTRADOS'!$A$2:$D$82,3,0)</f>
        <v>2016-25817-0043</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7"/>
      <c r="L94" s="980"/>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7"/>
      <c r="L95" s="981"/>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7"/>
      <c r="L96" s="981"/>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7"/>
      <c r="L97" s="981"/>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7"/>
      <c r="L98" s="981"/>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8"/>
      <c r="L99" s="981"/>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9"/>
      <c r="L100" s="982"/>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Mantenimiento de los puntos lumínicos de alumbrado público municipal Tocancipá, Cundinamarca, Centro Oriente</v>
      </c>
      <c r="C103" s="934" t="str">
        <f>VLOOKUP($D$9,'PROYECTOS REGISTRADOS'!$A$2:$D$82,3,0)</f>
        <v>2016-25817-0043</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7"/>
      <c r="L103" s="980"/>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7"/>
      <c r="L104" s="981"/>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7"/>
      <c r="L105" s="981"/>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7"/>
      <c r="L106" s="981"/>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7"/>
      <c r="L107" s="981"/>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8"/>
      <c r="L108" s="981"/>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9"/>
      <c r="L109" s="982"/>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Mantenimiento de los puntos lumínicos de alumbrado público municipal Tocancipá, Cundinamarca, Centro Oriente</v>
      </c>
      <c r="C112" s="934" t="str">
        <f>VLOOKUP($D$9,'PROYECTOS REGISTRADOS'!$A$2:$D$82,3,0)</f>
        <v>2016-25817-0043</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7"/>
      <c r="L112" s="980"/>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7"/>
      <c r="L113" s="981"/>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7"/>
      <c r="L114" s="981"/>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7"/>
      <c r="L115" s="981"/>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7"/>
      <c r="L116" s="981"/>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8"/>
      <c r="L117" s="981"/>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9"/>
      <c r="L118" s="982"/>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Mantenimiento de los puntos lumínicos de alumbrado público municipal Tocancipá, Cundinamarca, Centro Oriente</v>
      </c>
      <c r="C121" s="934" t="str">
        <f>VLOOKUP($D$9,'PROYECTOS REGISTRADOS'!$A$2:$D$82,3,0)</f>
        <v>2016-25817-0043</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7"/>
      <c r="L121" s="980"/>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7"/>
      <c r="L122" s="981"/>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7"/>
      <c r="L123" s="981"/>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7"/>
      <c r="L124" s="981"/>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7"/>
      <c r="L125" s="981"/>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8"/>
      <c r="L126" s="981"/>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9"/>
      <c r="L127" s="982"/>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Mantenimiento de los puntos lumínicos de alumbrado público municipal Tocancipá, Cundinamarca, Centro Oriente</v>
      </c>
      <c r="C130" s="934" t="str">
        <f>VLOOKUP($D$9,'PROYECTOS REGISTRADOS'!$A$2:$D$82,3,0)</f>
        <v>2016-25817-0043</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7"/>
      <c r="L130" s="980"/>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7"/>
      <c r="L131" s="981"/>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7"/>
      <c r="L132" s="981"/>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7"/>
      <c r="L133" s="981"/>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7"/>
      <c r="L134" s="981"/>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8"/>
      <c r="L135" s="981"/>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9"/>
      <c r="L136" s="982"/>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Mantenimiento de los puntos lumínicos de alumbrado público municipal Tocancipá, Cundinamarca, Centro Oriente</v>
      </c>
      <c r="C139" s="934" t="str">
        <f>VLOOKUP($D$9,'PROYECTOS REGISTRADOS'!$A$2:$D$82,3,0)</f>
        <v>2016-25817-0043</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7"/>
      <c r="L139" s="980"/>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7"/>
      <c r="L140" s="981"/>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7"/>
      <c r="L141" s="981"/>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7"/>
      <c r="L142" s="981"/>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7"/>
      <c r="L143" s="981"/>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8"/>
      <c r="L144" s="981"/>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9"/>
      <c r="L145" s="982"/>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Mantenimiento de los puntos lumínicos de alumbrado público municipal Tocancipá, Cundinamarca, Centro Oriente</v>
      </c>
      <c r="C148" s="934" t="str">
        <f>VLOOKUP($D$9,'PROYECTOS REGISTRADOS'!$A$2:$D$82,3,0)</f>
        <v>2016-25817-0043</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7"/>
      <c r="L148" s="980"/>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7"/>
      <c r="L149" s="981"/>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7"/>
      <c r="L150" s="981"/>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7"/>
      <c r="L151" s="981"/>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7"/>
      <c r="L152" s="981"/>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8"/>
      <c r="L153" s="981"/>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9"/>
      <c r="L154" s="982"/>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Mantenimiento de los puntos lumínicos de alumbrado público municipal Tocancipá, Cundinamarca, Centro Oriente</v>
      </c>
      <c r="C157" s="934" t="str">
        <f>VLOOKUP($D$9,'PROYECTOS REGISTRADOS'!$A$2:$D$82,3,0)</f>
        <v>2016-25817-0043</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7"/>
      <c r="L157" s="980"/>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7"/>
      <c r="L158" s="981"/>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7"/>
      <c r="L159" s="981"/>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7"/>
      <c r="L160" s="981"/>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7"/>
      <c r="L161" s="981"/>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8"/>
      <c r="L162" s="981"/>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9"/>
      <c r="L163" s="982"/>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Mantenimiento de los puntos lumínicos de alumbrado público municipal Tocancipá, Cundinamarca, Centro Oriente</v>
      </c>
      <c r="C166" s="934" t="str">
        <f>VLOOKUP($D$9,'PROYECTOS REGISTRADOS'!$A$2:$D$82,3,0)</f>
        <v>2016-25817-0043</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7"/>
      <c r="L166" s="980"/>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7"/>
      <c r="L167" s="981"/>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7"/>
      <c r="L168" s="981"/>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7"/>
      <c r="L169" s="981"/>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7"/>
      <c r="L170" s="981"/>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8"/>
      <c r="L171" s="981"/>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9"/>
      <c r="L172" s="982"/>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Mantenimiento de los puntos lumínicos de alumbrado público municipal Tocancipá, Cundinamarca, Centro Oriente</v>
      </c>
      <c r="C175" s="934" t="str">
        <f>VLOOKUP($D$9,'PROYECTOS REGISTRADOS'!$A$2:$D$82,3,0)</f>
        <v>2016-25817-0043</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7"/>
      <c r="L175" s="980"/>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7"/>
      <c r="L176" s="981"/>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7"/>
      <c r="L177" s="981"/>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7"/>
      <c r="L178" s="981"/>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7"/>
      <c r="L179" s="981"/>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8"/>
      <c r="L180" s="981"/>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9"/>
      <c r="L181" s="982"/>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Mantenimiento de los puntos lumínicos de alumbrado público municipal Tocancipá, Cundinamarca, Centro Oriente</v>
      </c>
      <c r="C184" s="934" t="str">
        <f>VLOOKUP($D$9,'PROYECTOS REGISTRADOS'!$A$2:$D$82,3,0)</f>
        <v>2016-25817-0043</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7"/>
      <c r="L184" s="980"/>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7"/>
      <c r="L185" s="981"/>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7"/>
      <c r="L186" s="981"/>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7"/>
      <c r="L187" s="981"/>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7"/>
      <c r="L188" s="981"/>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8"/>
      <c r="L189" s="981"/>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9"/>
      <c r="L190" s="982"/>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Mantenimiento de los puntos lumínicos de alumbrado público municipal Tocancipá, Cundinamarca, Centro Oriente</v>
      </c>
      <c r="C193" s="934" t="str">
        <f>VLOOKUP($D$9,'PROYECTOS REGISTRADOS'!$A$2:$D$82,3,0)</f>
        <v>2016-25817-0043</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7"/>
      <c r="L193" s="980"/>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7"/>
      <c r="L194" s="981"/>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7"/>
      <c r="L195" s="981"/>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7"/>
      <c r="L196" s="981"/>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7"/>
      <c r="L197" s="981"/>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8"/>
      <c r="L198" s="981"/>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9"/>
      <c r="L199" s="982"/>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ee+OZJz+8ZhWUGl+bofAFzB2ay0D/6yaK8igeX75P4t53iRcplvZjFOAPd29A1imxfLNix/VysNUOfX1whSD6A==" saltValue="knKFFUhm2/YMxbELuSQerQ=="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C046C6-5120-45BB-9168-45BDFA5D6FF0}"/>
</file>

<file path=customXml/itemProps2.xml><?xml version="1.0" encoding="utf-8"?>
<ds:datastoreItem xmlns:ds="http://schemas.openxmlformats.org/officeDocument/2006/customXml" ds:itemID="{2C9B34A0-95AB-4925-8294-DA27A1710AF8}"/>
</file>

<file path=customXml/itemProps3.xml><?xml version="1.0" encoding="utf-8"?>
<ds:datastoreItem xmlns:ds="http://schemas.openxmlformats.org/officeDocument/2006/customXml" ds:itemID="{D1BEBA31-25BF-48C6-B8E8-4FBC813C5B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