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S147" i="6" s="1"/>
  <c r="AP149" i="6"/>
  <c r="AI149" i="6"/>
  <c r="AS148" i="6"/>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I66" i="6" s="1"/>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I22" i="6"/>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75" i="6" l="1"/>
  <c r="AP75" i="6"/>
  <c r="AS84" i="6"/>
  <c r="AI138" i="6"/>
  <c r="AP138" i="6"/>
  <c r="AI147" i="6"/>
  <c r="AP147" i="6"/>
  <c r="AS156" i="6"/>
  <c r="AI30" i="6"/>
  <c r="AP30" i="6"/>
  <c r="AI39" i="6"/>
  <c r="AI57" i="6"/>
  <c r="AP57" i="6"/>
  <c r="AS66" i="6"/>
  <c r="AI120" i="6"/>
  <c r="AP120" i="6"/>
  <c r="AS129" i="6"/>
  <c r="AP48" i="6"/>
  <c r="AP111" i="6"/>
  <c r="AP21" i="6"/>
  <c r="AS39" i="6"/>
  <c r="AP39" i="6"/>
  <c r="AP66" i="6"/>
  <c r="AP84" i="6"/>
  <c r="AP102" i="6"/>
  <c r="AP129" i="6"/>
  <c r="AP192"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AU69" i="5"/>
  <c r="AN186" i="5"/>
  <c r="BC186" i="5" s="1"/>
  <c r="AO133"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<sst xmlns="http://schemas.openxmlformats.org/spreadsheetml/2006/main" count="10503" uniqueCount="1941">
  <si>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</si>
  <si>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</si>
  <si>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</si>
  <si>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</si>
  <si>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</si>
  <si>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</si>
  <si>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</si>
  <si>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</si>
  <si>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</si>
  <si>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</si>
  <si>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</si>
  <si>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</si>
  <si>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</si>
  <si>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</si>
  <si>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</si>
  <si>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</si>
  <si>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</si>
  <si>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</si>
  <si>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</si>
  <si>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</si>
  <si>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</si>
  <si>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</si>
  <si>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</si>
  <si>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</si>
  <si>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</si>
  <si>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</si>
  <si>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</si>
  <si>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</si>
  <si>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</si>
  <si>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</si>
  <si>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</si>
  <si>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</si>
  <si>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</si>
  <si>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</si>
  <si>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</si>
  <si>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</si>
  <si>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</si>
  <si>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</si>
  <si>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</si>
  <si>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</si>
  <si>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</si>
  <si>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</si>
  <si>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</si>
  <si>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</si>
  <si>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</si>
  <si>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</si>
  <si>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</si>
  <si>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</si>
  <si>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</si>
  <si>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</si>
  <si>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</si>
  <si>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</si>
  <si>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</si>
  <si>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</si>
  <si>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</si>
  <si>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</si>
  <si>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</si>
  <si>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</si>
  <si>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</si>
  <si>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</si>
  <si>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</si>
  <si>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</si>
  <si>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</si>
  <si>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</si>
  <si>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</si>
  <si>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</si>
  <si>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</si>
  <si>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</si>
  <si>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</si>
  <si>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</si>
  <si>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</si>
  <si>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</si>
  <si>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</si>
  <si>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</si>
  <si>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</si>
  <si>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</si>
  <si>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</si>
  <si>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</si>
  <si>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</si>
  <si>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</si>
  <si>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</si>
  <si>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</si>
  <si>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</si>
  <si>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</si>
  <si>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</si>
  <si>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</si>
  <si>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</si>
  <si>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</si>
  <si>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</si>
  <si>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</si>
  <si>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</si>
  <si>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</si>
  <si>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</si>
  <si>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</si>
  <si>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</si>
  <si>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</si>
  <si>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</si>
  <si>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</si>
  <si>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</si>
  <si>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</si>
  <si>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</si>
  <si>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</si>
  <si>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</si>
  <si>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</si>
  <si>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</si>
  <si>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</si>
  <si>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</si>
  <si>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</si>
  <si>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</si>
  <si>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</si>
  <si>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</si>
  <si>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</si>
  <si>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</si>
  <si>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</si>
  <si>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</si>
  <si>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</si>
  <si>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</si>
  <si>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</si>
  <si>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</si>
  <si>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</si>
  <si>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</si>
  <si>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</si>
  <si>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</si>
  <si>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</si>
  <si>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</si>
  <si>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</si>
  <si>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</si>
  <si>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</si>
  <si>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</si>
  <si>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</si>
  <si>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</si>
  <si>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</si>
  <si>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</si>
  <si>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</si>
  <si>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</si>
  <si>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</si>
  <si>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</si>
  <si>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</si>
  <si>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</si>
  <si>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</si>
  <si>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</si>
  <si>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</si>
  <si>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</si>
  <si>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</si>
  <si>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</si>
  <si>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</si>
  <si>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</si>
  <si>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</si>
  <si>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</si>
  <si>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</si>
  <si>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</si>
  <si>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</si>
  <si>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</si>
  <si>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</si>
  <si>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</si>
  <si>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</si>
  <si>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</si>
  <si>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</si>
  <si>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</si>
  <si>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</si>
  <si>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</si>
  <si>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</si>
  <si>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</si>
  <si>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</si>
  <si>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</si>
  <si>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</si>
  <si>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</si>
  <si>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</si>
  <si>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</si>
  <si>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</si>
  <si>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</si>
  <si>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</si>
  <si>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</si>
  <si>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</si>
  <si>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</si>
  <si>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</si>
  <si>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</si>
  <si>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</si>
  <si>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</si>
  <si>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</si>
  <si>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</si>
  <si>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</si>
  <si>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</si>
  <si>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</si>
  <si>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</si>
  <si>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</si>
  <si>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</si>
  <si>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</si>
  <si>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</si>
  <si>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</si>
  <si>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</si>
  <si>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</si>
  <si>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</si>
  <si>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</si>
  <si>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</si>
  <si>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</si>
  <si>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</si>
  <si>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</si>
  <si>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</si>
  <si>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</si>
  <si>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</si>
  <si>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</si>
  <si>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</si>
  <si>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</si>
  <si>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</si>
  <si>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</si>
  <si>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</si>
  <si>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</si>
  <si>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</si>
  <si>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</si>
  <si>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</si>
  <si>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</si>
  <si>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</si>
  <si>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</si>
  <si>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</si>
  <si>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</si>
  <si>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</si>
  <si>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</si>
  <si>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</si>
  <si>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</si>
  <si>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</si>
  <si>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</si>
  <si>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</si>
  <si>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</si>
  <si>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</si>
  <si>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</si>
  <si>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</si>
  <si>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</si>
  <si>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</si>
  <si>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</si>
  <si>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</si>
  <si>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</si>
  <si>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</si>
  <si>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</si>
  <si>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</si>
  <si>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</si>
  <si>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</si>
  <si>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</si>
  <si>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</si>
  <si>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</si>
  <si>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</si>
  <si>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</si>
  <si>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</si>
  <si>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</si>
  <si>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</si>
  <si>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</si>
  <si>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</si>
  <si>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</si>
  <si>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</si>
  <si>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</si>
  <si>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</si>
  <si>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</si>
  <si>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</si>
  <si>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</si>
  <si>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</si>
  <si>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</si>
  <si>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</si>
  <si>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</si>
  <si>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</si>
  <si>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</si>
  <si>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</si>
  <si>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</si>
  <si>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</si>
  <si>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</si>
  <si>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</si>
  <si>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</si>
  <si>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</si>
  <si>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</si>
  <si>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</si>
  <si>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</si>
  <si>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</si>
  <si>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</si>
  <si>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</si>
  <si>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</si>
  <si>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</si>
  <si>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</si>
  <si>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</si>
  <si>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</si>
  <si>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</si>
  <si>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</si>
  <si>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</si>
  <si>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</si>
  <si>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</si>
  <si>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</si>
  <si>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</si>
  <si>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</si>
  <si>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</si>
  <si>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</si>
  <si>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</si>
  <si>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</si>
  <si>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</si>
  <si>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</si>
  <si>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</si>
  <si>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</si>
  <si>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</si>
  <si>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</si>
  <si>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</si>
  <si>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</si>
  <si>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</si>
  <si>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</si>
  <si>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</si>
  <si>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</si>
  <si>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</si>
  <si>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</si>
  <si>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</si>
  <si>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</si>
  <si>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</si>
  <si>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</si>
  <si>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</si>
  <si>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</si>
  <si>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</si>
  <si>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</si>
  <si>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</si>
  <si>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</si>
  <si>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</si>
  <si>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</si>
  <si>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</si>
  <si>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</si>
  <si>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</si>
  <si>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</si>
  <si>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</si>
  <si>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</si>
  <si>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</si>
  <si>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</si>
  <si>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</si>
  <si>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</si>
  <si>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</si>
  <si>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</si>
  <si>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</si>
  <si>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</si>
  <si>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</si>
  <si>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</si>
  <si>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</si>
  <si>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</si>
  <si>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</si>
  <si>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</si>
  <si>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</si>
  <si>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</si>
  <si>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</si>
  <si>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</si>
  <si>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</si>
  <si>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</si>
  <si>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</si>
  <si>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</si>
  <si>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</si>
  <si>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</si>
  <si>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</si>
  <si>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</si>
  <si>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</si>
  <si>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</si>
  <si>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</si>
  <si>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</si>
  <si>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</si>
  <si>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</si>
  <si>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</si>
  <si>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</si>
  <si>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</si>
  <si>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</si>
  <si>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</si>
  <si>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</si>
  <si>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</si>
  <si>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</si>
  <si>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</si>
  <si>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</si>
  <si>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</si>
  <si>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</si>
  <si>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</si>
  <si>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</si>
  <si>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</si>
  <si>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</si>
  <si>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</si>
  <si>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</si>
  <si>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</si>
  <si>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</si>
  <si>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</si>
  <si>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</si>
  <si>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</si>
  <si>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</si>
  <si>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</si>
  <si>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</si>
  <si>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</si>
  <si>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</si>
  <si>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</si>
  <si>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</si>
  <si>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</si>
  <si>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</si>
  <si>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</si>
  <si>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</si>
  <si>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</si>
  <si>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</si>
  <si>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</si>
  <si>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</si>
  <si>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</si>
  <si>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</si>
  <si>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</si>
  <si>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</si>
  <si>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</si>
  <si>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</si>
  <si>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</si>
  <si>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</si>
  <si>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</si>
  <si>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</si>
  <si>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</si>
  <si>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</si>
  <si>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</si>
  <si>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</si>
  <si>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</si>
  <si>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</si>
  <si>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</si>
  <si>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</si>
  <si>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</si>
  <si>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</si>
  <si>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</si>
  <si>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</si>
  <si>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</si>
  <si>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</si>
  <si>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</si>
  <si>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</si>
  <si>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</si>
  <si>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</si>
  <si>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</si>
  <si>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</si>
  <si>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</si>
  <si>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</si>
  <si>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</si>
  <si>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</si>
  <si>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</si>
  <si>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</si>
  <si>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</si>
  <si>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</si>
  <si>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</si>
  <si>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</si>
  <si>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</si>
  <si>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</si>
  <si>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</si>
  <si>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</si>
  <si>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</si>
  <si>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</si>
  <si>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</si>
  <si>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</si>
  <si>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</si>
  <si>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</si>
  <si>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</si>
  <si>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</si>
  <si>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</si>
  <si>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</si>
  <si>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</si>
  <si>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</si>
  <si>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</si>
  <si>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</si>
  <si>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</si>
  <si>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</si>
  <si>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</si>
  <si>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</si>
  <si>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</si>
  <si>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</si>
  <si>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</si>
  <si>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</si>
  <si>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</si>
  <si>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</si>
  <si>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</si>
  <si>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</si>
  <si>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</si>
  <si>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</si>
  <si>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</si>
  <si>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</si>
  <si>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</si>
  <si>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</si>
  <si>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</si>
  <si>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</si>
  <si>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</si>
  <si>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</si>
  <si>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</si>
  <si>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</si>
  <si>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</si>
  <si>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</si>
  <si>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</si>
  <si>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</si>
  <si>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</si>
  <si>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</si>
  <si>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</si>
  <si>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</si>
  <si>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</si>
  <si>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</si>
  <si>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</si>
  <si>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</si>
  <si>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</si>
  <si>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</si>
  <si>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</si>
  <si>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</si>
  <si>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</si>
  <si>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</si>
  <si>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</si>
  <si>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</si>
  <si>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</si>
  <si>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</si>
  <si>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</si>
  <si>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</si>
  <si>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</si>
  <si>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</si>
  <si>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</si>
  <si>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</si>
  <si>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</si>
  <si>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</si>
  <si>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</si>
  <si>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</si>
  <si>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</si>
  <si>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</si>
  <si>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</si>
  <si>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</si>
  <si>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</si>
  <si>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</si>
  <si>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</si>
  <si>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</si>
  <si>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</si>
  <si>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</si>
  <si>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</si>
  <si>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</si>
  <si>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</si>
  <si>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</si>
  <si>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</si>
  <si>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</si>
  <si>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</si>
  <si>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</si>
  <si>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</si>
  <si>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</si>
  <si>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</si>
  <si>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</si>
  <si>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</si>
  <si>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</si>
  <si>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</si>
  <si>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</si>
  <si>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</si>
  <si>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</si>
  <si>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</si>
  <si>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</si>
  <si>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</si>
  <si>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</si>
  <si>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</si>
  <si>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</si>
  <si>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</si>
  <si>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</si>
  <si>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</si>
  <si>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</si>
  <si>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</si>
  <si>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</si>
  <si>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</si>
  <si>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</si>
  <si>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</si>
  <si>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</si>
  <si>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</si>
  <si>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</si>
  <si>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</si>
  <si>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</si>
  <si>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</si>
  <si>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</si>
  <si>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</si>
  <si>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</si>
  <si>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</si>
  <si>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</si>
  <si>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</si>
  <si>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</si>
  <si>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</si>
  <si>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</si>
  <si>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</si>
  <si>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</si>
  <si>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</si>
  <si>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</si>
  <si>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</si>
  <si>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</si>
  <si>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</si>
  <si>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</si>
  <si>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</si>
  <si>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</si>
  <si>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</si>
  <si>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</si>
  <si>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</si>
  <si>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</si>
  <si>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</si>
  <si>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</si>
  <si>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</si>
  <si>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</si>
  <si>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</si>
  <si>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</si>
  <si>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</si>
  <si>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</si>
  <si>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</si>
  <si>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</si>
  <si>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</si>
  <si>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</si>
  <si>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</si>
  <si>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</si>
  <si>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</si>
  <si>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</si>
  <si>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</si>
  <si>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</si>
  <si>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</si>
  <si>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</si>
  <si>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</si>
  <si>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</si>
  <si>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</si>
  <si>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</si>
  <si>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</si>
  <si>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</si>
  <si>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</si>
  <si>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</si>
  <si>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</si>
  <si>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</si>
  <si>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</si>
  <si>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</si>
  <si>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</si>
  <si>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</si>
  <si>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</si>
  <si>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</si>
  <si>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</si>
  <si>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</si>
  <si>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</si>
  <si>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</si>
  <si>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</si>
  <si>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</si>
  <si>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</si>
  <si>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</si>
  <si>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</si>
  <si>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</si>
  <si>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</si>
  <si>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</si>
  <si>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</si>
  <si>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</si>
  <si>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</si>
  <si>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</si>
  <si>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</si>
  <si>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</si>
  <si>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</si>
  <si>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</si>
  <si>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</si>
  <si>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</si>
  <si>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</si>
  <si>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</si>
  <si>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</si>
  <si>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</si>
  <si>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</si>
  <si>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</si>
  <si>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</si>
  <si>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</si>
  <si>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</si>
  <si>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</si>
  <si>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</si>
  <si>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</si>
  <si>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</si>
  <si>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</si>
  <si>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</si>
  <si>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</si>
  <si>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</si>
  <si>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</si>
  <si>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</si>
  <si>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</si>
  <si>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</si>
  <si>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</si>
  <si>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</si>
  <si>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</si>
  <si>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</si>
  <si>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</si>
  <si>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</si>
  <si>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</si>
  <si>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</si>
  <si>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</si>
  <si>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</si>
  <si>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</si>
  <si>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</si>
  <si>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</si>
  <si>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</si>
  <si>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</si>
  <si>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</si>
  <si>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</si>
  <si>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</si>
  <si>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</si>
  <si>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</si>
  <si>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</si>
  <si>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</si>
  <si>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</si>
  <si>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</si>
  <si>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</si>
  <si>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</si>
  <si>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</si>
  <si>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</si>
  <si>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</si>
  <si>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</si>
  <si>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</si>
  <si>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</si>
  <si>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</si>
  <si>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</si>
  <si>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</si>
  <si>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</si>
  <si>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</si>
  <si>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</si>
  <si>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</si>
  <si>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</si>
  <si>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</si>
  <si>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</si>
  <si>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</si>
  <si>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</si>
  <si>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</si>
  <si>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</si>
  <si>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</si>
  <si>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</si>
  <si>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</si>
  <si>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</si>
  <si>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</si>
  <si>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</si>
  <si>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</si>
  <si>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</si>
  <si>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</si>
  <si>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</si>
  <si>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</si>
  <si>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</si>
  <si>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</si>
  <si>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</si>
  <si>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</si>
  <si>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</si>
  <si>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</si>
  <si>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</si>
  <si>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</si>
  <si>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</si>
  <si>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</si>
  <si>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</si>
  <si>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</si>
  <si>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</si>
  <si>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</si>
  <si>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</si>
  <si>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</si>
  <si>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</si>
  <si>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</si>
  <si>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</si>
  <si>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</si>
  <si>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</si>
  <si>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</si>
  <si>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</si>
  <si>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</si>
  <si>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</si>
  <si>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</si>
  <si>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</si>
  <si>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</si>
  <si>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</si>
  <si>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</si>
  <si>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</si>
  <si>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</si>
  <si>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</si>
  <si>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</si>
  <si>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</si>
  <si>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</si>
  <si>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</si>
  <si>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</si>
  <si>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</si>
  <si>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</si>
  <si>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</si>
  <si>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</si>
  <si>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</si>
  <si>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</si>
  <si>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</si>
  <si>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</si>
  <si>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</si>
  <si>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</si>
  <si>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</si>
  <si>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</si>
  <si>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</si>
  <si>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</si>
  <si>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</si>
  <si>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</si>
  <si>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</si>
  <si>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</si>
  <si>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</si>
  <si>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</si>
  <si>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</si>
  <si>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</si>
  <si>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</si>
  <si>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</si>
  <si>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</si>
  <si>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</si>
  <si>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</si>
  <si>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</si>
  <si>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</si>
  <si>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</si>
  <si>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</si>
  <si>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</si>
  <si>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</si>
  <si>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</si>
  <si>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</si>
  <si>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</si>
  <si>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</si>
  <si>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</si>
  <si>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</si>
  <si>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</si>
  <si>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</si>
  <si>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</si>
  <si>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</si>
  <si>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</si>
  <si>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</si>
  <si>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</si>
  <si>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</si>
  <si>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</si>
  <si>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</si>
  <si>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</si>
  <si>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</si>
  <si>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</si>
  <si>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</si>
  <si>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</si>
  <si>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</si>
  <si>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</si>
  <si>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</si>
  <si>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</si>
  <si>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</si>
  <si>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</si>
  <si>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</si>
  <si>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</si>
  <si>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</si>
  <si>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</si>
  <si>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</si>
  <si>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</si>
  <si>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</si>
  <si>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</si>
  <si>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</si>
  <si>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</si>
  <si>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</si>
  <si>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</si>
  <si>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</si>
  <si>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</si>
  <si>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</si>
  <si>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</si>
  <si>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</si>
  <si>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</si>
  <si>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</si>
  <si>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</si>
  <si>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</si>
  <si>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</si>
  <si>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</si>
  <si>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</si>
  <si>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</si>
  <si>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</si>
  <si>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</si>
  <si>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</si>
  <si>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</si>
  <si>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</si>
  <si>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</si>
  <si>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</si>
  <si>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</si>
  <si>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</si>
  <si>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</si>
  <si>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</si>
  <si>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</si>
  <si>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</si>
  <si>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</si>
  <si>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</si>
  <si>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</si>
  <si>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</si>
  <si>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</si>
  <si>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</si>
  <si>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</si>
  <si>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</si>
  <si>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</si>
  <si>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</si>
  <si>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</si>
  <si>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</si>
  <si>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</si>
  <si>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</si>
  <si>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</si>
  <si>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</si>
  <si>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</si>
  <si>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</si>
  <si>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</si>
  <si>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</si>
  <si>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</si>
  <si>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</si>
  <si>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</si>
  <si>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</si>
  <si>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</si>
  <si>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</si>
  <si>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</si>
  <si>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</si>
  <si>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</si>
  <si>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</si>
  <si>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</si>
  <si>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</si>
  <si>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</si>
  <si>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</si>
  <si>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</si>
  <si>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</si>
  <si>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</si>
  <si>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</si>
  <si>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</si>
  <si>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</si>
  <si>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</si>
  <si>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</si>
  <si>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</si>
  <si>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</si>
  <si>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</si>
  <si>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</si>
  <si>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</si>
  <si>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</si>
  <si>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</si>
  <si>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</si>
  <si>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</si>
  <si>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</si>
  <si>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</si>
  <si>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</si>
  <si>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</si>
  <si>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</si>
  <si>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</si>
  <si>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</si>
  <si>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</si>
  <si>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</si>
  <si>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</si>
  <si>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</si>
  <si>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</si>
  <si>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</si>
  <si>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</si>
  <si>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</si>
  <si>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</si>
  <si>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</si>
  <si>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</si>
  <si>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</si>
  <si>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</si>
  <si>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</si>
  <si>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</si>
  <si>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</si>
  <si>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</si>
  <si>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</si>
  <si>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</si>
  <si>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</si>
  <si>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</si>
  <si>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</si>
  <si>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</si>
  <si>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</si>
  <si>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</si>
  <si>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</si>
  <si>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</si>
  <si>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</si>
  <si>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</si>
  <si>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</si>
  <si>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</si>
  <si>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</si>
  <si>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</si>
  <si>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</si>
  <si>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</si>
  <si>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</si>
  <si>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</si>
  <si>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</si>
  <si>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</si>
  <si>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</si>
  <si>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</si>
  <si>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</si>
  <si>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</si>
  <si>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</si>
  <si>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</si>
  <si>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</si>
  <si>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</si>
  <si>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</si>
  <si>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</si>
  <si>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</si>
  <si>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</si>
  <si>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</si>
  <si>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</si>
  <si>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</si>
  <si>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</si>
  <si>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</si>
  <si>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</si>
  <si>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</si>
  <si>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</si>
  <si>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</si>
  <si>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</si>
  <si>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</si>
  <si>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</si>
  <si>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</si>
  <si>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</si>
  <si>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</si>
  <si>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</si>
  <si>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</si>
  <si>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</si>
  <si>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</si>
  <si>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</si>
  <si>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</si>
  <si>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</si>
  <si>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</si>
  <si>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</si>
  <si>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</si>
  <si>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</si>
  <si>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</si>
  <si>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</si>
  <si>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</si>
  <si>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</si>
  <si>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</si>
  <si>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</si>
  <si>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</si>
  <si>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</si>
  <si>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</si>
  <si>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</si>
  <si>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</si>
  <si>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</si>
  <si>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</si>
  <si>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</si>
  <si>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</si>
  <si>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</si>
  <si>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</si>
  <si>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</si>
  <si>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</si>
  <si>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</si>
  <si>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</si>
  <si>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</si>
  <si>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</si>
  <si>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</si>
  <si>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</si>
  <si>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</si>
  <si>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</si>
  <si>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</si>
  <si>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</si>
  <si>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</si>
  <si>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</si>
  <si>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</si>
  <si>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</si>
  <si>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</si>
  <si>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</si>
  <si>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</si>
  <si>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</si>
  <si>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</si>
  <si>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</si>
  <si>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</si>
  <si>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</si>
  <si>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</si>
  <si>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</si>
  <si>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</si>
  <si>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</si>
  <si>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</si>
  <si>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</si>
  <si>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</si>
  <si>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</si>
  <si>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</si>
  <si>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</si>
  <si>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</si>
  <si>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</si>
  <si>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</si>
  <si>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</si>
  <si>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</si>
  <si>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</si>
  <si>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</si>
  <si>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</si>
  <si>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</si>
  <si>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</si>
  <si>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</si>
  <si>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</si>
  <si>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</si>
  <si>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</si>
  <si>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</si>
  <si>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</si>
  <si>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</si>
  <si>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</si>
  <si>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</si>
  <si>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</si>
  <si>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</si>
  <si>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</si>
  <si>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</si>
  <si>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</si>
  <si>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</si>
  <si>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</si>
  <si>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</si>
  <si>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</si>
  <si>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</si>
  <si>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</si>
  <si>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</si>
  <si>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</si>
  <si>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</si>
  <si>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</si>
  <si>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</si>
  <si>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</si>
  <si>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</si>
  <si>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</si>
  <si>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</si>
  <si>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</si>
  <si>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</si>
  <si>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</si>
  <si>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</si>
  <si>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</si>
  <si>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</si>
  <si>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</si>
  <si>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</si>
  <si>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</si>
  <si>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</si>
  <si>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</si>
  <si>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</si>
  <si>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</si>
  <si>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</si>
  <si>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</si>
  <si>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</si>
  <si>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</si>
  <si>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</si>
  <si>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</si>
  <si>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</si>
  <si>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</si>
  <si>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</si>
  <si>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</si>
  <si>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</si>
  <si>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</si>
  <si>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</si>
  <si>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</si>
  <si>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</si>
  <si>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</si>
  <si>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</si>
  <si>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</si>
  <si>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</si>
  <si>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</si>
  <si>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</si>
  <si>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</si>
  <si>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</si>
  <si>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</si>
  <si>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</si>
  <si>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</si>
  <si>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</si>
  <si>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</si>
  <si>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</si>
  <si>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</si>
  <si>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</si>
  <si>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</si>
  <si>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</si>
  <si>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</si>
  <si>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</si>
  <si>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</si>
  <si>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</si>
  <si>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</si>
  <si>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</si>
  <si>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</si>
  <si>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</si>
  <si>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</si>
  <si>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</si>
  <si>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</si>
  <si>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</si>
  <si>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</si>
  <si>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</si>
  <si>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</si>
  <si>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</si>
  <si>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</si>
  <si>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</si>
  <si>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</si>
  <si>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</si>
  <si>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</si>
  <si>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</si>
  <si>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</si>
  <si>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</si>
  <si>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</si>
  <si>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</si>
  <si>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</si>
  <si>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</si>
  <si>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</si>
  <si>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</si>
  <si>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</si>
  <si>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</si>
  <si>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</si>
  <si>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</si>
  <si>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</si>
  <si>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</si>
  <si>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</si>
  <si>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</si>
  <si>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</si>
  <si>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</si>
  <si>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</si>
  <si>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</si>
  <si>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</si>
  <si>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</si>
  <si>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</si>
  <si>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</si>
  <si>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</si>
  <si>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</si>
  <si>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</si>
  <si>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</si>
  <si>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</si>
  <si>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</si>
  <si>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</si>
  <si>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</si>
  <si>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</si>
  <si>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</si>
  <si>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</si>
  <si>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</si>
  <si>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</si>
  <si>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</si>
  <si>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</si>
  <si>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</si>
  <si>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</si>
  <si>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</si>
  <si>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</si>
  <si>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</si>
  <si>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</si>
  <si>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</si>
  <si>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</si>
  <si>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</si>
  <si>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</si>
  <si>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</si>
  <si>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</si>
  <si>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</si>
  <si>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</si>
  <si>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</si>
  <si>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</si>
  <si>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</si>
  <si>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</si>
  <si>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</si>
  <si>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</si>
  <si>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</si>
  <si>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</si>
  <si>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</si>
  <si>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</si>
  <si>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</si>
  <si>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</si>
  <si>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</si>
  <si>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</si>
  <si>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</si>
  <si>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</si>
  <si>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</si>
  <si>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</si>
  <si>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</si>
  <si>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</si>
  <si>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</si>
  <si>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</si>
  <si>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</si>
  <si>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</si>
  <si>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</si>
  <si>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</si>
  <si>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</si>
  <si>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</si>
  <si>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</si>
  <si>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</si>
  <si>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</si>
  <si>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</si>
  <si>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</si>
  <si>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</si>
  <si>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</si>
  <si>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</si>
  <si>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</si>
  <si>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</si>
  <si>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</si>
  <si>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</si>
  <si>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</si>
  <si>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</si>
  <si>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</si>
  <si>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</si>
  <si>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</si>
  <si>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</si>
  <si>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</si>
  <si>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</si>
  <si>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</si>
  <si>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</si>
  <si>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</si>
  <si>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</si>
  <si>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</si>
  <si>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</si>
  <si>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</si>
  <si>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</si>
  <si>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</si>
  <si>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</si>
  <si>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</si>
  <si>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</si>
  <si>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</si>
  <si>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</si>
  <si>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</si>
  <si>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</si>
  <si>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</si>
  <si>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</si>
  <si>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</si>
  <si>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</si>
  <si>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</si>
  <si>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</si>
  <si>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</si>
  <si>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</si>
  <si>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</si>
  <si>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</si>
  <si>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</si>
  <si>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</si>
  <si>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</si>
  <si>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</si>
  <si>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</si>
  <si>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</si>
  <si>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</si>
  <si>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</si>
  <si>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</si>
  <si>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</si>
  <si>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</si>
  <si>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</si>
  <si>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</si>
  <si>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</si>
  <si>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</si>
  <si>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</si>
  <si>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</si>
  <si>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</si>
  <si>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</si>
  <si>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</si>
  <si>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</si>
  <si>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</si>
  <si>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</si>
  <si>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</si>
  <si>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</si>
  <si>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</si>
  <si>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</si>
  <si>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</si>
  <si>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</si>
  <si>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</si>
  <si>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</si>
  <si>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</si>
  <si>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</si>
  <si>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</si>
  <si>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</si>
  <si>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</si>
  <si>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</si>
  <si>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</si>
  <si>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</si>
  <si>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</si>
  <si>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</si>
  <si>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</si>
  <si>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</si>
  <si>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</si>
  <si>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</si>
  <si>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</si>
  <si>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</si>
  <si>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</si>
  <si>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</si>
  <si>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</si>
  <si>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</si>
  <si>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</si>
  <si>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</si>
  <si>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</si>
  <si>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</si>
  <si>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</si>
  <si>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</si>
  <si>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</si>
  <si>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</si>
  <si>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</si>
  <si>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</si>
  <si>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</si>
  <si>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</si>
  <si>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</si>
  <si>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</si>
  <si>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</si>
  <si>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</si>
  <si>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</si>
  <si>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</si>
  <si>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</si>
  <si>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</si>
  <si>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</si>
  <si>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</si>
  <si>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</si>
  <si>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</si>
  <si>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</si>
  <si>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</si>
  <si>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</si>
  <si>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</si>
  <si>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</si>
  <si>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</si>
  <si>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</si>
  <si>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</si>
  <si>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</si>
  <si>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</si>
  <si>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</si>
  <si>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</si>
  <si>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</si>
  <si>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</si>
  <si>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</si>
  <si>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</si>
  <si>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</si>
  <si>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</si>
  <si>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</si>
  <si>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</si>
  <si>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</si>
  <si>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</si>
  <si>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</si>
  <si>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</si>
  <si>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</si>
  <si>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</si>
  <si>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</si>
  <si>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</si>
  <si>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</si>
  <si>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</si>
  <si>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</si>
  <si>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</si>
  <si>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</si>
  <si>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</si>
  <si>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</si>
  <si>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</si>
  <si>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</si>
  <si>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</si>
  <si>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</si>
  <si>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</si>
  <si>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</si>
  <si>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</si>
  <si>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</si>
  <si>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</si>
  <si>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</si>
  <si>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</si>
  <si>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</si>
  <si>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</si>
  <si>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</si>
  <si>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</si>
  <si>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</si>
  <si>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</si>
  <si>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</si>
  <si>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</si>
  <si>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</si>
  <si>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</si>
  <si>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</si>
  <si>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</si>
  <si>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</si>
  <si>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</si>
  <si>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</si>
  <si>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</si>
  <si>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</si>
  <si>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</si>
  <si>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</si>
  <si>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</si>
  <si>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</si>
  <si>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</si>
  <si>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</si>
  <si>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</si>
  <si>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</si>
  <si>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</si>
  <si>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</si>
  <si>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</si>
  <si>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</si>
  <si>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</si>
  <si>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</si>
  <si>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</si>
  <si>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</si>
  <si>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</si>
  <si>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</si>
  <si>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</si>
  <si>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</si>
  <si>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</si>
  <si>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</si>
  <si>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</si>
  <si>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</si>
  <si>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</si>
  <si>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</si>
  <si>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</si>
  <si>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</si>
  <si>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</si>
  <si>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</si>
  <si>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</si>
  <si>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</si>
  <si>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</si>
  <si>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</si>
  <si>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</si>
  <si>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</si>
  <si>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</si>
  <si>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</si>
  <si>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</si>
  <si>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</si>
  <si>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</si>
  <si>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</si>
  <si>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</si>
  <si>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</si>
  <si>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</si>
  <si>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</si>
  <si>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</si>
  <si>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</si>
  <si>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</si>
  <si>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</si>
  <si>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</si>
  <si>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</si>
  <si>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</si>
  <si>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</si>
  <si>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</si>
  <si>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</si>
  <si>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</si>
  <si>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</si>
  <si>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</si>
  <si>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</si>
  <si>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</si>
  <si>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</si>
  <si>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</si>
  <si>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</si>
  <si>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</si>
  <si>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</si>
  <si>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</si>
  <si>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</si>
  <si>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</si>
  <si>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</si>
  <si>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</si>
  <si>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</si>
  <si>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</si>
  <si>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</si>
  <si>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</si>
  <si>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</si>
  <si>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</si>
  <si>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</si>
  <si>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</si>
  <si>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</si>
  <si>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</si>
  <si>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</si>
  <si>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</si>
  <si>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</si>
  <si>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</si>
  <si>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</si>
  <si>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</si>
  <si>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</si>
  <si>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</si>
  <si>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</si>
  <si>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</si>
  <si>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</si>
  <si>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</si>
  <si>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</si>
  <si>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</si>
  <si>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</si>
  <si>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</si>
  <si>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</si>
  <si>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</si>
  <si>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</si>
  <si>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</si>
  <si>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</si>
  <si>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</si>
  <si>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</si>
  <si>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</si>
  <si>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</si>
  <si>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</si>
  <si>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</si>
  <si>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</si>
  <si>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</si>
  <si>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</si>
  <si>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</si>
  <si>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</si>
  <si>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</si>
  <si>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</si>
  <si>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</si>
  <si>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</si>
  <si>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</si>
  <si>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</si>
  <si>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</si>
  <si>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</si>
  <si>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</si>
  <si>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</si>
  <si>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</si>
  <si>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</si>
  <si>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</si>
  <si>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</si>
  <si>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</si>
  <si>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</si>
  <si>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</si>
  <si>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</si>
  <si>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</si>
  <si>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</si>
  <si>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</si>
  <si>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</si>
  <si>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</si>
  <si>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</si>
  <si>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</si>
  <si>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</si>
  <si>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</si>
  <si>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</si>
  <si>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</si>
  <si>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</si>
  <si>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</si>
  <si>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</si>
  <si>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</si>
  <si>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</si>
  <si>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</si>
  <si>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</si>
  <si>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</si>
  <si>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</si>
  <si>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</si>
  <si>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</si>
  <si>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</si>
  <si>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</si>
  <si>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</si>
  <si>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</si>
  <si>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</si>
  <si>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</si>
  <si>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</si>
  <si>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</si>
  <si>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</si>
  <si>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</si>
  <si>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</si>
  <si>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</si>
  <si>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</si>
  <si>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</si>
  <si>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</si>
  <si>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</si>
  <si>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</si>
  <si>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</si>
  <si>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</si>
  <si>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</si>
  <si>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</si>
  <si>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</si>
  <si>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</si>
  <si>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</si>
  <si>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</si>
  <si>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</si>
  <si>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</si>
  <si>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</si>
  <si>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</si>
  <si>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</si>
  <si>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</si>
  <si>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</si>
  <si>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</si>
  <si>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</si>
  <si>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</si>
  <si>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</si>
  <si>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</si>
  <si>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</si>
  <si>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</si>
  <si>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</si>
  <si>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</si>
  <si>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</si>
  <si>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</si>
  <si>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</si>
  <si>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</si>
  <si>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</si>
  <si>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</si>
  <si>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</si>
  <si>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</si>
  <si>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</si>
  <si>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</si>
  <si>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</si>
  <si>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</si>
  <si>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</si>
  <si>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</si>
  <si>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</si>
  <si>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</si>
  <si>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</si>
  <si>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</si>
  <si>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</si>
  <si>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</si>
  <si>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</si>
  <si>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</si>
  <si>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</si>
  <si>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</si>
  <si>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</si>
  <si>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</si>
  <si>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</si>
  <si>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</si>
  <si>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</si>
  <si>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</si>
  <si>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</si>
  <si>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</si>
  <si>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</si>
  <si>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</si>
  <si>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</si>
  <si>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</si>
  <si>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</si>
  <si>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</si>
  <si>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</si>
  <si>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</si>
  <si>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</si>
  <si>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</si>
  <si>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</si>
  <si>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</si>
  <si>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</si>
  <si>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</si>
  <si>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</si>
  <si>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</si>
  <si>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</si>
  <si>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</si>
  <si>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</si>
  <si>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</si>
  <si>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</si>
  <si>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</si>
  <si>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</si>
  <si>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</si>
  <si>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</si>
  <si>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</si>
  <si>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</si>
  <si>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</si>
  <si>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</si>
  <si>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</si>
  <si>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</si>
  <si>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</si>
  <si>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</si>
  <si>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</si>
  <si>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</si>
  <si>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</si>
  <si>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</si>
  <si>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</si>
  <si>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</si>
  <si>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</si>
  <si>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</si>
  <si>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</si>
  <si>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</si>
  <si>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</si>
  <si>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</si>
  <si>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</si>
  <si>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</si>
  <si>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</si>
  <si>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</si>
  <si>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</si>
  <si>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</si>
  <si>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</si>
  <si>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</si>
  <si>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</si>
  <si>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</si>
  <si>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</si>
  <si>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</si>
  <si>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</si>
  <si>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</si>
  <si>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</si>
  <si>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</si>
  <si>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</si>
  <si>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</si>
  <si>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</si>
  <si>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</si>
  <si>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</si>
  <si>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</si>
  <si>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</si>
  <si>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</si>
  <si>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</si>
  <si>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</si>
  <si>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</si>
  <si>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</si>
  <si>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</si>
  <si>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</si>
  <si>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</si>
  <si>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</si>
  <si>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</si>
  <si>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</si>
  <si>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</si>
  <si>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</si>
  <si>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</si>
  <si>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</si>
  <si>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</si>
  <si>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</si>
  <si>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</si>
  <si>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</si>
  <si>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</si>
  <si>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</si>
  <si>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</si>
  <si>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</si>
  <si>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</si>
  <si>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</si>
  <si>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</si>
  <si>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</si>
  <si>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</si>
  <si>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</si>
  <si>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</si>
  <si>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</si>
  <si>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</si>
  <si>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</si>
  <si>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</si>
  <si>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</si>
  <si>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</si>
  <si>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</si>
  <si>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</si>
  <si>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</si>
  <si>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</si>
  <si>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</si>
  <si>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</si>
  <si>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</si>
  <si>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</si>
  <si>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</si>
  <si>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</si>
  <si>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</si>
  <si>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</si>
  <si>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</si>
  <si>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</si>
  <si>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</si>
  <si>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</si>
  <si>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</si>
  <si>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</si>
  <si>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</si>
  <si>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</si>
  <si>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</si>
  <si>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</si>
  <si>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</si>
  <si>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</si>
  <si>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</si>
  <si>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</si>
  <si>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</si>
  <si>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</si>
  <si>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</si>
  <si>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</si>
  <si>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</si>
  <si>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</si>
  <si>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</si>
  <si>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</si>
  <si>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</si>
  <si>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</si>
  <si>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</si>
  <si>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</si>
  <si>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</si>
  <si>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</si>
  <si>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</si>
  <si>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</si>
  <si>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</si>
  <si>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</si>
  <si>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</si>
  <si>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</si>
  <si>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</si>
  <si>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</si>
  <si>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</si>
  <si>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</si>
  <si>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</si>
  <si>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</si>
  <si>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</si>
  <si>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</si>
  <si>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</si>
  <si>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</si>
  <si>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</si>
  <si>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</si>
  <si>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</si>
  <si>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</si>
  <si>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</si>
  <si>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</si>
  <si>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</si>
  <si>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</si>
  <si>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</si>
  <si>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</si>
  <si>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</si>
  <si>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</si>
  <si>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</si>
  <si>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</si>
  <si>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</si>
  <si>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</si>
  <si>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</si>
  <si>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</si>
  <si>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</si>
  <si>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</si>
  <si>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</si>
  <si>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</si>
  <si>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</si>
  <si>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</si>
  <si>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</si>
  <si>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</si>
  <si>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</si>
  <si>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</si>
  <si>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</si>
  <si>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</si>
  <si>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</si>
  <si>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</si>
  <si>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</si>
  <si>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</si>
  <si>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</si>
  <si>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</si>
  <si>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</si>
  <si>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</si>
  <si>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</si>
  <si>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</si>
  <si>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</si>
  <si>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</si>
  <si>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</si>
  <si>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</si>
  <si>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</si>
  <si>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</si>
  <si>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</si>
  <si>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</si>
  <si>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</si>
  <si>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</si>
  <si>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</si>
  <si>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</si>
  <si>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</si>
  <si>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</si>
  <si>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</si>
  <si>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</si>
  <si>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</si>
  <si>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</si>
  <si>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</si>
  <si>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</si>
  <si>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</si>
  <si>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</si>
  <si>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</si>
  <si>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</si>
  <si>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</si>
  <si>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</si>
  <si>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</si>
  <si>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</si>
  <si>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</si>
  <si>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</si>
  <si>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</si>
  <si>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</si>
  <si>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</si>
  <si>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</si>
  <si>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</si>
  <si>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</si>
  <si>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</si>
  <si>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</si>
  <si>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</si>
  <si>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</si>
  <si>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</si>
  <si>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</si>
  <si>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</si>
  <si>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</si>
  <si>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</si>
  <si>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</si>
  <si>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</si>
  <si>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</si>
  <si>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</si>
  <si>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</si>
  <si>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</si>
  <si>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</si>
  <si>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</si>
  <si>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</si>
  <si>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</si>
  <si>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</si>
  <si>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</si>
  <si>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</si>
  <si>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</si>
  <si>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</si>
  <si>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</si>
  <si>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</si>
  <si>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</si>
  <si>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</si>
  <si>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</si>
  <si>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</si>
  <si>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</si>
  <si>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</si>
  <si>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</si>
  <si>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</si>
  <si>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</si>
  <si>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</si>
  <si>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</si>
  <si>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</si>
  <si>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</si>
  <si>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</si>
  <si>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</si>
  <si>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</si>
  <si>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</si>
  <si>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</si>
  <si>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</si>
  <si>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</si>
  <si>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</si>
  <si>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</si>
  <si>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</si>
  <si>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</si>
  <si>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</si>
  <si>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</si>
  <si>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</si>
  <si>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</si>
  <si>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</si>
  <si>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</si>
  <si>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</si>
  <si>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</si>
  <si>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</si>
  <si>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</si>
  <si>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</si>
  <si>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</si>
  <si>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</si>
  <si>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</si>
  <si>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</si>
  <si>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</si>
  <si>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</si>
  <si>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Acciones de seguimiento al cumplimiento de la Sentencia del Río Bogotá</t>
  </si>
  <si>
    <t>Número</t>
  </si>
  <si>
    <t>Acciones de ejecución y cumplimiento a la Sentencia del Río Bogota.</t>
  </si>
  <si>
    <t>Apoyo técnico y profesional para realizar seguimiento y realizar ejecución al cumplimiento a la Sentencia del Rio Bogotá</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</si>
</sst>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5" width="20.28515625" style="122" customWidth="1"/>
    <col min="6"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Ambiental</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E3.P_K - SENTENCIA DEL RÍO BOGOTÁ</v>
      </c>
      <c r="D6" s="865"/>
      <c r="E6" s="865"/>
      <c r="F6" s="866"/>
      <c r="G6" s="971" t="s">
        <v>1792</v>
      </c>
      <c r="H6" s="972"/>
      <c r="I6" s="972"/>
      <c r="J6" s="972"/>
      <c r="K6" s="973" t="str">
        <f>VLOOKUP($D$9,'CONSOLIDADO PLAN DESARROLLO'!$DT$9:$DZ$62,7,0)</f>
        <v>Dar cumplimiento a las obligaciones impuestas en la Sentencia del Río Bogotá</v>
      </c>
      <c r="L6" s="973"/>
      <c r="M6" s="973"/>
      <c r="N6" s="973"/>
      <c r="O6" s="973"/>
      <c r="P6" s="973"/>
      <c r="Q6" s="974"/>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75" t="s">
        <v>1676</v>
      </c>
      <c r="C7" s="976"/>
      <c r="D7" s="874" t="s">
        <v>1677</v>
      </c>
      <c r="E7" s="979"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7"/>
      <c r="C8" s="978"/>
      <c r="D8" s="875"/>
      <c r="E8" s="980"/>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81" t="s">
        <v>1936</v>
      </c>
      <c r="C9" s="982"/>
      <c r="D9" s="103" t="s">
        <v>478</v>
      </c>
      <c r="E9" s="102" t="str">
        <f>VLOOKUP($D$9,'CONSOLIDADO PLAN DESARROLLO'!$EB$9:$EF$62,2,0)</f>
        <v>Cumplir las obligaciones impuestas al ente territorial en el fallo de la Sentencia del Río Bogotá</v>
      </c>
      <c r="F9" s="37" t="str">
        <f>VLOOKUP($D$9,'CONSOLIDADO PLAN DESARROLLO'!$EB$9:$EF$62,3,0)</f>
        <v>No. de obligaciones cumplidas</v>
      </c>
      <c r="G9" s="98">
        <f>VLOOKUP($D$9,'CONSOLIDADO PLAN DESARROLLO'!$EB$9:$EF$62,4,0)</f>
        <v>0</v>
      </c>
      <c r="H9" s="98">
        <f>VLOOKUP($D$9,'CONSOLIDADO PLAN DESARROLLO'!$EB$9:$EF$62,5,0)</f>
        <v>23</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9"/>
      <c r="B13" s="931" t="str">
        <f>VLOOKUP($D$9,'PROYECTOS REGISTRADOS'!$A$2:$D$82,4,0)</f>
        <v>Compromiso en el cumplimiento de las obligaciones impuestas en el fallo de la sentencia del Rio Bogota en el Municipio de Tocancipá, Cundinamarca, Centro Oriente</v>
      </c>
      <c r="C13" s="934" t="str">
        <f>VLOOKUP($D$9,'PROYECTOS REGISTRADOS'!$A$2:$D$82,3,0)</f>
        <v>2016-25817-0011</v>
      </c>
      <c r="D13" s="937" t="s">
        <v>1341</v>
      </c>
      <c r="E13" s="943" t="str">
        <f>IF(D13=0,"0-0",(VLOOKUP(D13,'CONSOLIDADO PLAN DESARROLLO'!$EL$9:$ET$304,2,0)))</f>
        <v>Implementar las obligaciones de la Sentencia del Rio Bogotá</v>
      </c>
      <c r="F13" s="940" t="str">
        <f>IF(D13=0,"0-0",(VLOOKUP(D13,'CONSOLIDADO PLAN DESARROLLO'!$EL$9:$ET$304,3,0)))</f>
        <v xml:space="preserve">No. de obligaciones cumplidas  en la sentencia del Rio Bogotá </v>
      </c>
      <c r="G13" s="965">
        <f>IF(D13=0,"0-0",(VLOOKUP(D13,'CONSOLIDADO PLAN DESARROLLO'!$EL$9:$ET$304,4,0)))</f>
        <v>0</v>
      </c>
      <c r="H13" s="946">
        <f>IF(D13=0,"0-0",(VLOOKUP(D13,'CONSOLIDADO PLAN DESARROLLO'!$EL$9:$ET$304,5,0)))</f>
        <v>23</v>
      </c>
      <c r="I13" s="949">
        <f>IF(D13=0,"0-0",(VLOOKUP(D13,'CONSOLIDADO PLAN DESARROLLO'!$EL$9:$ET$304,$R$3,0)))</f>
        <v>2</v>
      </c>
      <c r="J13" s="950"/>
      <c r="K13" s="955"/>
      <c r="L13" s="961"/>
      <c r="M13" s="851" t="s">
        <v>1937</v>
      </c>
      <c r="N13" s="850" t="s">
        <v>1938</v>
      </c>
      <c r="O13" s="852">
        <v>6</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4.75" customHeight="1" x14ac:dyDescent="0.2">
      <c r="A14" s="929"/>
      <c r="B14" s="931"/>
      <c r="C14" s="934"/>
      <c r="D14" s="937"/>
      <c r="E14" s="944"/>
      <c r="F14" s="940"/>
      <c r="G14" s="965"/>
      <c r="H14" s="946"/>
      <c r="I14" s="951"/>
      <c r="J14" s="952"/>
      <c r="K14" s="955"/>
      <c r="L14" s="962"/>
      <c r="M14" s="851" t="s">
        <v>1939</v>
      </c>
      <c r="N14" s="850" t="s">
        <v>1938</v>
      </c>
      <c r="O14" s="852">
        <v>7</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29"/>
      <c r="B15" s="931"/>
      <c r="C15" s="934"/>
      <c r="D15" s="937"/>
      <c r="E15" s="944"/>
      <c r="F15" s="940"/>
      <c r="G15" s="965"/>
      <c r="H15" s="946"/>
      <c r="I15" s="951"/>
      <c r="J15" s="952"/>
      <c r="K15" s="955"/>
      <c r="L15" s="962"/>
      <c r="M15" s="853" t="s">
        <v>1940</v>
      </c>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5"/>
      <c r="H16" s="946"/>
      <c r="I16" s="951"/>
      <c r="J16" s="952"/>
      <c r="K16" s="955"/>
      <c r="L16" s="962"/>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5"/>
      <c r="H17" s="946"/>
      <c r="I17" s="951"/>
      <c r="J17" s="952"/>
      <c r="K17" s="955"/>
      <c r="L17" s="962"/>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6"/>
      <c r="H18" s="947"/>
      <c r="I18" s="951"/>
      <c r="J18" s="952"/>
      <c r="K18" s="956"/>
      <c r="L18" s="962"/>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7"/>
      <c r="H19" s="948"/>
      <c r="I19" s="953"/>
      <c r="J19" s="954"/>
      <c r="K19" s="957"/>
      <c r="L19" s="963"/>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4"/>
      <c r="J20" s="96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9"/>
      <c r="B22" s="931" t="str">
        <f>VLOOKUP($D$9,'PROYECTOS REGISTRADOS'!$A$2:$D$82,4,0)</f>
        <v>Compromiso en el cumplimiento de las obligaciones impuestas en el fallo de la sentencia del Rio Bogota en el Municipio de Tocancipá, Cundinamarca, Centro Oriente</v>
      </c>
      <c r="C22" s="934" t="str">
        <f>VLOOKUP($D$9,'PROYECTOS REGISTRADOS'!$A$2:$D$82,3,0)</f>
        <v>2016-25817-0011</v>
      </c>
      <c r="D22" s="937"/>
      <c r="E22" s="943" t="str">
        <f>IF(D22=0,"0-0",(VLOOKUP(D22,'CONSOLIDADO PLAN DESARROLLO'!$EL$9:$ET$304,2,0)))</f>
        <v>0-0</v>
      </c>
      <c r="F22" s="940" t="str">
        <f>IF(D22=0,"0-0",(VLOOKUP(D22,'CONSOLIDADO PLAN DESARROLLO'!$EL$9:$ET$304,3,0)))</f>
        <v>0-0</v>
      </c>
      <c r="G22" s="965" t="str">
        <f>IF(D22=0,"0-0",(VLOOKUP(D22,'CONSOLIDADO PLAN DESARROLLO'!$EL$9:$ET$304,4,0)))</f>
        <v>0-0</v>
      </c>
      <c r="H22" s="946" t="str">
        <f>IF(D22=0,"0-0",(VLOOKUP(D22,'CONSOLIDADO PLAN DESARROLLO'!$EL$9:$ET$304,5,0)))</f>
        <v>0-0</v>
      </c>
      <c r="I22" s="949" t="str">
        <f>IF(D22=0,"0-0",(VLOOKUP(D22,'CONSOLIDADO PLAN DESARROLLO'!$EL$9:$ET$304,$R$3,0)))</f>
        <v>0-0</v>
      </c>
      <c r="J22" s="950"/>
      <c r="K22" s="958"/>
      <c r="L22" s="968"/>
      <c r="M22" s="175"/>
      <c r="N22" s="176"/>
      <c r="O22" s="177"/>
      <c r="P22" s="46"/>
      <c r="Q22" s="47"/>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9"/>
      <c r="B23" s="931"/>
      <c r="C23" s="934"/>
      <c r="D23" s="937"/>
      <c r="E23" s="944"/>
      <c r="F23" s="940"/>
      <c r="G23" s="965"/>
      <c r="H23" s="946"/>
      <c r="I23" s="951"/>
      <c r="J23" s="952"/>
      <c r="K23" s="958"/>
      <c r="L23" s="969"/>
      <c r="M23" s="175"/>
      <c r="N23" s="176"/>
      <c r="O23" s="177"/>
      <c r="P23" s="46"/>
      <c r="Q23" s="47"/>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9"/>
      <c r="B24" s="931"/>
      <c r="C24" s="934"/>
      <c r="D24" s="937"/>
      <c r="E24" s="944"/>
      <c r="F24" s="940"/>
      <c r="G24" s="965"/>
      <c r="H24" s="946"/>
      <c r="I24" s="951"/>
      <c r="J24" s="952"/>
      <c r="K24" s="958"/>
      <c r="L24" s="969"/>
      <c r="M24" s="175"/>
      <c r="N24" s="176"/>
      <c r="O24" s="177"/>
      <c r="P24" s="46"/>
      <c r="Q24" s="47"/>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9"/>
      <c r="B25" s="931"/>
      <c r="C25" s="934"/>
      <c r="D25" s="937"/>
      <c r="E25" s="944"/>
      <c r="F25" s="940"/>
      <c r="G25" s="965"/>
      <c r="H25" s="946"/>
      <c r="I25" s="951"/>
      <c r="J25" s="952"/>
      <c r="K25" s="958"/>
      <c r="L25" s="969"/>
      <c r="M25" s="175"/>
      <c r="N25" s="176"/>
      <c r="O25" s="177"/>
      <c r="P25" s="46"/>
      <c r="Q25" s="47"/>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9"/>
      <c r="B26" s="931"/>
      <c r="C26" s="934"/>
      <c r="D26" s="937"/>
      <c r="E26" s="944"/>
      <c r="F26" s="940"/>
      <c r="G26" s="965"/>
      <c r="H26" s="946"/>
      <c r="I26" s="951"/>
      <c r="J26" s="952"/>
      <c r="K26" s="958"/>
      <c r="L26" s="969"/>
      <c r="M26" s="175"/>
      <c r="N26" s="176"/>
      <c r="O26" s="177"/>
      <c r="P26" s="46"/>
      <c r="Q26" s="47"/>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9"/>
      <c r="B27" s="932"/>
      <c r="C27" s="935"/>
      <c r="D27" s="938"/>
      <c r="E27" s="944"/>
      <c r="F27" s="941"/>
      <c r="G27" s="966"/>
      <c r="H27" s="947"/>
      <c r="I27" s="951"/>
      <c r="J27" s="952"/>
      <c r="K27" s="959"/>
      <c r="L27" s="969"/>
      <c r="M27" s="178"/>
      <c r="N27" s="179"/>
      <c r="O27" s="180"/>
      <c r="P27" s="107"/>
      <c r="Q27" s="108"/>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30"/>
      <c r="B28" s="933"/>
      <c r="C28" s="936"/>
      <c r="D28" s="939"/>
      <c r="E28" s="945"/>
      <c r="F28" s="942"/>
      <c r="G28" s="967"/>
      <c r="H28" s="948"/>
      <c r="I28" s="953"/>
      <c r="J28" s="954"/>
      <c r="K28" s="960"/>
      <c r="L28" s="97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4"/>
      <c r="J29" s="96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9"/>
      <c r="B31" s="931" t="str">
        <f>VLOOKUP($D$9,'PROYECTOS REGISTRADOS'!$A$2:$D$82,4,0)</f>
        <v>Compromiso en el cumplimiento de las obligaciones impuestas en el fallo de la sentencia del Rio Bogota en el Municipio de Tocancipá, Cundinamarca, Centro Oriente</v>
      </c>
      <c r="C31" s="934" t="str">
        <f>VLOOKUP($D$9,'PROYECTOS REGISTRADOS'!$A$2:$D$82,3,0)</f>
        <v>2016-25817-0011</v>
      </c>
      <c r="D31" s="937"/>
      <c r="E31" s="943" t="str">
        <f>IF(D31=0,"0-0",(VLOOKUP(D31,'CONSOLIDADO PLAN DESARROLLO'!$EL$9:$ET$304,2,0)))</f>
        <v>0-0</v>
      </c>
      <c r="F31" s="940" t="str">
        <f>IF(D31=0,"0-0",(VLOOKUP(D31,'CONSOLIDADO PLAN DESARROLLO'!$EL$9:$ET$304,3,0)))</f>
        <v>0-0</v>
      </c>
      <c r="G31" s="965" t="str">
        <f>IF(D31=0,"0-0",(VLOOKUP(D31,'CONSOLIDADO PLAN DESARROLLO'!$EL$9:$ET$304,4,0)))</f>
        <v>0-0</v>
      </c>
      <c r="H31" s="946" t="str">
        <f>IF(D31=0,"0-0",(VLOOKUP(D31,'CONSOLIDADO PLAN DESARROLLO'!$EL$9:$ET$304,5,0)))</f>
        <v>0-0</v>
      </c>
      <c r="I31" s="949" t="str">
        <f>IF(D31=0,"0-0",(VLOOKUP(D31,'CONSOLIDADO PLAN DESARROLLO'!$EL$9:$ET$304,$R$3,0)))</f>
        <v>0-0</v>
      </c>
      <c r="J31" s="950"/>
      <c r="K31" s="958"/>
      <c r="L31" s="968"/>
      <c r="M31" s="175"/>
      <c r="N31" s="176"/>
      <c r="O31" s="177"/>
      <c r="P31" s="46"/>
      <c r="Q31" s="47"/>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9"/>
      <c r="B32" s="931"/>
      <c r="C32" s="934"/>
      <c r="D32" s="937"/>
      <c r="E32" s="944"/>
      <c r="F32" s="940"/>
      <c r="G32" s="965"/>
      <c r="H32" s="946"/>
      <c r="I32" s="951"/>
      <c r="J32" s="952"/>
      <c r="K32" s="958"/>
      <c r="L32" s="969"/>
      <c r="M32" s="175"/>
      <c r="N32" s="176"/>
      <c r="O32" s="177"/>
      <c r="P32" s="46"/>
      <c r="Q32" s="47"/>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9"/>
      <c r="B33" s="931"/>
      <c r="C33" s="934"/>
      <c r="D33" s="937"/>
      <c r="E33" s="944"/>
      <c r="F33" s="940"/>
      <c r="G33" s="965"/>
      <c r="H33" s="946"/>
      <c r="I33" s="951"/>
      <c r="J33" s="952"/>
      <c r="K33" s="958"/>
      <c r="L33" s="969"/>
      <c r="M33" s="175"/>
      <c r="N33" s="176"/>
      <c r="O33" s="177"/>
      <c r="P33" s="46"/>
      <c r="Q33" s="47"/>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9"/>
      <c r="B34" s="931"/>
      <c r="C34" s="934"/>
      <c r="D34" s="937"/>
      <c r="E34" s="944"/>
      <c r="F34" s="940"/>
      <c r="G34" s="965"/>
      <c r="H34" s="946"/>
      <c r="I34" s="951"/>
      <c r="J34" s="952"/>
      <c r="K34" s="958"/>
      <c r="L34" s="969"/>
      <c r="M34" s="175"/>
      <c r="N34" s="176"/>
      <c r="O34" s="177"/>
      <c r="P34" s="46"/>
      <c r="Q34" s="47"/>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9"/>
      <c r="B35" s="931"/>
      <c r="C35" s="934"/>
      <c r="D35" s="937"/>
      <c r="E35" s="944"/>
      <c r="F35" s="940"/>
      <c r="G35" s="965"/>
      <c r="H35" s="946"/>
      <c r="I35" s="951"/>
      <c r="J35" s="952"/>
      <c r="K35" s="958"/>
      <c r="L35" s="969"/>
      <c r="M35" s="175"/>
      <c r="N35" s="176"/>
      <c r="O35" s="177"/>
      <c r="P35" s="46"/>
      <c r="Q35" s="47"/>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9"/>
      <c r="B36" s="932"/>
      <c r="C36" s="935"/>
      <c r="D36" s="938"/>
      <c r="E36" s="944"/>
      <c r="F36" s="941"/>
      <c r="G36" s="966"/>
      <c r="H36" s="947"/>
      <c r="I36" s="951"/>
      <c r="J36" s="952"/>
      <c r="K36" s="959"/>
      <c r="L36" s="969"/>
      <c r="M36" s="178"/>
      <c r="N36" s="179"/>
      <c r="O36" s="180"/>
      <c r="P36" s="107"/>
      <c r="Q36" s="108"/>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30"/>
      <c r="B37" s="933"/>
      <c r="C37" s="936"/>
      <c r="D37" s="939"/>
      <c r="E37" s="945"/>
      <c r="F37" s="942"/>
      <c r="G37" s="967"/>
      <c r="H37" s="948"/>
      <c r="I37" s="953"/>
      <c r="J37" s="954"/>
      <c r="K37" s="960"/>
      <c r="L37" s="97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4"/>
      <c r="J38" s="96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Compromiso en el cumplimiento de las obligaciones impuestas en el fallo de la sentencia del Rio Bogota en el Municipio de Tocancipá, Cundinamarca, Centro Oriente</v>
      </c>
      <c r="C40" s="934" t="str">
        <f>VLOOKUP($D$9,'PROYECTOS REGISTRADOS'!$A$2:$D$82,3,0)</f>
        <v>2016-25817-0011</v>
      </c>
      <c r="D40" s="937"/>
      <c r="E40" s="943" t="str">
        <f>IF(D40=0,"0-0",(VLOOKUP(D40,'CONSOLIDADO PLAN DESARROLLO'!$EL$9:$ET$304,2,0)))</f>
        <v>0-0</v>
      </c>
      <c r="F40" s="940" t="str">
        <f>IF(D40=0,"0-0",(VLOOKUP(D40,'CONSOLIDADO PLAN DESARROLLO'!$EL$9:$ET$304,3,0)))</f>
        <v>0-0</v>
      </c>
      <c r="G40" s="965" t="str">
        <f>IF(D40=0,"0-0",(VLOOKUP(D40,'CONSOLIDADO PLAN DESARROLLO'!$EL$9:$ET$304,4,0)))</f>
        <v>0-0</v>
      </c>
      <c r="H40" s="946" t="str">
        <f>IF(D40=0,"0-0",(VLOOKUP(D40,'CONSOLIDADO PLAN DESARROLLO'!$EL$9:$ET$304,5,0)))</f>
        <v>0-0</v>
      </c>
      <c r="I40" s="949" t="str">
        <f>IF(D40=0,"0-0",(VLOOKUP(D40,'CONSOLIDADO PLAN DESARROLLO'!$EL$9:$ET$304,$R$3,0)))</f>
        <v>0-0</v>
      </c>
      <c r="J40" s="950"/>
      <c r="K40" s="958"/>
      <c r="L40" s="968"/>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5"/>
      <c r="H41" s="946"/>
      <c r="I41" s="951"/>
      <c r="J41" s="952"/>
      <c r="K41" s="958"/>
      <c r="L41" s="969"/>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5"/>
      <c r="H42" s="946"/>
      <c r="I42" s="951"/>
      <c r="J42" s="952"/>
      <c r="K42" s="958"/>
      <c r="L42" s="969"/>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5"/>
      <c r="H43" s="946"/>
      <c r="I43" s="951"/>
      <c r="J43" s="952"/>
      <c r="K43" s="958"/>
      <c r="L43" s="969"/>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5"/>
      <c r="H44" s="946"/>
      <c r="I44" s="951"/>
      <c r="J44" s="952"/>
      <c r="K44" s="958"/>
      <c r="L44" s="969"/>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6"/>
      <c r="H45" s="947"/>
      <c r="I45" s="951"/>
      <c r="J45" s="952"/>
      <c r="K45" s="959"/>
      <c r="L45" s="969"/>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7"/>
      <c r="H46" s="948"/>
      <c r="I46" s="953"/>
      <c r="J46" s="954"/>
      <c r="K46" s="960"/>
      <c r="L46" s="97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4"/>
      <c r="J47" s="96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Compromiso en el cumplimiento de las obligaciones impuestas en el fallo de la sentencia del Rio Bogota en el Municipio de Tocancipá, Cundinamarca, Centro Oriente</v>
      </c>
      <c r="C49" s="934" t="str">
        <f>VLOOKUP($D$9,'PROYECTOS REGISTRADOS'!$A$2:$D$82,3,0)</f>
        <v>2016-25817-0011</v>
      </c>
      <c r="D49" s="937"/>
      <c r="E49" s="943" t="str">
        <f>IF(D49=0,"0-0",(VLOOKUP(D49,'CONSOLIDADO PLAN DESARROLLO'!$EL$9:$ET$304,2,0)))</f>
        <v>0-0</v>
      </c>
      <c r="F49" s="940" t="str">
        <f>IF(D49=0,"0-0",(VLOOKUP(D49,'CONSOLIDADO PLAN DESARROLLO'!$EL$9:$ET$304,3,0)))</f>
        <v>0-0</v>
      </c>
      <c r="G49" s="965" t="str">
        <f>IF(D49=0,"0-0",(VLOOKUP(D49,'CONSOLIDADO PLAN DESARROLLO'!$EL$9:$ET$304,4,0)))</f>
        <v>0-0</v>
      </c>
      <c r="H49" s="946" t="str">
        <f>IF(D49=0,"0-0",(VLOOKUP(D49,'CONSOLIDADO PLAN DESARROLLO'!$EL$9:$ET$304,5,0)))</f>
        <v>0-0</v>
      </c>
      <c r="I49" s="949" t="str">
        <f>IF(D49=0,"0-0",(VLOOKUP(D49,'CONSOLIDADO PLAN DESARROLLO'!$EL$9:$ET$304,$R$3,0)))</f>
        <v>0-0</v>
      </c>
      <c r="J49" s="950"/>
      <c r="K49" s="958"/>
      <c r="L49" s="96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5"/>
      <c r="H50" s="946"/>
      <c r="I50" s="951"/>
      <c r="J50" s="952"/>
      <c r="K50" s="958"/>
      <c r="L50" s="96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5"/>
      <c r="H51" s="946"/>
      <c r="I51" s="951"/>
      <c r="J51" s="952"/>
      <c r="K51" s="958"/>
      <c r="L51" s="96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5"/>
      <c r="H52" s="946"/>
      <c r="I52" s="951"/>
      <c r="J52" s="952"/>
      <c r="K52" s="958"/>
      <c r="L52" s="96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5"/>
      <c r="H53" s="946"/>
      <c r="I53" s="951"/>
      <c r="J53" s="952"/>
      <c r="K53" s="958"/>
      <c r="L53" s="96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6"/>
      <c r="H54" s="947"/>
      <c r="I54" s="951"/>
      <c r="J54" s="952"/>
      <c r="K54" s="959"/>
      <c r="L54" s="96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7"/>
      <c r="H55" s="948"/>
      <c r="I55" s="953"/>
      <c r="J55" s="954"/>
      <c r="K55" s="960"/>
      <c r="L55" s="97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4"/>
      <c r="J56" s="96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Compromiso en el cumplimiento de las obligaciones impuestas en el fallo de la sentencia del Rio Bogota en el Municipio de Tocancipá, Cundinamarca, Centro Oriente</v>
      </c>
      <c r="C58" s="934" t="str">
        <f>VLOOKUP($D$9,'PROYECTOS REGISTRADOS'!$A$2:$D$82,3,0)</f>
        <v>2016-25817-0011</v>
      </c>
      <c r="D58" s="937"/>
      <c r="E58" s="943" t="str">
        <f>IF(D58=0,"0-0",(VLOOKUP(D58,'CONSOLIDADO PLAN DESARROLLO'!$EL$9:$ET$304,2,0)))</f>
        <v>0-0</v>
      </c>
      <c r="F58" s="940" t="str">
        <f>IF(D58=0,"0-0",(VLOOKUP(D58,'CONSOLIDADO PLAN DESARROLLO'!$EL$9:$ET$304,3,0)))</f>
        <v>0-0</v>
      </c>
      <c r="G58" s="965" t="str">
        <f>IF(D58=0,"0-0",(VLOOKUP(D58,'CONSOLIDADO PLAN DESARROLLO'!$EL$9:$ET$304,4,0)))</f>
        <v>0-0</v>
      </c>
      <c r="H58" s="946" t="str">
        <f>IF(D58=0,"0-0",(VLOOKUP(D58,'CONSOLIDADO PLAN DESARROLLO'!$EL$9:$ET$304,5,0)))</f>
        <v>0-0</v>
      </c>
      <c r="I58" s="949" t="str">
        <f>IF(D58=0,"0-0",(VLOOKUP(D58,'CONSOLIDADO PLAN DESARROLLO'!$EL$9:$ET$304,$R$3,0)))</f>
        <v>0-0</v>
      </c>
      <c r="J58" s="950"/>
      <c r="K58" s="958"/>
      <c r="L58" s="96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5"/>
      <c r="H59" s="946"/>
      <c r="I59" s="951"/>
      <c r="J59" s="952"/>
      <c r="K59" s="958"/>
      <c r="L59" s="96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5"/>
      <c r="H60" s="946"/>
      <c r="I60" s="951"/>
      <c r="J60" s="952"/>
      <c r="K60" s="958"/>
      <c r="L60" s="96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5"/>
      <c r="H61" s="946"/>
      <c r="I61" s="951"/>
      <c r="J61" s="952"/>
      <c r="K61" s="958"/>
      <c r="L61" s="96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5"/>
      <c r="H62" s="946"/>
      <c r="I62" s="951"/>
      <c r="J62" s="952"/>
      <c r="K62" s="958"/>
      <c r="L62" s="96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6"/>
      <c r="H63" s="947"/>
      <c r="I63" s="951"/>
      <c r="J63" s="952"/>
      <c r="K63" s="959"/>
      <c r="L63" s="96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7"/>
      <c r="H64" s="948"/>
      <c r="I64" s="953"/>
      <c r="J64" s="954"/>
      <c r="K64" s="960"/>
      <c r="L64" s="97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4"/>
      <c r="J65" s="96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Compromiso en el cumplimiento de las obligaciones impuestas en el fallo de la sentencia del Rio Bogota en el Municipio de Tocancipá, Cundinamarca, Centro Oriente</v>
      </c>
      <c r="C67" s="934" t="str">
        <f>VLOOKUP($D$9,'PROYECTOS REGISTRADOS'!$A$2:$D$82,3,0)</f>
        <v>2016-25817-0011</v>
      </c>
      <c r="D67" s="937"/>
      <c r="E67" s="943" t="str">
        <f>IF(D67=0,"0-0",(VLOOKUP(D67,'CONSOLIDADO PLAN DESARROLLO'!$EL$9:$ET$304,2,0)))</f>
        <v>0-0</v>
      </c>
      <c r="F67" s="940" t="str">
        <f>IF(D67=0,"0-0",(VLOOKUP(D67,'CONSOLIDADO PLAN DESARROLLO'!$EL$9:$ET$304,3,0)))</f>
        <v>0-0</v>
      </c>
      <c r="G67" s="965" t="str">
        <f>IF(D67=0,"0-0",(VLOOKUP(D67,'CONSOLIDADO PLAN DESARROLLO'!$EL$9:$ET$304,4,0)))</f>
        <v>0-0</v>
      </c>
      <c r="H67" s="946" t="str">
        <f>IF(D67=0,"0-0",(VLOOKUP(D67,'CONSOLIDADO PLAN DESARROLLO'!$EL$9:$ET$304,5,0)))</f>
        <v>0-0</v>
      </c>
      <c r="I67" s="949" t="str">
        <f>IF(D67=0,"0-0",(VLOOKUP(D67,'CONSOLIDADO PLAN DESARROLLO'!$EL$9:$ET$304,$R$3,0)))</f>
        <v>0-0</v>
      </c>
      <c r="J67" s="950"/>
      <c r="K67" s="958"/>
      <c r="L67" s="96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5"/>
      <c r="H68" s="946"/>
      <c r="I68" s="951"/>
      <c r="J68" s="952"/>
      <c r="K68" s="958"/>
      <c r="L68" s="96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5"/>
      <c r="H69" s="946"/>
      <c r="I69" s="951"/>
      <c r="J69" s="952"/>
      <c r="K69" s="958"/>
      <c r="L69" s="96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5"/>
      <c r="H70" s="946"/>
      <c r="I70" s="951"/>
      <c r="J70" s="952"/>
      <c r="K70" s="958"/>
      <c r="L70" s="96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5"/>
      <c r="H71" s="946"/>
      <c r="I71" s="951"/>
      <c r="J71" s="952"/>
      <c r="K71" s="958"/>
      <c r="L71" s="96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6"/>
      <c r="H72" s="947"/>
      <c r="I72" s="951"/>
      <c r="J72" s="952"/>
      <c r="K72" s="959"/>
      <c r="L72" s="96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7"/>
      <c r="H73" s="948"/>
      <c r="I73" s="953"/>
      <c r="J73" s="954"/>
      <c r="K73" s="960"/>
      <c r="L73" s="97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4"/>
      <c r="J74" s="96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Compromiso en el cumplimiento de las obligaciones impuestas en el fallo de la sentencia del Rio Bogota en el Municipio de Tocancipá, Cundinamarca, Centro Oriente</v>
      </c>
      <c r="C76" s="934" t="str">
        <f>VLOOKUP($D$9,'PROYECTOS REGISTRADOS'!$A$2:$D$82,3,0)</f>
        <v>2016-25817-0011</v>
      </c>
      <c r="D76" s="937"/>
      <c r="E76" s="943" t="str">
        <f>IF(D76=0,"0-0",(VLOOKUP(D76,'CONSOLIDADO PLAN DESARROLLO'!$EL$9:$ET$304,2,0)))</f>
        <v>0-0</v>
      </c>
      <c r="F76" s="940" t="str">
        <f>IF(D76=0,"0-0",(VLOOKUP(D76,'CONSOLIDADO PLAN DESARROLLO'!$EL$9:$ET$304,3,0)))</f>
        <v>0-0</v>
      </c>
      <c r="G76" s="965" t="str">
        <f>IF(D76=0,"0-0",(VLOOKUP(D76,'CONSOLIDADO PLAN DESARROLLO'!$EL$9:$ET$304,4,0)))</f>
        <v>0-0</v>
      </c>
      <c r="H76" s="946" t="str">
        <f>IF(D76=0,"0-0",(VLOOKUP(D76,'CONSOLIDADO PLAN DESARROLLO'!$EL$9:$ET$304,5,0)))</f>
        <v>0-0</v>
      </c>
      <c r="I76" s="949" t="str">
        <f>IF(D76=0,"0-0",(VLOOKUP(D76,'CONSOLIDADO PLAN DESARROLLO'!$EL$9:$ET$304,$R$3,0)))</f>
        <v>0-0</v>
      </c>
      <c r="J76" s="950"/>
      <c r="K76" s="958"/>
      <c r="L76" s="96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5"/>
      <c r="H77" s="946"/>
      <c r="I77" s="951"/>
      <c r="J77" s="952"/>
      <c r="K77" s="958"/>
      <c r="L77" s="96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5"/>
      <c r="H78" s="946"/>
      <c r="I78" s="951"/>
      <c r="J78" s="952"/>
      <c r="K78" s="958"/>
      <c r="L78" s="96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5"/>
      <c r="H79" s="946"/>
      <c r="I79" s="951"/>
      <c r="J79" s="952"/>
      <c r="K79" s="958"/>
      <c r="L79" s="96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5"/>
      <c r="H80" s="946"/>
      <c r="I80" s="951"/>
      <c r="J80" s="952"/>
      <c r="K80" s="958"/>
      <c r="L80" s="96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6"/>
      <c r="H81" s="947"/>
      <c r="I81" s="951"/>
      <c r="J81" s="952"/>
      <c r="K81" s="959"/>
      <c r="L81" s="96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7"/>
      <c r="H82" s="948"/>
      <c r="I82" s="953"/>
      <c r="J82" s="954"/>
      <c r="K82" s="960"/>
      <c r="L82" s="97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4"/>
      <c r="J83" s="96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Compromiso en el cumplimiento de las obligaciones impuestas en el fallo de la sentencia del Rio Bogota en el Municipio de Tocancipá, Cundinamarca, Centro Oriente</v>
      </c>
      <c r="C85" s="934" t="str">
        <f>VLOOKUP($D$9,'PROYECTOS REGISTRADOS'!$A$2:$D$82,3,0)</f>
        <v>2016-25817-0011</v>
      </c>
      <c r="D85" s="937"/>
      <c r="E85" s="943" t="str">
        <f>IF(D85=0,"0-0",(VLOOKUP(D85,'CONSOLIDADO PLAN DESARROLLO'!$EL$9:$ET$304,2,0)))</f>
        <v>0-0</v>
      </c>
      <c r="F85" s="940" t="str">
        <f>IF(D85=0,"0-0",(VLOOKUP(D85,'CONSOLIDADO PLAN DESARROLLO'!$EL$9:$ET$304,3,0)))</f>
        <v>0-0</v>
      </c>
      <c r="G85" s="965" t="str">
        <f>IF(D85=0,"0-0",(VLOOKUP(D85,'CONSOLIDADO PLAN DESARROLLO'!$EL$9:$ET$304,4,0)))</f>
        <v>0-0</v>
      </c>
      <c r="H85" s="946" t="str">
        <f>IF(D85=0,"0-0",(VLOOKUP(D85,'CONSOLIDADO PLAN DESARROLLO'!$EL$9:$ET$304,5,0)))</f>
        <v>0-0</v>
      </c>
      <c r="I85" s="949" t="str">
        <f>IF(D85=0,"0-0",(VLOOKUP(D85,'CONSOLIDADO PLAN DESARROLLO'!$EL$9:$ET$304,$R$3,0)))</f>
        <v>0-0</v>
      </c>
      <c r="J85" s="950"/>
      <c r="K85" s="958"/>
      <c r="L85" s="96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5"/>
      <c r="H86" s="946"/>
      <c r="I86" s="951"/>
      <c r="J86" s="952"/>
      <c r="K86" s="958"/>
      <c r="L86" s="96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5"/>
      <c r="H87" s="946"/>
      <c r="I87" s="951"/>
      <c r="J87" s="952"/>
      <c r="K87" s="958"/>
      <c r="L87" s="96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5"/>
      <c r="H88" s="946"/>
      <c r="I88" s="951"/>
      <c r="J88" s="952"/>
      <c r="K88" s="958"/>
      <c r="L88" s="96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5"/>
      <c r="H89" s="946"/>
      <c r="I89" s="951"/>
      <c r="J89" s="952"/>
      <c r="K89" s="958"/>
      <c r="L89" s="96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6"/>
      <c r="H90" s="947"/>
      <c r="I90" s="951"/>
      <c r="J90" s="952"/>
      <c r="K90" s="959"/>
      <c r="L90" s="96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7"/>
      <c r="H91" s="948"/>
      <c r="I91" s="953"/>
      <c r="J91" s="954"/>
      <c r="K91" s="960"/>
      <c r="L91" s="97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4"/>
      <c r="J92" s="96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Compromiso en el cumplimiento de las obligaciones impuestas en el fallo de la sentencia del Rio Bogota en el Municipio de Tocancipá, Cundinamarca, Centro Oriente</v>
      </c>
      <c r="C94" s="934" t="str">
        <f>VLOOKUP($D$9,'PROYECTOS REGISTRADOS'!$A$2:$D$82,3,0)</f>
        <v>2016-25817-0011</v>
      </c>
      <c r="D94" s="937"/>
      <c r="E94" s="943" t="str">
        <f>IF(D94=0,"0-0",(VLOOKUP(D94,'CONSOLIDADO PLAN DESARROLLO'!$EL$9:$ET$304,2,0)))</f>
        <v>0-0</v>
      </c>
      <c r="F94" s="940" t="str">
        <f>IF(D94=0,"0-0",(VLOOKUP(D94,'CONSOLIDADO PLAN DESARROLLO'!$EL$9:$ET$304,3,0)))</f>
        <v>0-0</v>
      </c>
      <c r="G94" s="965" t="str">
        <f>IF(D94=0,"0-0",(VLOOKUP(D94,'CONSOLIDADO PLAN DESARROLLO'!$EL$9:$ET$304,4,0)))</f>
        <v>0-0</v>
      </c>
      <c r="H94" s="946" t="str">
        <f>IF(D94=0,"0-0",(VLOOKUP(D94,'CONSOLIDADO PLAN DESARROLLO'!$EL$9:$ET$304,5,0)))</f>
        <v>0-0</v>
      </c>
      <c r="I94" s="949" t="str">
        <f>IF(D94=0,"0-0",(VLOOKUP(D94,'CONSOLIDADO PLAN DESARROLLO'!$EL$9:$ET$304,$R$3,0)))</f>
        <v>0-0</v>
      </c>
      <c r="J94" s="950"/>
      <c r="K94" s="958"/>
      <c r="L94" s="96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5"/>
      <c r="H95" s="946"/>
      <c r="I95" s="951"/>
      <c r="J95" s="952"/>
      <c r="K95" s="958"/>
      <c r="L95" s="96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5"/>
      <c r="H96" s="946"/>
      <c r="I96" s="951"/>
      <c r="J96" s="952"/>
      <c r="K96" s="958"/>
      <c r="L96" s="96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5"/>
      <c r="H97" s="946"/>
      <c r="I97" s="951"/>
      <c r="J97" s="952"/>
      <c r="K97" s="958"/>
      <c r="L97" s="96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5"/>
      <c r="H98" s="946"/>
      <c r="I98" s="951"/>
      <c r="J98" s="952"/>
      <c r="K98" s="958"/>
      <c r="L98" s="96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6"/>
      <c r="H99" s="947"/>
      <c r="I99" s="951"/>
      <c r="J99" s="952"/>
      <c r="K99" s="959"/>
      <c r="L99" s="96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7"/>
      <c r="H100" s="948"/>
      <c r="I100" s="953"/>
      <c r="J100" s="954"/>
      <c r="K100" s="960"/>
      <c r="L100" s="97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4"/>
      <c r="J101" s="96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Compromiso en el cumplimiento de las obligaciones impuestas en el fallo de la sentencia del Rio Bogota en el Municipio de Tocancipá, Cundinamarca, Centro Oriente</v>
      </c>
      <c r="C103" s="934" t="str">
        <f>VLOOKUP($D$9,'PROYECTOS REGISTRADOS'!$A$2:$D$82,3,0)</f>
        <v>2016-25817-0011</v>
      </c>
      <c r="D103" s="937"/>
      <c r="E103" s="943" t="str">
        <f>IF(D103=0,"0-0",(VLOOKUP(D103,'CONSOLIDADO PLAN DESARROLLO'!$EL$9:$ET$304,2,0)))</f>
        <v>0-0</v>
      </c>
      <c r="F103" s="940" t="str">
        <f>IF(D103=0,"0-0",(VLOOKUP(D103,'CONSOLIDADO PLAN DESARROLLO'!$EL$9:$ET$304,3,0)))</f>
        <v>0-0</v>
      </c>
      <c r="G103" s="965" t="str">
        <f>IF(D103=0,"0-0",(VLOOKUP(D103,'CONSOLIDADO PLAN DESARROLLO'!$EL$9:$ET$304,4,0)))</f>
        <v>0-0</v>
      </c>
      <c r="H103" s="946" t="str">
        <f>IF(D103=0,"0-0",(VLOOKUP(D103,'CONSOLIDADO PLAN DESARROLLO'!$EL$9:$ET$304,5,0)))</f>
        <v>0-0</v>
      </c>
      <c r="I103" s="949" t="str">
        <f>IF(D103=0,"0-0",(VLOOKUP(D103,'CONSOLIDADO PLAN DESARROLLO'!$EL$9:$ET$304,$R$3,0)))</f>
        <v>0-0</v>
      </c>
      <c r="J103" s="950"/>
      <c r="K103" s="958"/>
      <c r="L103" s="96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5"/>
      <c r="H104" s="946"/>
      <c r="I104" s="951"/>
      <c r="J104" s="952"/>
      <c r="K104" s="958"/>
      <c r="L104" s="96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5"/>
      <c r="H105" s="946"/>
      <c r="I105" s="951"/>
      <c r="J105" s="952"/>
      <c r="K105" s="958"/>
      <c r="L105" s="96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5"/>
      <c r="H106" s="946"/>
      <c r="I106" s="951"/>
      <c r="J106" s="952"/>
      <c r="K106" s="958"/>
      <c r="L106" s="96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5"/>
      <c r="H107" s="946"/>
      <c r="I107" s="951"/>
      <c r="J107" s="952"/>
      <c r="K107" s="958"/>
      <c r="L107" s="96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6"/>
      <c r="H108" s="947"/>
      <c r="I108" s="951"/>
      <c r="J108" s="952"/>
      <c r="K108" s="959"/>
      <c r="L108" s="96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7"/>
      <c r="H109" s="948"/>
      <c r="I109" s="953"/>
      <c r="J109" s="954"/>
      <c r="K109" s="960"/>
      <c r="L109" s="97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4"/>
      <c r="J110" s="96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Compromiso en el cumplimiento de las obligaciones impuestas en el fallo de la sentencia del Rio Bogota en el Municipio de Tocancipá, Cundinamarca, Centro Oriente</v>
      </c>
      <c r="C112" s="934" t="str">
        <f>VLOOKUP($D$9,'PROYECTOS REGISTRADOS'!$A$2:$D$82,3,0)</f>
        <v>2016-25817-0011</v>
      </c>
      <c r="D112" s="937"/>
      <c r="E112" s="943" t="str">
        <f>IF(D112=0,"0-0",(VLOOKUP(D112,'CONSOLIDADO PLAN DESARROLLO'!$EL$9:$ET$304,2,0)))</f>
        <v>0-0</v>
      </c>
      <c r="F112" s="940" t="str">
        <f>IF(D112=0,"0-0",(VLOOKUP(D112,'CONSOLIDADO PLAN DESARROLLO'!$EL$9:$ET$304,3,0)))</f>
        <v>0-0</v>
      </c>
      <c r="G112" s="965" t="str">
        <f>IF(D112=0,"0-0",(VLOOKUP(D112,'CONSOLIDADO PLAN DESARROLLO'!$EL$9:$ET$304,4,0)))</f>
        <v>0-0</v>
      </c>
      <c r="H112" s="946" t="str">
        <f>IF(D112=0,"0-0",(VLOOKUP(D112,'CONSOLIDADO PLAN DESARROLLO'!$EL$9:$ET$304,5,0)))</f>
        <v>0-0</v>
      </c>
      <c r="I112" s="949" t="str">
        <f>IF(D112=0,"0-0",(VLOOKUP(D112,'CONSOLIDADO PLAN DESARROLLO'!$EL$9:$ET$304,$R$3,0)))</f>
        <v>0-0</v>
      </c>
      <c r="J112" s="950"/>
      <c r="K112" s="958"/>
      <c r="L112" s="96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5"/>
      <c r="H113" s="946"/>
      <c r="I113" s="951"/>
      <c r="J113" s="952"/>
      <c r="K113" s="958"/>
      <c r="L113" s="96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5"/>
      <c r="H114" s="946"/>
      <c r="I114" s="951"/>
      <c r="J114" s="952"/>
      <c r="K114" s="958"/>
      <c r="L114" s="96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5"/>
      <c r="H115" s="946"/>
      <c r="I115" s="951"/>
      <c r="J115" s="952"/>
      <c r="K115" s="958"/>
      <c r="L115" s="96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5"/>
      <c r="H116" s="946"/>
      <c r="I116" s="951"/>
      <c r="J116" s="952"/>
      <c r="K116" s="958"/>
      <c r="L116" s="96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6"/>
      <c r="H117" s="947"/>
      <c r="I117" s="951"/>
      <c r="J117" s="952"/>
      <c r="K117" s="959"/>
      <c r="L117" s="96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7"/>
      <c r="H118" s="948"/>
      <c r="I118" s="953"/>
      <c r="J118" s="954"/>
      <c r="K118" s="960"/>
      <c r="L118" s="97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4"/>
      <c r="J119" s="96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Compromiso en el cumplimiento de las obligaciones impuestas en el fallo de la sentencia del Rio Bogota en el Municipio de Tocancipá, Cundinamarca, Centro Oriente</v>
      </c>
      <c r="C121" s="934" t="str">
        <f>VLOOKUP($D$9,'PROYECTOS REGISTRADOS'!$A$2:$D$82,3,0)</f>
        <v>2016-25817-0011</v>
      </c>
      <c r="D121" s="937"/>
      <c r="E121" s="943" t="str">
        <f>IF(D121=0,"0-0",(VLOOKUP(D121,'CONSOLIDADO PLAN DESARROLLO'!$EL$9:$ET$304,2,0)))</f>
        <v>0-0</v>
      </c>
      <c r="F121" s="940" t="str">
        <f>IF(D121=0,"0-0",(VLOOKUP(D121,'CONSOLIDADO PLAN DESARROLLO'!$EL$9:$ET$304,3,0)))</f>
        <v>0-0</v>
      </c>
      <c r="G121" s="965" t="str">
        <f>IF(D121=0,"0-0",(VLOOKUP(D121,'CONSOLIDADO PLAN DESARROLLO'!$EL$9:$ET$304,4,0)))</f>
        <v>0-0</v>
      </c>
      <c r="H121" s="946" t="str">
        <f>IF(D121=0,"0-0",(VLOOKUP(D121,'CONSOLIDADO PLAN DESARROLLO'!$EL$9:$ET$304,5,0)))</f>
        <v>0-0</v>
      </c>
      <c r="I121" s="949" t="str">
        <f>IF(D121=0,"0-0",(VLOOKUP(D121,'CONSOLIDADO PLAN DESARROLLO'!$EL$9:$ET$304,$R$3,0)))</f>
        <v>0-0</v>
      </c>
      <c r="J121" s="950"/>
      <c r="K121" s="958"/>
      <c r="L121" s="96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5"/>
      <c r="H122" s="946"/>
      <c r="I122" s="951"/>
      <c r="J122" s="952"/>
      <c r="K122" s="958"/>
      <c r="L122" s="96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5"/>
      <c r="H123" s="946"/>
      <c r="I123" s="951"/>
      <c r="J123" s="952"/>
      <c r="K123" s="958"/>
      <c r="L123" s="96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5"/>
      <c r="H124" s="946"/>
      <c r="I124" s="951"/>
      <c r="J124" s="952"/>
      <c r="K124" s="958"/>
      <c r="L124" s="96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5"/>
      <c r="H125" s="946"/>
      <c r="I125" s="951"/>
      <c r="J125" s="952"/>
      <c r="K125" s="958"/>
      <c r="L125" s="96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6"/>
      <c r="H126" s="947"/>
      <c r="I126" s="951"/>
      <c r="J126" s="952"/>
      <c r="K126" s="959"/>
      <c r="L126" s="96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7"/>
      <c r="H127" s="948"/>
      <c r="I127" s="953"/>
      <c r="J127" s="954"/>
      <c r="K127" s="960"/>
      <c r="L127" s="97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4"/>
      <c r="J128" s="96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Compromiso en el cumplimiento de las obligaciones impuestas en el fallo de la sentencia del Rio Bogota en el Municipio de Tocancipá, Cundinamarca, Centro Oriente</v>
      </c>
      <c r="C130" s="934" t="str">
        <f>VLOOKUP($D$9,'PROYECTOS REGISTRADOS'!$A$2:$D$82,3,0)</f>
        <v>2016-25817-0011</v>
      </c>
      <c r="D130" s="937"/>
      <c r="E130" s="943" t="str">
        <f>IF(D130=0,"0-0",(VLOOKUP(D130,'CONSOLIDADO PLAN DESARROLLO'!$EL$9:$ET$304,2,0)))</f>
        <v>0-0</v>
      </c>
      <c r="F130" s="940" t="str">
        <f>IF(D130=0,"0-0",(VLOOKUP(D130,'CONSOLIDADO PLAN DESARROLLO'!$EL$9:$ET$304,3,0)))</f>
        <v>0-0</v>
      </c>
      <c r="G130" s="965" t="str">
        <f>IF(D130=0,"0-0",(VLOOKUP(D130,'CONSOLIDADO PLAN DESARROLLO'!$EL$9:$ET$304,4,0)))</f>
        <v>0-0</v>
      </c>
      <c r="H130" s="946" t="str">
        <f>IF(D130=0,"0-0",(VLOOKUP(D130,'CONSOLIDADO PLAN DESARROLLO'!$EL$9:$ET$304,5,0)))</f>
        <v>0-0</v>
      </c>
      <c r="I130" s="949" t="str">
        <f>IF(D130=0,"0-0",(VLOOKUP(D130,'CONSOLIDADO PLAN DESARROLLO'!$EL$9:$ET$304,$R$3,0)))</f>
        <v>0-0</v>
      </c>
      <c r="J130" s="950"/>
      <c r="K130" s="958"/>
      <c r="L130" s="96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5"/>
      <c r="H131" s="946"/>
      <c r="I131" s="951"/>
      <c r="J131" s="952"/>
      <c r="K131" s="958"/>
      <c r="L131" s="96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5"/>
      <c r="H132" s="946"/>
      <c r="I132" s="951"/>
      <c r="J132" s="952"/>
      <c r="K132" s="958"/>
      <c r="L132" s="96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5"/>
      <c r="H133" s="946"/>
      <c r="I133" s="951"/>
      <c r="J133" s="952"/>
      <c r="K133" s="958"/>
      <c r="L133" s="96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5"/>
      <c r="H134" s="946"/>
      <c r="I134" s="951"/>
      <c r="J134" s="952"/>
      <c r="K134" s="958"/>
      <c r="L134" s="96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6"/>
      <c r="H135" s="947"/>
      <c r="I135" s="951"/>
      <c r="J135" s="952"/>
      <c r="K135" s="959"/>
      <c r="L135" s="96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7"/>
      <c r="H136" s="948"/>
      <c r="I136" s="953"/>
      <c r="J136" s="954"/>
      <c r="K136" s="960"/>
      <c r="L136" s="97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4"/>
      <c r="J137" s="96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Compromiso en el cumplimiento de las obligaciones impuestas en el fallo de la sentencia del Rio Bogota en el Municipio de Tocancipá, Cundinamarca, Centro Oriente</v>
      </c>
      <c r="C139" s="934" t="str">
        <f>VLOOKUP($D$9,'PROYECTOS REGISTRADOS'!$A$2:$D$82,3,0)</f>
        <v>2016-25817-0011</v>
      </c>
      <c r="D139" s="937"/>
      <c r="E139" s="943" t="str">
        <f>IF(D139=0,"0-0",(VLOOKUP(D139,'CONSOLIDADO PLAN DESARROLLO'!$EL$9:$ET$304,2,0)))</f>
        <v>0-0</v>
      </c>
      <c r="F139" s="940" t="str">
        <f>IF(D139=0,"0-0",(VLOOKUP(D139,'CONSOLIDADO PLAN DESARROLLO'!$EL$9:$ET$304,3,0)))</f>
        <v>0-0</v>
      </c>
      <c r="G139" s="965" t="str">
        <f>IF(D139=0,"0-0",(VLOOKUP(D139,'CONSOLIDADO PLAN DESARROLLO'!$EL$9:$ET$304,4,0)))</f>
        <v>0-0</v>
      </c>
      <c r="H139" s="946" t="str">
        <f>IF(D139=0,"0-0",(VLOOKUP(D139,'CONSOLIDADO PLAN DESARROLLO'!$EL$9:$ET$304,5,0)))</f>
        <v>0-0</v>
      </c>
      <c r="I139" s="949" t="str">
        <f>IF(D139=0,"0-0",(VLOOKUP(D139,'CONSOLIDADO PLAN DESARROLLO'!$EL$9:$ET$304,$R$3,0)))</f>
        <v>0-0</v>
      </c>
      <c r="J139" s="950"/>
      <c r="K139" s="958"/>
      <c r="L139" s="96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5"/>
      <c r="H140" s="946"/>
      <c r="I140" s="951"/>
      <c r="J140" s="952"/>
      <c r="K140" s="958"/>
      <c r="L140" s="96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5"/>
      <c r="H141" s="946"/>
      <c r="I141" s="951"/>
      <c r="J141" s="952"/>
      <c r="K141" s="958"/>
      <c r="L141" s="96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5"/>
      <c r="H142" s="946"/>
      <c r="I142" s="951"/>
      <c r="J142" s="952"/>
      <c r="K142" s="958"/>
      <c r="L142" s="96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5"/>
      <c r="H143" s="946"/>
      <c r="I143" s="951"/>
      <c r="J143" s="952"/>
      <c r="K143" s="958"/>
      <c r="L143" s="96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6"/>
      <c r="H144" s="947"/>
      <c r="I144" s="951"/>
      <c r="J144" s="952"/>
      <c r="K144" s="959"/>
      <c r="L144" s="96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7"/>
      <c r="H145" s="948"/>
      <c r="I145" s="953"/>
      <c r="J145" s="954"/>
      <c r="K145" s="960"/>
      <c r="L145" s="97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4"/>
      <c r="J146" s="96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Compromiso en el cumplimiento de las obligaciones impuestas en el fallo de la sentencia del Rio Bogota en el Municipio de Tocancipá, Cundinamarca, Centro Oriente</v>
      </c>
      <c r="C148" s="934" t="str">
        <f>VLOOKUP($D$9,'PROYECTOS REGISTRADOS'!$A$2:$D$82,3,0)</f>
        <v>2016-25817-0011</v>
      </c>
      <c r="D148" s="937"/>
      <c r="E148" s="943" t="str">
        <f>IF(D148=0,"0-0",(VLOOKUP(D148,'CONSOLIDADO PLAN DESARROLLO'!$EL$9:$ET$304,2,0)))</f>
        <v>0-0</v>
      </c>
      <c r="F148" s="940" t="str">
        <f>IF(D148=0,"0-0",(VLOOKUP(D148,'CONSOLIDADO PLAN DESARROLLO'!$EL$9:$ET$304,3,0)))</f>
        <v>0-0</v>
      </c>
      <c r="G148" s="965" t="str">
        <f>IF(D148=0,"0-0",(VLOOKUP(D148,'CONSOLIDADO PLAN DESARROLLO'!$EL$9:$ET$304,4,0)))</f>
        <v>0-0</v>
      </c>
      <c r="H148" s="946" t="str">
        <f>IF(D148=0,"0-0",(VLOOKUP(D148,'CONSOLIDADO PLAN DESARROLLO'!$EL$9:$ET$304,5,0)))</f>
        <v>0-0</v>
      </c>
      <c r="I148" s="949" t="str">
        <f>IF(D148=0,"0-0",(VLOOKUP(D148,'CONSOLIDADO PLAN DESARROLLO'!$EL$9:$ET$304,$R$3,0)))</f>
        <v>0-0</v>
      </c>
      <c r="J148" s="950"/>
      <c r="K148" s="958"/>
      <c r="L148" s="96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5"/>
      <c r="H149" s="946"/>
      <c r="I149" s="951"/>
      <c r="J149" s="952"/>
      <c r="K149" s="958"/>
      <c r="L149" s="96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5"/>
      <c r="H150" s="946"/>
      <c r="I150" s="951"/>
      <c r="J150" s="952"/>
      <c r="K150" s="958"/>
      <c r="L150" s="96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5"/>
      <c r="H151" s="946"/>
      <c r="I151" s="951"/>
      <c r="J151" s="952"/>
      <c r="K151" s="958"/>
      <c r="L151" s="96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5"/>
      <c r="H152" s="946"/>
      <c r="I152" s="951"/>
      <c r="J152" s="952"/>
      <c r="K152" s="958"/>
      <c r="L152" s="96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6"/>
      <c r="H153" s="947"/>
      <c r="I153" s="951"/>
      <c r="J153" s="952"/>
      <c r="K153" s="959"/>
      <c r="L153" s="96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7"/>
      <c r="H154" s="948"/>
      <c r="I154" s="953"/>
      <c r="J154" s="954"/>
      <c r="K154" s="960"/>
      <c r="L154" s="97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4"/>
      <c r="J155" s="96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Compromiso en el cumplimiento de las obligaciones impuestas en el fallo de la sentencia del Rio Bogota en el Municipio de Tocancipá, Cundinamarca, Centro Oriente</v>
      </c>
      <c r="C157" s="934" t="str">
        <f>VLOOKUP($D$9,'PROYECTOS REGISTRADOS'!$A$2:$D$82,3,0)</f>
        <v>2016-25817-0011</v>
      </c>
      <c r="D157" s="937"/>
      <c r="E157" s="943" t="str">
        <f>IF(D157=0,"0-0",(VLOOKUP(D157,'CONSOLIDADO PLAN DESARROLLO'!$EL$9:$ET$304,2,0)))</f>
        <v>0-0</v>
      </c>
      <c r="F157" s="940" t="str">
        <f>IF(D157=0,"0-0",(VLOOKUP(D157,'CONSOLIDADO PLAN DESARROLLO'!$EL$9:$ET$304,3,0)))</f>
        <v>0-0</v>
      </c>
      <c r="G157" s="965" t="str">
        <f>IF(D157=0,"0-0",(VLOOKUP(D157,'CONSOLIDADO PLAN DESARROLLO'!$EL$9:$ET$304,4,0)))</f>
        <v>0-0</v>
      </c>
      <c r="H157" s="946" t="str">
        <f>IF(D157=0,"0-0",(VLOOKUP(D157,'CONSOLIDADO PLAN DESARROLLO'!$EL$9:$ET$304,5,0)))</f>
        <v>0-0</v>
      </c>
      <c r="I157" s="949" t="str">
        <f>IF(D157=0,"0-0",(VLOOKUP(D157,'CONSOLIDADO PLAN DESARROLLO'!$EL$9:$ET$304,$R$3,0)))</f>
        <v>0-0</v>
      </c>
      <c r="J157" s="950"/>
      <c r="K157" s="958"/>
      <c r="L157" s="96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5"/>
      <c r="H158" s="946"/>
      <c r="I158" s="951"/>
      <c r="J158" s="952"/>
      <c r="K158" s="958"/>
      <c r="L158" s="96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5"/>
      <c r="H159" s="946"/>
      <c r="I159" s="951"/>
      <c r="J159" s="952"/>
      <c r="K159" s="958"/>
      <c r="L159" s="96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5"/>
      <c r="H160" s="946"/>
      <c r="I160" s="951"/>
      <c r="J160" s="952"/>
      <c r="K160" s="958"/>
      <c r="L160" s="96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5"/>
      <c r="H161" s="946"/>
      <c r="I161" s="951"/>
      <c r="J161" s="952"/>
      <c r="K161" s="958"/>
      <c r="L161" s="96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6"/>
      <c r="H162" s="947"/>
      <c r="I162" s="951"/>
      <c r="J162" s="952"/>
      <c r="K162" s="959"/>
      <c r="L162" s="96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7"/>
      <c r="H163" s="948"/>
      <c r="I163" s="953"/>
      <c r="J163" s="954"/>
      <c r="K163" s="960"/>
      <c r="L163" s="97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4"/>
      <c r="J164" s="96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Compromiso en el cumplimiento de las obligaciones impuestas en el fallo de la sentencia del Rio Bogota en el Municipio de Tocancipá, Cundinamarca, Centro Oriente</v>
      </c>
      <c r="C166" s="934" t="str">
        <f>VLOOKUP($D$9,'PROYECTOS REGISTRADOS'!$A$2:$D$82,3,0)</f>
        <v>2016-25817-0011</v>
      </c>
      <c r="D166" s="937"/>
      <c r="E166" s="943" t="str">
        <f>IF(D166=0,"0-0",(VLOOKUP(D166,'CONSOLIDADO PLAN DESARROLLO'!$EL$9:$ET$304,2,0)))</f>
        <v>0-0</v>
      </c>
      <c r="F166" s="940" t="str">
        <f>IF(D166=0,"0-0",(VLOOKUP(D166,'CONSOLIDADO PLAN DESARROLLO'!$EL$9:$ET$304,3,0)))</f>
        <v>0-0</v>
      </c>
      <c r="G166" s="965" t="str">
        <f>IF(D166=0,"0-0",(VLOOKUP(D166,'CONSOLIDADO PLAN DESARROLLO'!$EL$9:$ET$304,4,0)))</f>
        <v>0-0</v>
      </c>
      <c r="H166" s="946" t="str">
        <f>IF(D166=0,"0-0",(VLOOKUP(D166,'CONSOLIDADO PLAN DESARROLLO'!$EL$9:$ET$304,5,0)))</f>
        <v>0-0</v>
      </c>
      <c r="I166" s="949" t="str">
        <f>IF(D166=0,"0-0",(VLOOKUP(D166,'CONSOLIDADO PLAN DESARROLLO'!$EL$9:$ET$304,$R$3,0)))</f>
        <v>0-0</v>
      </c>
      <c r="J166" s="950"/>
      <c r="K166" s="958"/>
      <c r="L166" s="96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5"/>
      <c r="H167" s="946"/>
      <c r="I167" s="951"/>
      <c r="J167" s="952"/>
      <c r="K167" s="958"/>
      <c r="L167" s="96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5"/>
      <c r="H168" s="946"/>
      <c r="I168" s="951"/>
      <c r="J168" s="952"/>
      <c r="K168" s="958"/>
      <c r="L168" s="96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5"/>
      <c r="H169" s="946"/>
      <c r="I169" s="951"/>
      <c r="J169" s="952"/>
      <c r="K169" s="958"/>
      <c r="L169" s="96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5"/>
      <c r="H170" s="946"/>
      <c r="I170" s="951"/>
      <c r="J170" s="952"/>
      <c r="K170" s="958"/>
      <c r="L170" s="96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6"/>
      <c r="H171" s="947"/>
      <c r="I171" s="951"/>
      <c r="J171" s="952"/>
      <c r="K171" s="959"/>
      <c r="L171" s="96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7"/>
      <c r="H172" s="948"/>
      <c r="I172" s="953"/>
      <c r="J172" s="954"/>
      <c r="K172" s="960"/>
      <c r="L172" s="97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4"/>
      <c r="J173" s="96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Compromiso en el cumplimiento de las obligaciones impuestas en el fallo de la sentencia del Rio Bogota en el Municipio de Tocancipá, Cundinamarca, Centro Oriente</v>
      </c>
      <c r="C175" s="934" t="str">
        <f>VLOOKUP($D$9,'PROYECTOS REGISTRADOS'!$A$2:$D$82,3,0)</f>
        <v>2016-25817-0011</v>
      </c>
      <c r="D175" s="937"/>
      <c r="E175" s="943" t="str">
        <f>IF(D175=0,"0-0",(VLOOKUP(D175,'CONSOLIDADO PLAN DESARROLLO'!$EL$9:$ET$304,2,0)))</f>
        <v>0-0</v>
      </c>
      <c r="F175" s="940" t="str">
        <f>IF(D175=0,"0-0",(VLOOKUP(D175,'CONSOLIDADO PLAN DESARROLLO'!$EL$9:$ET$304,3,0)))</f>
        <v>0-0</v>
      </c>
      <c r="G175" s="965" t="str">
        <f>IF(D175=0,"0-0",(VLOOKUP(D175,'CONSOLIDADO PLAN DESARROLLO'!$EL$9:$ET$304,4,0)))</f>
        <v>0-0</v>
      </c>
      <c r="H175" s="946" t="str">
        <f>IF(D175=0,"0-0",(VLOOKUP(D175,'CONSOLIDADO PLAN DESARROLLO'!$EL$9:$ET$304,5,0)))</f>
        <v>0-0</v>
      </c>
      <c r="I175" s="949" t="str">
        <f>IF(D175=0,"0-0",(VLOOKUP(D175,'CONSOLIDADO PLAN DESARROLLO'!$EL$9:$ET$304,$R$3,0)))</f>
        <v>0-0</v>
      </c>
      <c r="J175" s="950"/>
      <c r="K175" s="958"/>
      <c r="L175" s="96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5"/>
      <c r="H176" s="946"/>
      <c r="I176" s="951"/>
      <c r="J176" s="952"/>
      <c r="K176" s="958"/>
      <c r="L176" s="96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5"/>
      <c r="H177" s="946"/>
      <c r="I177" s="951"/>
      <c r="J177" s="952"/>
      <c r="K177" s="958"/>
      <c r="L177" s="96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5"/>
      <c r="H178" s="946"/>
      <c r="I178" s="951"/>
      <c r="J178" s="952"/>
      <c r="K178" s="958"/>
      <c r="L178" s="96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5"/>
      <c r="H179" s="946"/>
      <c r="I179" s="951"/>
      <c r="J179" s="952"/>
      <c r="K179" s="958"/>
      <c r="L179" s="96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6"/>
      <c r="H180" s="947"/>
      <c r="I180" s="951"/>
      <c r="J180" s="952"/>
      <c r="K180" s="959"/>
      <c r="L180" s="96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7"/>
      <c r="H181" s="948"/>
      <c r="I181" s="953"/>
      <c r="J181" s="954"/>
      <c r="K181" s="960"/>
      <c r="L181" s="97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4"/>
      <c r="J182" s="96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Compromiso en el cumplimiento de las obligaciones impuestas en el fallo de la sentencia del Rio Bogota en el Municipio de Tocancipá, Cundinamarca, Centro Oriente</v>
      </c>
      <c r="C184" s="934" t="str">
        <f>VLOOKUP($D$9,'PROYECTOS REGISTRADOS'!$A$2:$D$82,3,0)</f>
        <v>2016-25817-0011</v>
      </c>
      <c r="D184" s="937"/>
      <c r="E184" s="943" t="str">
        <f>IF(D184=0,"0-0",(VLOOKUP(D184,'CONSOLIDADO PLAN DESARROLLO'!$EL$9:$ET$304,2,0)))</f>
        <v>0-0</v>
      </c>
      <c r="F184" s="940" t="str">
        <f>IF(D184=0,"0-0",(VLOOKUP(D184,'CONSOLIDADO PLAN DESARROLLO'!$EL$9:$ET$304,3,0)))</f>
        <v>0-0</v>
      </c>
      <c r="G184" s="965" t="str">
        <f>IF(D184=0,"0-0",(VLOOKUP(D184,'CONSOLIDADO PLAN DESARROLLO'!$EL$9:$ET$304,4,0)))</f>
        <v>0-0</v>
      </c>
      <c r="H184" s="946" t="str">
        <f>IF(D184=0,"0-0",(VLOOKUP(D184,'CONSOLIDADO PLAN DESARROLLO'!$EL$9:$ET$304,5,0)))</f>
        <v>0-0</v>
      </c>
      <c r="I184" s="949" t="str">
        <f>IF(D184=0,"0-0",(VLOOKUP(D184,'CONSOLIDADO PLAN DESARROLLO'!$EL$9:$ET$304,$R$3,0)))</f>
        <v>0-0</v>
      </c>
      <c r="J184" s="950"/>
      <c r="K184" s="958"/>
      <c r="L184" s="96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5"/>
      <c r="H185" s="946"/>
      <c r="I185" s="951"/>
      <c r="J185" s="952"/>
      <c r="K185" s="958"/>
      <c r="L185" s="96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5"/>
      <c r="H186" s="946"/>
      <c r="I186" s="951"/>
      <c r="J186" s="952"/>
      <c r="K186" s="958"/>
      <c r="L186" s="96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5"/>
      <c r="H187" s="946"/>
      <c r="I187" s="951"/>
      <c r="J187" s="952"/>
      <c r="K187" s="958"/>
      <c r="L187" s="96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5"/>
      <c r="H188" s="946"/>
      <c r="I188" s="951"/>
      <c r="J188" s="952"/>
      <c r="K188" s="958"/>
      <c r="L188" s="96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6"/>
      <c r="H189" s="947"/>
      <c r="I189" s="951"/>
      <c r="J189" s="952"/>
      <c r="K189" s="959"/>
      <c r="L189" s="96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7"/>
      <c r="H190" s="948"/>
      <c r="I190" s="953"/>
      <c r="J190" s="954"/>
      <c r="K190" s="960"/>
      <c r="L190" s="97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4"/>
      <c r="J191" s="96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Compromiso en el cumplimiento de las obligaciones impuestas en el fallo de la sentencia del Rio Bogota en el Municipio de Tocancipá, Cundinamarca, Centro Oriente</v>
      </c>
      <c r="C193" s="934" t="str">
        <f>VLOOKUP($D$9,'PROYECTOS REGISTRADOS'!$A$2:$D$82,3,0)</f>
        <v>2016-25817-0011</v>
      </c>
      <c r="D193" s="937"/>
      <c r="E193" s="943" t="str">
        <f>IF(D193=0,"0-0",(VLOOKUP(D193,'CONSOLIDADO PLAN DESARROLLO'!$EL$9:$ET$304,2,0)))</f>
        <v>0-0</v>
      </c>
      <c r="F193" s="940" t="str">
        <f>IF(D193=0,"0-0",(VLOOKUP(D193,'CONSOLIDADO PLAN DESARROLLO'!$EL$9:$ET$304,3,0)))</f>
        <v>0-0</v>
      </c>
      <c r="G193" s="965" t="str">
        <f>IF(D193=0,"0-0",(VLOOKUP(D193,'CONSOLIDADO PLAN DESARROLLO'!$EL$9:$ET$304,4,0)))</f>
        <v>0-0</v>
      </c>
      <c r="H193" s="946" t="str">
        <f>IF(D193=0,"0-0",(VLOOKUP(D193,'CONSOLIDADO PLAN DESARROLLO'!$EL$9:$ET$304,5,0)))</f>
        <v>0-0</v>
      </c>
      <c r="I193" s="949" t="str">
        <f>IF(D193=0,"0-0",(VLOOKUP(D193,'CONSOLIDADO PLAN DESARROLLO'!$EL$9:$ET$304,$R$3,0)))</f>
        <v>0-0</v>
      </c>
      <c r="J193" s="950"/>
      <c r="K193" s="958"/>
      <c r="L193" s="96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5"/>
      <c r="H194" s="946"/>
      <c r="I194" s="951"/>
      <c r="J194" s="952"/>
      <c r="K194" s="958"/>
      <c r="L194" s="96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5"/>
      <c r="H195" s="946"/>
      <c r="I195" s="951"/>
      <c r="J195" s="952"/>
      <c r="K195" s="958"/>
      <c r="L195" s="96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5"/>
      <c r="H196" s="946"/>
      <c r="I196" s="951"/>
      <c r="J196" s="952"/>
      <c r="K196" s="958"/>
      <c r="L196" s="96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5"/>
      <c r="H197" s="946"/>
      <c r="I197" s="951"/>
      <c r="J197" s="952"/>
      <c r="K197" s="958"/>
      <c r="L197" s="96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6"/>
      <c r="H198" s="947"/>
      <c r="I198" s="951"/>
      <c r="J198" s="952"/>
      <c r="K198" s="959"/>
      <c r="L198" s="96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7"/>
      <c r="H199" s="948"/>
      <c r="I199" s="953"/>
      <c r="J199" s="954"/>
      <c r="K199" s="960"/>
      <c r="L199" s="97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4"/>
      <c r="J200" s="96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Dar cumplimiento a las obligaciones impuestas en la Sentencia del Río Bogotá.</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FCB08D-E7F6-4A46-B14B-269142818AAA}"/>
</file>

<file path=customXml/itemProps2.xml><?xml version="1.0" encoding="utf-8"?>
<ds:datastoreItem xmlns:ds="http://schemas.openxmlformats.org/officeDocument/2006/customXml" ds:itemID="{B1C8EADC-CCC0-45B0-964F-5DB413CF965E}"/>
</file>

<file path=customXml/itemProps3.xml><?xml version="1.0" encoding="utf-8"?>
<ds:datastoreItem xmlns:ds="http://schemas.openxmlformats.org/officeDocument/2006/customXml" ds:itemID="{D9631FB2-528A-4ECC-8C9B-80B1DED57B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