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I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S147" i="6" s="1"/>
  <c r="AP151" i="6"/>
  <c r="AI151" i="6"/>
  <c r="AS150" i="6"/>
  <c r="AP150" i="6"/>
  <c r="AI150" i="6"/>
  <c r="AS149" i="6"/>
  <c r="AP149" i="6"/>
  <c r="AI149" i="6"/>
  <c r="AS148" i="6"/>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I93" i="6" s="1"/>
  <c r="AS96" i="6"/>
  <c r="AP96" i="6"/>
  <c r="AI96" i="6"/>
  <c r="AS95" i="6"/>
  <c r="AS93" i="6" s="1"/>
  <c r="AP95" i="6"/>
  <c r="AI95" i="6"/>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I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I57" i="6" s="1"/>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I30" i="6" s="1"/>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I66" i="6"/>
  <c r="AP66" i="6"/>
  <c r="AS75" i="6"/>
  <c r="AI147" i="6"/>
  <c r="AP147" i="6"/>
  <c r="AS156" i="6"/>
  <c r="AP39" i="6"/>
  <c r="AS57" i="6"/>
  <c r="AI129" i="6"/>
  <c r="AP129" i="6"/>
  <c r="AS138" i="6"/>
  <c r="AP21" i="6"/>
  <c r="AI102" i="6"/>
  <c r="AP102" i="6"/>
  <c r="AS120"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s="1"/>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<sst xmlns="http://schemas.openxmlformats.org/spreadsheetml/2006/main" count="10517" uniqueCount="1946">
  <si>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</si>
  <si>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</si>
  <si>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</si>
  <si>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</si>
  <si>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</si>
  <si>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</si>
  <si>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</si>
  <si>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</si>
  <si>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</si>
  <si>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</si>
  <si>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</si>
  <si>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</si>
  <si>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</si>
  <si>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</si>
  <si>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</si>
  <si>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</si>
  <si>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</si>
  <si>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</si>
  <si>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</si>
  <si>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</si>
  <si>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</si>
  <si>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</si>
  <si>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</si>
  <si>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</si>
  <si>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</si>
  <si>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</si>
  <si>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</si>
  <si>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</si>
  <si>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</si>
  <si>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</si>
  <si>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</si>
  <si>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</si>
  <si>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</si>
  <si>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</si>
  <si>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</si>
  <si>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</si>
  <si>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</si>
  <si>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</si>
  <si>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</si>
  <si>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</si>
  <si>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</si>
  <si>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</si>
  <si>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</si>
  <si>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</si>
  <si>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</si>
  <si>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</si>
  <si>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</si>
  <si>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</si>
  <si>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</si>
  <si>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</si>
  <si>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</si>
  <si>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</si>
  <si>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</si>
  <si>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</si>
  <si>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</si>
  <si>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</si>
  <si>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</si>
  <si>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</si>
  <si>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</si>
  <si>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</si>
  <si>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</si>
  <si>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</si>
  <si>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</si>
  <si>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</si>
  <si>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</si>
  <si>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</si>
  <si>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</si>
  <si>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</si>
  <si>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</si>
  <si>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</si>
  <si>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</si>
  <si>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</si>
  <si>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</si>
  <si>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</si>
  <si>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</si>
  <si>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</si>
  <si>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</si>
  <si>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</si>
  <si>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</si>
  <si>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</si>
  <si>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</si>
  <si>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</si>
  <si>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</si>
  <si>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</si>
  <si>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</si>
  <si>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</si>
  <si>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</si>
  <si>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</si>
  <si>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</si>
  <si>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</si>
  <si>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</si>
  <si>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</si>
  <si>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</si>
  <si>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</si>
  <si>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</si>
  <si>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</si>
  <si>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</si>
  <si>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</si>
  <si>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</si>
  <si>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</si>
  <si>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</si>
  <si>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</si>
  <si>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</si>
  <si>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</si>
  <si>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</si>
  <si>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</si>
  <si>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</si>
  <si>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</si>
  <si>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</si>
  <si>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</si>
  <si>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</si>
  <si>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</si>
  <si>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</si>
  <si>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</si>
  <si>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</si>
  <si>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</si>
  <si>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</si>
  <si>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</si>
  <si>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</si>
  <si>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</si>
  <si>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</si>
  <si>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</si>
  <si>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</si>
  <si>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</si>
  <si>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</si>
  <si>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</si>
  <si>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</si>
  <si>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</si>
  <si>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</si>
  <si>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</si>
  <si>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</si>
  <si>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</si>
  <si>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</si>
  <si>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</si>
  <si>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</si>
  <si>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</si>
  <si>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</si>
  <si>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</si>
  <si>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</si>
  <si>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</si>
  <si>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</si>
  <si>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</si>
  <si>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</si>
  <si>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</si>
  <si>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</si>
  <si>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</si>
  <si>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</si>
  <si>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</si>
  <si>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</si>
  <si>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</si>
  <si>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</si>
  <si>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</si>
  <si>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</si>
  <si>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</si>
  <si>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</si>
  <si>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</si>
  <si>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</si>
  <si>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</si>
  <si>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</si>
  <si>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</si>
  <si>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</si>
  <si>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</si>
  <si>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</si>
  <si>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</si>
  <si>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</si>
  <si>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</si>
  <si>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</si>
  <si>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</si>
  <si>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</si>
  <si>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</si>
  <si>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</si>
  <si>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</si>
  <si>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</si>
  <si>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</si>
  <si>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</si>
  <si>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</si>
  <si>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</si>
  <si>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</si>
  <si>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</si>
  <si>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</si>
  <si>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</si>
  <si>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</si>
  <si>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</si>
  <si>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</si>
  <si>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</si>
  <si>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</si>
  <si>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</si>
  <si>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</si>
  <si>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</si>
  <si>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</si>
  <si>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</si>
  <si>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</si>
  <si>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</si>
  <si>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</si>
  <si>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</si>
  <si>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</si>
  <si>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</si>
  <si>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</si>
  <si>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</si>
  <si>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</si>
  <si>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</si>
  <si>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</si>
  <si>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</si>
  <si>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</si>
  <si>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</si>
  <si>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</si>
  <si>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</si>
  <si>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</si>
  <si>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</si>
  <si>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</si>
  <si>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</si>
  <si>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</si>
  <si>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</si>
  <si>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</si>
  <si>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</si>
  <si>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</si>
  <si>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</si>
  <si>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</si>
  <si>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</si>
  <si>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</si>
  <si>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</si>
  <si>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</si>
  <si>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</si>
  <si>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</si>
  <si>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</si>
  <si>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</si>
  <si>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</si>
  <si>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</si>
  <si>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</si>
  <si>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</si>
  <si>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</si>
  <si>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</si>
  <si>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</si>
  <si>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</si>
  <si>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</si>
  <si>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</si>
  <si>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</si>
  <si>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</si>
  <si>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</si>
  <si>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</si>
  <si>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</si>
  <si>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</si>
  <si>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</si>
  <si>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</si>
  <si>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</si>
  <si>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</si>
  <si>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</si>
  <si>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</si>
  <si>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</si>
  <si>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</si>
  <si>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</si>
  <si>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</si>
  <si>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</si>
  <si>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</si>
  <si>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</si>
  <si>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</si>
  <si>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</si>
  <si>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</si>
  <si>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</si>
  <si>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</si>
  <si>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</si>
  <si>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</si>
  <si>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</si>
  <si>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</si>
  <si>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</si>
  <si>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</si>
  <si>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</si>
  <si>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</si>
  <si>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</si>
  <si>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</si>
  <si>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</si>
  <si>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</si>
  <si>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</si>
  <si>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</si>
  <si>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</si>
  <si>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</si>
  <si>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</si>
  <si>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</si>
  <si>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</si>
  <si>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</si>
  <si>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</si>
  <si>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</si>
  <si>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</si>
  <si>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</si>
  <si>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</si>
  <si>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</si>
  <si>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</si>
  <si>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</si>
  <si>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</si>
  <si>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</si>
  <si>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</si>
  <si>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</si>
  <si>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</si>
  <si>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</si>
  <si>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</si>
  <si>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</si>
  <si>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</si>
  <si>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</si>
  <si>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</si>
  <si>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</si>
  <si>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</si>
  <si>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</si>
  <si>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</si>
  <si>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</si>
  <si>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</si>
  <si>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</si>
  <si>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</si>
  <si>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</si>
  <si>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</si>
  <si>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</si>
  <si>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</si>
  <si>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</si>
  <si>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</si>
  <si>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</si>
  <si>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</si>
  <si>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</si>
  <si>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</si>
  <si>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</si>
  <si>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</si>
  <si>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</si>
  <si>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</si>
  <si>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</si>
  <si>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</si>
  <si>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</si>
  <si>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</si>
  <si>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</si>
  <si>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</si>
  <si>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</si>
  <si>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</si>
  <si>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</si>
  <si>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</si>
  <si>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</si>
  <si>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</si>
  <si>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</si>
  <si>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</si>
  <si>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</si>
  <si>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</si>
  <si>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</si>
  <si>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</si>
  <si>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</si>
  <si>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</si>
  <si>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</si>
  <si>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</si>
  <si>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</si>
  <si>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</si>
  <si>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</si>
  <si>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</si>
  <si>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</si>
  <si>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</si>
  <si>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</si>
  <si>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</si>
  <si>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</si>
  <si>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</si>
  <si>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</si>
  <si>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</si>
  <si>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</si>
  <si>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</si>
  <si>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</si>
  <si>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</si>
  <si>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</si>
  <si>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</si>
  <si>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</si>
  <si>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</si>
  <si>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</si>
  <si>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</si>
  <si>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</si>
  <si>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</si>
  <si>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</si>
  <si>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</si>
  <si>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</si>
  <si>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</si>
  <si>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</si>
  <si>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</si>
  <si>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</si>
  <si>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</si>
  <si>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</si>
  <si>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</si>
  <si>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</si>
  <si>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</si>
  <si>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</si>
  <si>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</si>
  <si>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</si>
  <si>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</si>
  <si>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</si>
  <si>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</si>
  <si>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</si>
  <si>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</si>
  <si>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</si>
  <si>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</si>
  <si>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</si>
  <si>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</si>
  <si>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</si>
  <si>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</si>
  <si>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</si>
  <si>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</si>
  <si>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</si>
  <si>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</si>
  <si>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</si>
  <si>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</si>
  <si>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</si>
  <si>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</si>
  <si>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</si>
  <si>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</si>
  <si>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</si>
  <si>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</si>
  <si>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</si>
  <si>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</si>
  <si>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</si>
  <si>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</si>
  <si>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</si>
  <si>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</si>
  <si>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</si>
  <si>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</si>
  <si>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</si>
  <si>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</si>
  <si>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</si>
  <si>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</si>
  <si>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</si>
  <si>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</si>
  <si>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</si>
  <si>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</si>
  <si>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</si>
  <si>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</si>
  <si>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</si>
  <si>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</si>
  <si>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</si>
  <si>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</si>
  <si>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</si>
  <si>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</si>
  <si>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</si>
  <si>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</si>
  <si>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</si>
  <si>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</si>
  <si>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</si>
  <si>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</si>
  <si>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</si>
  <si>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</si>
  <si>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</si>
  <si>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</si>
  <si>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</si>
  <si>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</si>
  <si>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</si>
  <si>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</si>
  <si>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</si>
  <si>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</si>
  <si>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</si>
  <si>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</si>
  <si>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</si>
  <si>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</si>
  <si>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</si>
  <si>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</si>
  <si>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</si>
  <si>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</si>
  <si>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</si>
  <si>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</si>
  <si>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</si>
  <si>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</si>
  <si>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</si>
  <si>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</si>
  <si>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</si>
  <si>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</si>
  <si>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</si>
  <si>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</si>
  <si>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</si>
  <si>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</si>
  <si>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</si>
  <si>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</si>
  <si>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</si>
  <si>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</si>
  <si>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</si>
  <si>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</si>
  <si>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</si>
  <si>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</si>
  <si>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</si>
  <si>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</si>
  <si>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</si>
  <si>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</si>
  <si>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</si>
  <si>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</si>
  <si>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</si>
  <si>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</si>
  <si>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</si>
  <si>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</si>
  <si>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</si>
  <si>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</si>
  <si>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</si>
  <si>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</si>
  <si>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</si>
  <si>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</si>
  <si>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</si>
  <si>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</si>
  <si>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</si>
  <si>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</si>
  <si>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</si>
  <si>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</si>
  <si>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</si>
  <si>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</si>
  <si>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</si>
  <si>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</si>
  <si>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</si>
  <si>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</si>
  <si>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</si>
  <si>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</si>
  <si>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</si>
  <si>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</si>
  <si>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</si>
  <si>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</si>
  <si>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</si>
  <si>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</si>
  <si>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</si>
  <si>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</si>
  <si>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</si>
  <si>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</si>
  <si>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</si>
  <si>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</si>
  <si>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</si>
  <si>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</si>
  <si>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</si>
  <si>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</si>
  <si>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</si>
  <si>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</si>
  <si>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</si>
  <si>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</si>
  <si>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</si>
  <si>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</si>
  <si>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</si>
  <si>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</si>
  <si>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</si>
  <si>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</si>
  <si>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</si>
  <si>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</si>
  <si>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</si>
  <si>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</si>
  <si>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</si>
  <si>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</si>
  <si>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</si>
  <si>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</si>
  <si>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</si>
  <si>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</si>
  <si>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</si>
  <si>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</si>
  <si>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</si>
  <si>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</si>
  <si>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</si>
  <si>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</si>
  <si>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</si>
  <si>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</si>
  <si>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</si>
  <si>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</si>
  <si>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</si>
  <si>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</si>
  <si>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</si>
  <si>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</si>
  <si>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</si>
  <si>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</si>
  <si>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</si>
  <si>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</si>
  <si>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</si>
  <si>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</si>
  <si>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</si>
  <si>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</si>
  <si>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</si>
  <si>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</si>
  <si>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</si>
  <si>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</si>
  <si>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</si>
  <si>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</si>
  <si>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</si>
  <si>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</si>
  <si>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</si>
  <si>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</si>
  <si>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</si>
  <si>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</si>
  <si>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</si>
  <si>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</si>
  <si>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</si>
  <si>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</si>
  <si>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</si>
  <si>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</si>
  <si>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</si>
  <si>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</si>
  <si>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</si>
  <si>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</si>
  <si>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</si>
  <si>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</si>
  <si>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</si>
  <si>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</si>
  <si>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</si>
  <si>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</si>
  <si>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</si>
  <si>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</si>
  <si>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</si>
  <si>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</si>
  <si>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</si>
  <si>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</si>
  <si>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</si>
  <si>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</si>
  <si>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</si>
  <si>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</si>
  <si>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</si>
  <si>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</si>
  <si>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</si>
  <si>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</si>
  <si>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</si>
  <si>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</si>
  <si>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</si>
  <si>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</si>
  <si>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</si>
  <si>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</si>
  <si>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</si>
  <si>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</si>
  <si>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</si>
  <si>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</si>
  <si>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</si>
  <si>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</si>
  <si>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</si>
  <si>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</si>
  <si>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</si>
  <si>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</si>
  <si>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</si>
  <si>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</si>
  <si>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</si>
  <si>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</si>
  <si>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</si>
  <si>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</si>
  <si>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</si>
  <si>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</si>
  <si>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</si>
  <si>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</si>
  <si>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</si>
  <si>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</si>
  <si>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</si>
  <si>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</si>
  <si>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</si>
  <si>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</si>
  <si>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</si>
  <si>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</si>
  <si>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</si>
  <si>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</si>
  <si>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</si>
  <si>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</si>
  <si>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</si>
  <si>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</si>
  <si>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</si>
  <si>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</si>
  <si>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</si>
  <si>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</si>
  <si>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</si>
  <si>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</si>
  <si>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</si>
  <si>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</si>
  <si>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</si>
  <si>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</si>
  <si>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</si>
  <si>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</si>
  <si>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</si>
  <si>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</si>
  <si>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</si>
  <si>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</si>
  <si>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</si>
  <si>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</si>
  <si>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</si>
  <si>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</si>
  <si>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</si>
  <si>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</si>
  <si>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</si>
  <si>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</si>
  <si>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</si>
  <si>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</si>
  <si>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</si>
  <si>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</si>
  <si>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</si>
  <si>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</si>
  <si>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</si>
  <si>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</si>
  <si>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</si>
  <si>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</si>
  <si>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</si>
  <si>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</si>
  <si>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</si>
  <si>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</si>
  <si>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</si>
  <si>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</si>
  <si>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</si>
  <si>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</si>
  <si>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</si>
  <si>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</si>
  <si>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</si>
  <si>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</si>
  <si>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</si>
  <si>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</si>
  <si>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</si>
  <si>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</si>
  <si>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</si>
  <si>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</si>
  <si>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</si>
  <si>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</si>
  <si>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</si>
  <si>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</si>
  <si>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</si>
  <si>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</si>
  <si>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</si>
  <si>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</si>
  <si>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</si>
  <si>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</si>
  <si>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</si>
  <si>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</si>
  <si>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</si>
  <si>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</si>
  <si>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</si>
  <si>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</si>
  <si>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</si>
  <si>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</si>
  <si>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</si>
  <si>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</si>
  <si>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</si>
  <si>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</si>
  <si>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</si>
  <si>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</si>
  <si>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</si>
  <si>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</si>
  <si>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</si>
  <si>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</si>
  <si>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</si>
  <si>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</si>
  <si>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</si>
  <si>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</si>
  <si>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</si>
  <si>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</si>
  <si>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</si>
  <si>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</si>
  <si>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</si>
  <si>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</si>
  <si>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</si>
  <si>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</si>
  <si>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</si>
  <si>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</si>
  <si>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</si>
  <si>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</si>
  <si>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</si>
  <si>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</si>
  <si>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</si>
  <si>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</si>
  <si>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</si>
  <si>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</si>
  <si>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</si>
  <si>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</si>
  <si>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</si>
  <si>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</si>
  <si>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</si>
  <si>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</si>
  <si>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</si>
  <si>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</si>
  <si>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</si>
  <si>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</si>
  <si>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</si>
  <si>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</si>
  <si>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</si>
  <si>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</si>
  <si>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</si>
  <si>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</si>
  <si>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</si>
  <si>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</si>
  <si>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</si>
  <si>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</si>
  <si>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</si>
  <si>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</si>
  <si>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</si>
  <si>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</si>
  <si>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</si>
  <si>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</si>
  <si>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</si>
  <si>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</si>
  <si>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</si>
  <si>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</si>
  <si>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</si>
  <si>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</si>
  <si>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</si>
  <si>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</si>
  <si>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</si>
  <si>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</si>
  <si>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</si>
  <si>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</si>
  <si>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</si>
  <si>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</si>
  <si>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</si>
  <si>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</si>
  <si>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</si>
  <si>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</si>
  <si>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</si>
  <si>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</si>
  <si>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</si>
  <si>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</si>
  <si>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</si>
  <si>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</si>
  <si>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</si>
  <si>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</si>
  <si>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</si>
  <si>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</si>
  <si>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</si>
  <si>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</si>
  <si>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</si>
  <si>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</si>
  <si>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</si>
  <si>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</si>
  <si>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</si>
  <si>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</si>
  <si>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</si>
  <si>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</si>
  <si>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</si>
  <si>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</si>
  <si>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</si>
  <si>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</si>
  <si>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</si>
  <si>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</si>
  <si>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</si>
  <si>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</si>
  <si>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</si>
  <si>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</si>
  <si>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</si>
  <si>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</si>
  <si>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</si>
  <si>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</si>
  <si>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</si>
  <si>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</si>
  <si>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</si>
  <si>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</si>
  <si>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</si>
  <si>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</si>
  <si>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</si>
  <si>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</si>
  <si>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</si>
  <si>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</si>
  <si>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</si>
  <si>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</si>
  <si>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</si>
  <si>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</si>
  <si>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</si>
  <si>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</si>
  <si>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</si>
  <si>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</si>
  <si>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</si>
  <si>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</si>
  <si>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</si>
  <si>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</si>
  <si>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</si>
  <si>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</si>
  <si>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</si>
  <si>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</si>
  <si>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</si>
  <si>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</si>
  <si>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</si>
  <si>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</si>
  <si>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</si>
  <si>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</si>
  <si>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</si>
  <si>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</si>
  <si>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</si>
  <si>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</si>
  <si>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</si>
  <si>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</si>
  <si>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</si>
  <si>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</si>
  <si>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</si>
  <si>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</si>
  <si>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</si>
  <si>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</si>
  <si>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</si>
  <si>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</si>
  <si>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</si>
  <si>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</si>
  <si>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</si>
  <si>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</si>
  <si>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</si>
  <si>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</si>
  <si>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</si>
  <si>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</si>
  <si>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</si>
  <si>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</si>
  <si>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</si>
  <si>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</si>
  <si>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</si>
  <si>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</si>
  <si>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</si>
  <si>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</si>
  <si>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</si>
  <si>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</si>
  <si>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</si>
  <si>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</si>
  <si>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</si>
  <si>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</si>
  <si>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</si>
  <si>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</si>
  <si>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</si>
  <si>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</si>
  <si>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</si>
  <si>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</si>
  <si>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</si>
  <si>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</si>
  <si>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</si>
  <si>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</si>
  <si>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</si>
  <si>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</si>
  <si>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</si>
  <si>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</si>
  <si>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</si>
  <si>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</si>
  <si>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</si>
  <si>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</si>
  <si>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</si>
  <si>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</si>
  <si>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</si>
  <si>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</si>
  <si>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</si>
  <si>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</si>
  <si>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</si>
  <si>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</si>
  <si>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</si>
  <si>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</si>
  <si>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</si>
  <si>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</si>
  <si>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</si>
  <si>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</si>
  <si>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</si>
  <si>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</si>
  <si>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</si>
  <si>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</si>
  <si>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</si>
  <si>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</si>
  <si>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</si>
  <si>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</si>
  <si>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</si>
  <si>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</si>
  <si>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</si>
  <si>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</si>
  <si>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</si>
  <si>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</si>
  <si>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</si>
  <si>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</si>
  <si>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</si>
  <si>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</si>
  <si>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</si>
  <si>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</si>
  <si>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</si>
  <si>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</si>
  <si>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</si>
  <si>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</si>
  <si>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</si>
  <si>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</si>
  <si>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</si>
  <si>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</si>
  <si>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</si>
  <si>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</si>
  <si>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</si>
  <si>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</si>
  <si>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</si>
  <si>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</si>
  <si>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</si>
  <si>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</si>
  <si>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</si>
  <si>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</si>
  <si>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</si>
  <si>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</si>
  <si>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</si>
  <si>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</si>
  <si>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</si>
  <si>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</si>
  <si>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</si>
  <si>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</si>
  <si>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</si>
  <si>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</si>
  <si>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</si>
  <si>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</si>
  <si>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</si>
  <si>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</si>
  <si>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</si>
  <si>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</si>
  <si>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</si>
  <si>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</si>
  <si>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</si>
  <si>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</si>
  <si>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</si>
  <si>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</si>
  <si>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</si>
  <si>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</si>
  <si>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</si>
  <si>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</si>
  <si>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</si>
  <si>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</si>
  <si>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</si>
  <si>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</si>
  <si>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</si>
  <si>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</si>
  <si>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</si>
  <si>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</si>
  <si>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</si>
  <si>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</si>
  <si>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</si>
  <si>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</si>
  <si>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</si>
  <si>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</si>
  <si>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</si>
  <si>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</si>
  <si>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</si>
  <si>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</si>
  <si>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</si>
  <si>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</si>
  <si>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</si>
  <si>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</si>
  <si>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</si>
  <si>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</si>
  <si>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</si>
  <si>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</si>
  <si>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</si>
  <si>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</si>
  <si>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</si>
  <si>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</si>
  <si>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</si>
  <si>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</si>
  <si>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</si>
  <si>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</si>
  <si>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</si>
  <si>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</si>
  <si>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</si>
  <si>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</si>
  <si>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</si>
  <si>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</si>
  <si>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</si>
  <si>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</si>
  <si>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</si>
  <si>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</si>
  <si>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</si>
  <si>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</si>
  <si>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</si>
  <si>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</si>
  <si>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</si>
  <si>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</si>
  <si>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</si>
  <si>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</si>
  <si>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</si>
  <si>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</si>
  <si>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</si>
  <si>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</si>
  <si>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</si>
  <si>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</si>
  <si>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</si>
  <si>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</si>
  <si>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</si>
  <si>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</si>
  <si>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</si>
  <si>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</si>
  <si>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</si>
  <si>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</si>
  <si>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</si>
  <si>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</si>
  <si>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</si>
  <si>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</si>
  <si>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</si>
  <si>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</si>
  <si>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</si>
  <si>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</si>
  <si>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</si>
  <si>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</si>
  <si>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</si>
  <si>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</si>
  <si>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</si>
  <si>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</si>
  <si>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</si>
  <si>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</si>
  <si>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</si>
  <si>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</si>
  <si>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</si>
  <si>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</si>
  <si>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</si>
  <si>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</si>
  <si>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</si>
  <si>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</si>
  <si>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</si>
  <si>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</si>
  <si>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</si>
  <si>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</si>
  <si>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</si>
  <si>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</si>
  <si>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</si>
  <si>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</si>
  <si>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</si>
  <si>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</si>
  <si>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</si>
  <si>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</si>
  <si>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</si>
  <si>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</si>
  <si>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</si>
  <si>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</si>
  <si>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</si>
  <si>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</si>
  <si>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</si>
  <si>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</si>
  <si>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</si>
  <si>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</si>
  <si>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</si>
  <si>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</si>
  <si>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</si>
  <si>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</si>
  <si>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</si>
  <si>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</si>
  <si>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</si>
  <si>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</si>
  <si>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</si>
  <si>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</si>
  <si>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</si>
  <si>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</si>
  <si>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</si>
  <si>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</si>
  <si>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</si>
  <si>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</si>
  <si>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</si>
  <si>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</si>
  <si>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</si>
  <si>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</si>
  <si>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</si>
  <si>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</si>
  <si>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</si>
  <si>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</si>
  <si>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</si>
  <si>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</si>
  <si>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</si>
  <si>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</si>
  <si>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</si>
  <si>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</si>
  <si>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</si>
  <si>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</si>
  <si>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</si>
  <si>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</si>
  <si>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</si>
  <si>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</si>
  <si>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</si>
  <si>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</si>
  <si>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</si>
  <si>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</si>
  <si>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</si>
  <si>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</si>
  <si>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</si>
  <si>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</si>
  <si>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</si>
  <si>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</si>
  <si>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</si>
  <si>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</si>
  <si>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</si>
  <si>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</si>
  <si>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</si>
  <si>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</si>
  <si>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</si>
  <si>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</si>
  <si>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</si>
  <si>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</si>
  <si>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</si>
  <si>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</si>
  <si>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</si>
  <si>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</si>
  <si>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</si>
  <si>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</si>
  <si>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</si>
  <si>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</si>
  <si>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</si>
  <si>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</si>
  <si>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</si>
  <si>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</si>
  <si>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</si>
  <si>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</si>
  <si>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</si>
  <si>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</si>
  <si>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</si>
  <si>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</si>
  <si>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</si>
  <si>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</si>
  <si>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</si>
  <si>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</si>
  <si>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</si>
  <si>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</si>
  <si>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</si>
  <si>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</si>
  <si>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</si>
  <si>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</si>
  <si>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</si>
  <si>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</si>
  <si>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</si>
  <si>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</si>
  <si>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</si>
  <si>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</si>
  <si>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</si>
  <si>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</si>
  <si>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</si>
  <si>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</si>
  <si>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</si>
  <si>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</si>
  <si>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</si>
  <si>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</si>
  <si>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</si>
  <si>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</si>
  <si>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</si>
  <si>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</si>
  <si>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</si>
  <si>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</si>
  <si>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</si>
  <si>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</si>
  <si>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</si>
  <si>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</si>
  <si>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</si>
  <si>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</si>
  <si>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</si>
  <si>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</si>
  <si>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</si>
  <si>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</si>
  <si>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</si>
  <si>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</si>
  <si>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</si>
  <si>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</si>
  <si>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</si>
  <si>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</si>
  <si>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</si>
  <si>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</si>
  <si>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</si>
  <si>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</si>
  <si>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</si>
  <si>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</si>
  <si>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</si>
  <si>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</si>
  <si>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</si>
  <si>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</si>
  <si>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</si>
  <si>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</si>
  <si>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</si>
  <si>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</si>
  <si>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</si>
  <si>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</si>
  <si>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</si>
  <si>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</si>
  <si>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</si>
  <si>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</si>
  <si>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</si>
  <si>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</si>
  <si>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</si>
  <si>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</si>
  <si>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</si>
  <si>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</si>
  <si>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</si>
  <si>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</si>
  <si>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</si>
  <si>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</si>
  <si>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</si>
  <si>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</si>
  <si>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</si>
  <si>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</si>
  <si>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</si>
  <si>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</si>
  <si>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</si>
  <si>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</si>
  <si>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</si>
  <si>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</si>
  <si>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</si>
  <si>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</si>
  <si>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</si>
  <si>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</si>
  <si>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</si>
  <si>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</si>
  <si>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</si>
  <si>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</si>
  <si>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</si>
  <si>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</si>
  <si>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</si>
  <si>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</si>
  <si>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</si>
  <si>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</si>
  <si>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</si>
  <si>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</si>
  <si>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</si>
  <si>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</si>
  <si>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</si>
  <si>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</si>
  <si>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</si>
  <si>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</si>
  <si>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</si>
  <si>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</si>
  <si>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</si>
  <si>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</si>
  <si>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</si>
  <si>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</si>
  <si>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</si>
  <si>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</si>
  <si>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</si>
  <si>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</si>
  <si>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</si>
  <si>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</si>
  <si>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</si>
  <si>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</si>
  <si>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</si>
  <si>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</si>
  <si>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</si>
  <si>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</si>
  <si>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</si>
  <si>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</si>
  <si>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</si>
  <si>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</si>
  <si>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</si>
  <si>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</si>
  <si>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</si>
  <si>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</si>
  <si>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</si>
  <si>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</si>
  <si>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</si>
  <si>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</si>
  <si>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</si>
  <si>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</si>
  <si>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</si>
  <si>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</si>
  <si>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</si>
  <si>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</si>
  <si>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</si>
  <si>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</si>
  <si>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</si>
  <si>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</si>
  <si>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</si>
  <si>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</si>
  <si>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</si>
  <si>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</si>
  <si>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</si>
  <si>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</si>
  <si>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</si>
  <si>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</si>
  <si>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</si>
  <si>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</si>
  <si>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</si>
  <si>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</si>
  <si>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</si>
  <si>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</si>
  <si>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</si>
  <si>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</si>
  <si>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</si>
  <si>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</si>
  <si>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</si>
  <si>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</si>
  <si>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</si>
  <si>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</si>
  <si>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</si>
  <si>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</si>
  <si>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</si>
  <si>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</si>
  <si>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</si>
  <si>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</si>
  <si>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</si>
  <si>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</si>
  <si>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</si>
  <si>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</si>
  <si>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</si>
  <si>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</si>
  <si>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</si>
  <si>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</si>
  <si>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</si>
  <si>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</si>
  <si>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</si>
  <si>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</si>
  <si>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</si>
  <si>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</si>
  <si>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</si>
  <si>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</si>
  <si>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</si>
  <si>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</si>
  <si>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</si>
  <si>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</si>
  <si>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</si>
  <si>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</si>
  <si>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</si>
  <si>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</si>
  <si>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</si>
  <si>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</si>
  <si>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</si>
  <si>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</si>
  <si>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</si>
  <si>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</si>
  <si>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</si>
  <si>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</si>
  <si>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</si>
  <si>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</si>
  <si>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</si>
  <si>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</si>
  <si>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</si>
  <si>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</si>
  <si>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</si>
  <si>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</si>
  <si>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</si>
  <si>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</si>
  <si>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</si>
  <si>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</si>
  <si>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</si>
  <si>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</si>
  <si>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</si>
  <si>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</si>
  <si>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</si>
  <si>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</si>
  <si>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</si>
  <si>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</si>
  <si>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</si>
  <si>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</si>
  <si>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</si>
  <si>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</si>
  <si>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</si>
  <si>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</si>
  <si>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</si>
  <si>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</si>
  <si>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</si>
  <si>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</si>
  <si>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</si>
  <si>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</si>
  <si>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</si>
  <si>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</si>
  <si>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</si>
  <si>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</si>
  <si>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</si>
  <si>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</si>
  <si>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</si>
  <si>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</si>
  <si>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</si>
  <si>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</si>
  <si>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</si>
  <si>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</si>
  <si>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</si>
  <si>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</si>
  <si>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</si>
  <si>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</si>
  <si>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</si>
  <si>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</si>
  <si>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</si>
  <si>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</si>
  <si>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</si>
  <si>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</si>
  <si>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</si>
  <si>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</si>
  <si>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</si>
  <si>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</si>
  <si>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</si>
  <si>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</si>
  <si>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</si>
  <si>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</si>
  <si>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</si>
  <si>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</si>
  <si>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</si>
  <si>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</si>
  <si>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</si>
  <si>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</si>
  <si>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</si>
  <si>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</si>
  <si>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</si>
  <si>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</si>
  <si>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</si>
  <si>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</si>
  <si>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</si>
  <si>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</si>
  <si>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</si>
  <si>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</si>
  <si>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</si>
  <si>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</si>
  <si>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</si>
  <si>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</si>
  <si>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</si>
  <si>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</si>
  <si>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</si>
  <si>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</si>
  <si>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</si>
  <si>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</si>
  <si>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</si>
  <si>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</si>
  <si>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</si>
  <si>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</si>
  <si>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</si>
  <si>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</si>
  <si>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</si>
  <si>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</si>
  <si>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</si>
  <si>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</si>
  <si>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</si>
  <si>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</si>
  <si>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</si>
  <si>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</si>
  <si>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</si>
  <si>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</si>
  <si>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</si>
  <si>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</si>
  <si>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</si>
  <si>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</si>
  <si>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</si>
  <si>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</si>
  <si>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</si>
  <si>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</si>
  <si>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</si>
  <si>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</si>
  <si>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</si>
  <si>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</si>
  <si>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</si>
  <si>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</si>
  <si>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</si>
  <si>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</si>
  <si>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</si>
  <si>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</si>
  <si>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</si>
  <si>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</si>
  <si>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</si>
  <si>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</si>
  <si>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</si>
  <si>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</si>
  <si>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</si>
  <si>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</si>
  <si>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</si>
  <si>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</si>
  <si>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</si>
  <si>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</si>
  <si>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</si>
  <si>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</si>
  <si>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</si>
  <si>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</si>
  <si>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</si>
  <si>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</si>
  <si>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</si>
  <si>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</si>
  <si>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</si>
  <si>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</si>
  <si>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</si>
  <si>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</si>
  <si>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</si>
  <si>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</si>
  <si>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</si>
  <si>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</si>
  <si>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</si>
  <si>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</si>
  <si>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</si>
  <si>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</si>
  <si>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</si>
  <si>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</si>
  <si>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</si>
  <si>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</si>
  <si>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</si>
  <si>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</si>
  <si>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</si>
  <si>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</si>
  <si>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</si>
  <si>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</si>
  <si>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</si>
  <si>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</si>
  <si>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</si>
  <si>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</si>
  <si>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</si>
  <si>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</si>
  <si>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</si>
  <si>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</si>
  <si>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</si>
  <si>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</si>
  <si>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</si>
  <si>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</si>
  <si>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</si>
  <si>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</si>
  <si>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</si>
  <si>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</si>
  <si>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</si>
  <si>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</si>
  <si>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</si>
  <si>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</si>
  <si>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</si>
  <si>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</si>
  <si>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</si>
  <si>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</si>
  <si>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</si>
  <si>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</si>
  <si>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</si>
  <si>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</si>
  <si>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</si>
  <si>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</si>
  <si>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</si>
  <si>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</si>
  <si>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</si>
  <si>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</si>
  <si>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</si>
  <si>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</si>
  <si>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</si>
  <si>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</si>
  <si>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</si>
  <si>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</si>
  <si>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</si>
  <si>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</si>
  <si>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</si>
  <si>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</si>
  <si>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</si>
  <si>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</si>
  <si>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</si>
  <si>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</si>
  <si>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</si>
  <si>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</si>
  <si>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</si>
  <si>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</si>
  <si>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</si>
  <si>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</si>
  <si>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</si>
  <si>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</si>
  <si>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</si>
  <si>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</si>
  <si>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</si>
  <si>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</si>
  <si>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</si>
  <si>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</si>
  <si>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</si>
  <si>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</si>
  <si>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</si>
  <si>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</si>
  <si>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</si>
  <si>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</si>
  <si>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</si>
  <si>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</si>
  <si>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</si>
  <si>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</si>
  <si>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</si>
  <si>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</si>
  <si>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</si>
  <si>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</si>
  <si>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</si>
  <si>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</si>
  <si>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</si>
  <si>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</si>
  <si>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</si>
  <si>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</si>
  <si>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</si>
  <si>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</si>
  <si>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</si>
  <si>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</si>
  <si>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</si>
  <si>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</si>
  <si>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</si>
  <si>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</si>
  <si>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</si>
  <si>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</si>
  <si>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</si>
  <si>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</si>
  <si>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</si>
  <si>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</si>
  <si>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</si>
  <si>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</si>
  <si>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</si>
  <si>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</si>
  <si>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</si>
  <si>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</si>
  <si>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</si>
  <si>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</si>
  <si>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</si>
  <si>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</si>
  <si>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</si>
  <si>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</si>
  <si>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</si>
  <si>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</si>
  <si>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</si>
  <si>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</si>
  <si>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</si>
  <si>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</si>
  <si>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</si>
  <si>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</si>
  <si>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</si>
  <si>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</si>
  <si>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</si>
  <si>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</si>
  <si>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</si>
  <si>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</si>
  <si>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</si>
  <si>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</si>
  <si>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</si>
  <si>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</si>
  <si>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</si>
  <si>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</si>
  <si>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</si>
  <si>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</si>
  <si>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</si>
  <si>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</si>
  <si>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</si>
  <si>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</si>
  <si>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</si>
  <si>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</si>
  <si>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</si>
  <si>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</si>
  <si>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</si>
  <si>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</si>
  <si>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</si>
  <si>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</si>
  <si>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</si>
  <si>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</si>
  <si>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</si>
  <si>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</si>
  <si>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</si>
  <si>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</si>
  <si>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</si>
  <si>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</si>
  <si>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</si>
  <si>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</si>
  <si>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</si>
  <si>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</si>
  <si>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</si>
  <si>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</si>
  <si>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</si>
  <si>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</si>
  <si>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</si>
  <si>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</si>
  <si>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</si>
  <si>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</si>
  <si>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</si>
  <si>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</si>
  <si>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</si>
  <si>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</si>
  <si>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</si>
  <si>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</si>
  <si>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</si>
  <si>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</si>
  <si>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</si>
  <si>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</si>
  <si>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</si>
  <si>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</si>
  <si>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</si>
  <si>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</si>
  <si>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</si>
  <si>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</si>
  <si>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</si>
  <si>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</si>
  <si>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</si>
  <si>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</si>
  <si>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</si>
  <si>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</si>
  <si>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</si>
  <si>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</si>
  <si>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</si>
  <si>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</si>
  <si>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</si>
  <si>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</si>
  <si>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</si>
  <si>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</si>
  <si>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</si>
  <si>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</si>
  <si>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</si>
  <si>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</si>
  <si>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</si>
  <si>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</si>
  <si>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</si>
  <si>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</si>
  <si>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</si>
  <si>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</si>
  <si>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</si>
  <si>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</si>
  <si>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</si>
  <si>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</si>
  <si>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</si>
  <si>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</si>
  <si>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</si>
  <si>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</si>
  <si>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</si>
  <si>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</si>
  <si>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</si>
  <si>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</si>
  <si>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</si>
  <si>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</si>
  <si>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</si>
  <si>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</si>
  <si>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</si>
  <si>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</si>
  <si>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</si>
  <si>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</si>
  <si>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</si>
  <si>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</si>
  <si>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</si>
  <si>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</si>
  <si>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</si>
  <si>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</si>
  <si>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</si>
  <si>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</si>
  <si>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</si>
  <si>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</si>
  <si>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</si>
  <si>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</si>
  <si>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</si>
  <si>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</si>
  <si>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</si>
  <si>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</si>
  <si>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</si>
  <si>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</si>
  <si>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</si>
  <si>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</si>
  <si>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</si>
  <si>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</si>
  <si>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</si>
  <si>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</si>
  <si>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</si>
  <si>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</si>
  <si>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</si>
  <si>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</si>
  <si>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</si>
  <si>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</si>
  <si>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</si>
  <si>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</si>
  <si>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</si>
  <si>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</si>
  <si>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</si>
  <si>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</si>
  <si>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</si>
  <si>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</si>
  <si>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</si>
  <si>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</si>
  <si>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</si>
  <si>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</si>
  <si>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</si>
  <si>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</si>
  <si>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</si>
  <si>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</si>
  <si>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</si>
  <si>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</si>
  <si>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</si>
  <si>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</si>
  <si>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</si>
  <si>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</si>
  <si>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</si>
  <si>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</si>
  <si>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</si>
  <si>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</si>
  <si>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</si>
  <si>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</si>
  <si>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</si>
  <si>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</si>
  <si>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</si>
  <si>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</si>
  <si>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</si>
  <si>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</si>
  <si>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</si>
  <si>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</si>
  <si>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</si>
  <si>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</si>
  <si>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</si>
  <si>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</si>
  <si>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</si>
  <si>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</si>
  <si>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</si>
  <si>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</si>
  <si>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</si>
  <si>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</si>
  <si>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</si>
  <si>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</si>
  <si>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</si>
  <si>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</si>
  <si>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</si>
  <si>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</si>
  <si>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</si>
  <si>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</si>
  <si>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</si>
  <si>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</si>
  <si>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</si>
  <si>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</si>
  <si>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</si>
  <si>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</si>
  <si>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</si>
  <si>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</si>
  <si>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</si>
  <si>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</si>
  <si>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</si>
  <si>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</si>
  <si>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</si>
  <si>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</si>
  <si>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</si>
  <si>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</si>
  <si>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</si>
  <si>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</si>
  <si>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</si>
  <si>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</si>
  <si>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</si>
  <si>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</si>
  <si>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</si>
  <si>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</si>
  <si>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</si>
  <si>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</si>
  <si>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</si>
  <si>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</si>
  <si>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</si>
  <si>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</si>
  <si>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</si>
  <si>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</si>
  <si>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</si>
  <si>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</si>
  <si>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</si>
  <si>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</si>
  <si>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</si>
  <si>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</si>
  <si>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</si>
  <si>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</si>
  <si>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</si>
  <si>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</si>
  <si>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</si>
  <si>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</si>
  <si>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</si>
  <si>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</si>
  <si>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</si>
  <si>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</si>
  <si>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</si>
  <si>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</si>
  <si>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</si>
  <si>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</si>
  <si>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</si>
  <si>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</si>
  <si>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</si>
  <si>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</si>
  <si>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</si>
  <si>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</si>
  <si>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</si>
  <si>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</si>
  <si>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</si>
  <si>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</si>
  <si>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</si>
  <si>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</si>
  <si>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</si>
  <si>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</si>
  <si>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</si>
  <si>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</si>
  <si>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</si>
  <si>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</si>
  <si>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</si>
  <si>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</si>
  <si>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</si>
  <si>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</si>
  <si>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</si>
  <si>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</si>
  <si>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</si>
  <si>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</si>
  <si>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</si>
  <si>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</si>
  <si>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</si>
  <si>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</si>
  <si>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</si>
  <si>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</si>
  <si>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</si>
  <si>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</si>
  <si>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Seguimiento a la ejecución de la obra</t>
  </si>
  <si>
    <t>Número</t>
  </si>
  <si>
    <t>Gestión de recursos de cofinanciación para la construcción de un mega jardín como centro de desarrollo infantil</t>
  </si>
  <si>
    <t>Pesos</t>
  </si>
  <si>
    <t>Compra de bienes muebles, enseres y menaje para la operatividad de la infraestructura de primera infancia</t>
  </si>
  <si>
    <t>Porcentaje</t>
  </si>
  <si>
    <t>Contratación de personal para funcionamiento del programa ludotecas</t>
  </si>
  <si>
    <t>Realización de eventos de inclusión social</t>
  </si>
  <si>
    <t>Dotación de materiales e insumos para funcionamiento del programa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</si>
</sst>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3.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 xml:space="preserve">E1. - SOCIAL:  Desarrollo Social con alta competitividad y proyección </v>
      </c>
      <c r="D5" s="890"/>
      <c r="E5" s="890"/>
      <c r="F5" s="890"/>
      <c r="G5" s="890"/>
      <c r="H5" s="890"/>
      <c r="I5" s="891"/>
      <c r="J5" s="892" t="s">
        <v>1672</v>
      </c>
      <c r="K5" s="893"/>
      <c r="L5" s="894" t="str">
        <f>VLOOKUP($D$9,'CONSOLIDADO PLAN DESARROLLO'!$DT$9:$DZ$62,5,0)</f>
        <v>Atención a grupos vulnerables - promoción social</v>
      </c>
      <c r="M5" s="894"/>
      <c r="N5" s="894"/>
      <c r="O5" s="894"/>
      <c r="P5" s="894"/>
      <c r="Q5" s="894"/>
      <c r="R5" s="894"/>
      <c r="S5" s="894"/>
      <c r="T5" s="894"/>
      <c r="U5" s="895"/>
      <c r="V5" s="896" t="s">
        <v>1790</v>
      </c>
      <c r="W5" s="897"/>
      <c r="X5" s="897"/>
      <c r="Y5" s="8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E1.P_F - PRIMERA INFANCIA, INFANCIA, ADOLESCENCIA Y JUVENTUD CON DESARROLLO Y PROYECCIÓN</v>
      </c>
      <c r="D6" s="865"/>
      <c r="E6" s="865"/>
      <c r="F6" s="866"/>
      <c r="G6" s="965" t="s">
        <v>1792</v>
      </c>
      <c r="H6" s="966"/>
      <c r="I6" s="966"/>
      <c r="J6" s="966"/>
      <c r="K6" s="967" t="str">
        <f>VLOOKUP($D$9,'CONSOLIDADO PLAN DESARROLLO'!$DT$9:$DZ$62,7,0)</f>
        <v>Garantizar el acceso de la Primera Infancia, Infancia, Adolescencia y Juventud Tocancipeña a los servicios sociales que permitan su desarrollo personal, social y económico</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1025"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1026"/>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3" t="s">
        <v>1936</v>
      </c>
      <c r="C9" s="974"/>
      <c r="D9" s="103" t="s">
        <v>193</v>
      </c>
      <c r="E9" s="102" t="str">
        <f>VLOOKUP($D$9,'CONSOLIDADO PLAN DESARROLLO'!$EB$9:$EF$62,2,0)</f>
        <v>Ampliar la Infraestructura para la atención de Primera Infancia, Infancia, Adolescencia y Juventud</v>
      </c>
      <c r="F9" s="37" t="str">
        <f>VLOOKUP($D$9,'CONSOLIDADO PLAN DESARROLLO'!$EB$9:$EF$62,3,0)</f>
        <v>Infraestructura ampliada</v>
      </c>
      <c r="G9" s="98">
        <f>VLOOKUP($D$9,'CONSOLIDADO PLAN DESARROLLO'!$EB$9:$EF$62,4,0)</f>
        <v>1</v>
      </c>
      <c r="H9" s="98">
        <f>VLOOKUP($D$9,'CONSOLIDADO PLAN DESARROLLO'!$EB$9:$EF$62,5,0)</f>
        <v>4</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x14ac:dyDescent="0.2">
      <c r="A13" s="929"/>
      <c r="B13" s="931" t="str">
        <f>VLOOKUP($D$9,'PROYECTOS REGISTRADOS'!$A$2:$D$82,4,0)</f>
        <v>Ampliación de la infraestructura para la atención de primera infancia, infancia, adolescencia y juventud en el municipio de Tocancipá, Cundinamarca, Centro Oriente</v>
      </c>
      <c r="C13" s="934" t="str">
        <f>VLOOKUP($D$9,'PROYECTOS REGISTRADOS'!$A$2:$D$82,3,0)</f>
        <v>2016-25817-00022</v>
      </c>
      <c r="D13" s="937" t="s">
        <v>723</v>
      </c>
      <c r="E13" s="943" t="str">
        <f>IF(D13=0,"0-0",(VLOOKUP(D13,'CONSOLIDADO PLAN DESARROLLO'!$EL$9:$ET$304,2,0)))</f>
        <v>Construcción de Mega jardines sociales para la atención  integral de primera infancia</v>
      </c>
      <c r="F13" s="940" t="str">
        <f>IF(D13=0,"0-0",(VLOOKUP(D13,'CONSOLIDADO PLAN DESARROLLO'!$EL$9:$ET$304,3,0)))</f>
        <v>Mega jardines construidos</v>
      </c>
      <c r="G13" s="962">
        <f>IF(D13=0,"0-0",(VLOOKUP(D13,'CONSOLIDADO PLAN DESARROLLO'!$EL$9:$ET$304,4,0)))</f>
        <v>0</v>
      </c>
      <c r="H13" s="946">
        <f>IF(D13=0,"0-0",(VLOOKUP(D13,'CONSOLIDADO PLAN DESARROLLO'!$EL$9:$ET$304,5,0)))</f>
        <v>2</v>
      </c>
      <c r="I13" s="949">
        <f>IF(D13=0,"0-0",(VLOOKUP(D13,'CONSOLIDADO PLAN DESARROLLO'!$EL$9:$ET$304,$R$3,0)))</f>
        <v>0</v>
      </c>
      <c r="J13" s="950"/>
      <c r="K13" s="955"/>
      <c r="L13" s="958"/>
      <c r="M13" s="850" t="s">
        <v>1937</v>
      </c>
      <c r="N13" s="851" t="s">
        <v>1938</v>
      </c>
      <c r="O13" s="852">
        <v>2</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45" x14ac:dyDescent="0.2">
      <c r="A14" s="929"/>
      <c r="B14" s="931"/>
      <c r="C14" s="934"/>
      <c r="D14" s="937"/>
      <c r="E14" s="944"/>
      <c r="F14" s="940"/>
      <c r="G14" s="962"/>
      <c r="H14" s="946"/>
      <c r="I14" s="951"/>
      <c r="J14" s="952"/>
      <c r="K14" s="955"/>
      <c r="L14" s="959"/>
      <c r="M14" s="853" t="s">
        <v>1939</v>
      </c>
      <c r="N14" s="851" t="s">
        <v>1940</v>
      </c>
      <c r="O14" s="852">
        <v>0</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929"/>
      <c r="B22" s="931" t="str">
        <f>VLOOKUP($D$9,'PROYECTOS REGISTRADOS'!$A$2:$D$82,4,0)</f>
        <v>Ampliación de la infraestructura para la atención de primera infancia, infancia, adolescencia y juventud en el municipio de Tocancipá, Cundinamarca, Centro Oriente</v>
      </c>
      <c r="C22" s="934" t="str">
        <f>VLOOKUP($D$9,'PROYECTOS REGISTRADOS'!$A$2:$D$82,3,0)</f>
        <v>2016-25817-00022</v>
      </c>
      <c r="D22" s="937" t="s">
        <v>727</v>
      </c>
      <c r="E22" s="943" t="str">
        <f>IF(D22=0,"0-0",(VLOOKUP(D22,'CONSOLIDADO PLAN DESARROLLO'!$EL$9:$ET$304,2,0)))</f>
        <v xml:space="preserve">Dotación de la Infraestructura de Primera Infancia </v>
      </c>
      <c r="F22" s="940" t="str">
        <f>IF(D22=0,"0-0",(VLOOKUP(D22,'CONSOLIDADO PLAN DESARROLLO'!$EL$9:$ET$304,3,0)))</f>
        <v>Espacios dotados</v>
      </c>
      <c r="G22" s="962">
        <f>IF(D22=0,"0-0",(VLOOKUP(D22,'CONSOLIDADO PLAN DESARROLLO'!$EL$9:$ET$304,4,0)))</f>
        <v>0</v>
      </c>
      <c r="H22" s="946">
        <f>IF(D22=0,"0-0",(VLOOKUP(D22,'CONSOLIDADO PLAN DESARROLLO'!$EL$9:$ET$304,5,0)))</f>
        <v>3</v>
      </c>
      <c r="I22" s="949">
        <f>IF(D22=0,"0-0",(VLOOKUP(D22,'CONSOLIDADO PLAN DESARROLLO'!$EL$9:$ET$304,$R$3,0)))</f>
        <v>2</v>
      </c>
      <c r="J22" s="950"/>
      <c r="K22" s="955"/>
      <c r="L22" s="958"/>
      <c r="M22" s="853" t="s">
        <v>1941</v>
      </c>
      <c r="N22" s="851" t="s">
        <v>1938</v>
      </c>
      <c r="O22" s="852">
        <v>3</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29"/>
      <c r="B23" s="931"/>
      <c r="C23" s="934"/>
      <c r="D23" s="937"/>
      <c r="E23" s="944"/>
      <c r="F23" s="940"/>
      <c r="G23" s="962"/>
      <c r="H23" s="946"/>
      <c r="I23" s="951"/>
      <c r="J23" s="952"/>
      <c r="K23" s="955"/>
      <c r="L23" s="959"/>
      <c r="M23" s="175"/>
      <c r="N23" s="176"/>
      <c r="O23" s="177"/>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9"/>
      <c r="B24" s="931"/>
      <c r="C24" s="934"/>
      <c r="D24" s="937"/>
      <c r="E24" s="944"/>
      <c r="F24" s="940"/>
      <c r="G24" s="962"/>
      <c r="H24" s="946"/>
      <c r="I24" s="951"/>
      <c r="J24" s="952"/>
      <c r="K24" s="955"/>
      <c r="L24" s="959"/>
      <c r="M24" s="175"/>
      <c r="N24" s="176"/>
      <c r="O24" s="177"/>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9"/>
      <c r="B25" s="931"/>
      <c r="C25" s="934"/>
      <c r="D25" s="937"/>
      <c r="E25" s="944"/>
      <c r="F25" s="940"/>
      <c r="G25" s="962"/>
      <c r="H25" s="946"/>
      <c r="I25" s="951"/>
      <c r="J25" s="952"/>
      <c r="K25" s="955"/>
      <c r="L25" s="959"/>
      <c r="M25" s="175"/>
      <c r="N25" s="176"/>
      <c r="O25" s="177"/>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9"/>
      <c r="B26" s="931"/>
      <c r="C26" s="934"/>
      <c r="D26" s="937"/>
      <c r="E26" s="944"/>
      <c r="F26" s="940"/>
      <c r="G26" s="962"/>
      <c r="H26" s="946"/>
      <c r="I26" s="951"/>
      <c r="J26" s="952"/>
      <c r="K26" s="955"/>
      <c r="L26" s="959"/>
      <c r="M26" s="175"/>
      <c r="N26" s="176"/>
      <c r="O26" s="177"/>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29"/>
      <c r="B31" s="931" t="str">
        <f>VLOOKUP($D$9,'PROYECTOS REGISTRADOS'!$A$2:$D$82,4,0)</f>
        <v>Ampliación de la infraestructura para la atención de primera infancia, infancia, adolescencia y juventud en el municipio de Tocancipá, Cundinamarca, Centro Oriente</v>
      </c>
      <c r="C31" s="934" t="str">
        <f>VLOOKUP($D$9,'PROYECTOS REGISTRADOS'!$A$2:$D$82,3,0)</f>
        <v>2016-25817-00022</v>
      </c>
      <c r="D31" s="937" t="s">
        <v>731</v>
      </c>
      <c r="E31" s="943" t="str">
        <f>IF(D31=0,"0-0",(VLOOKUP(D31,'CONSOLIDADO PLAN DESARROLLO'!$EL$9:$ET$304,2,0)))</f>
        <v xml:space="preserve">Terminación de la Mega ludoteca </v>
      </c>
      <c r="F31" s="940" t="str">
        <f>IF(D31=0,"0-0",(VLOOKUP(D31,'CONSOLIDADO PLAN DESARROLLO'!$EL$9:$ET$304,3,0)))</f>
        <v>Mega ludoteca construida (%)</v>
      </c>
      <c r="G31" s="962">
        <f>IF(D31=0,"0-0",(VLOOKUP(D31,'CONSOLIDADO PLAN DESARROLLO'!$EL$9:$ET$304,4,0)))</f>
        <v>70</v>
      </c>
      <c r="H31" s="946">
        <f>IF(D31=0,"0-0",(VLOOKUP(D31,'CONSOLIDADO PLAN DESARROLLO'!$EL$9:$ET$304,5,0)))</f>
        <v>100</v>
      </c>
      <c r="I31" s="949">
        <f>IF(D31=0,"0-0",(VLOOKUP(D31,'CONSOLIDADO PLAN DESARROLLO'!$EL$9:$ET$304,$R$3,0)))</f>
        <v>0</v>
      </c>
      <c r="J31" s="950"/>
      <c r="K31" s="955"/>
      <c r="L31" s="958"/>
      <c r="M31" s="853" t="s">
        <v>1937</v>
      </c>
      <c r="N31" s="851" t="s">
        <v>1942</v>
      </c>
      <c r="O31" s="852">
        <v>0.16</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929"/>
      <c r="B32" s="931"/>
      <c r="C32" s="934"/>
      <c r="D32" s="937"/>
      <c r="E32" s="944"/>
      <c r="F32" s="940"/>
      <c r="G32" s="962"/>
      <c r="H32" s="946"/>
      <c r="I32" s="951"/>
      <c r="J32" s="952"/>
      <c r="K32" s="955"/>
      <c r="L32" s="959"/>
      <c r="M32" s="853" t="s">
        <v>1943</v>
      </c>
      <c r="N32" s="851" t="s">
        <v>1942</v>
      </c>
      <c r="O32" s="852">
        <v>0.4</v>
      </c>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2.5" x14ac:dyDescent="0.2">
      <c r="A33" s="929"/>
      <c r="B33" s="931"/>
      <c r="C33" s="934"/>
      <c r="D33" s="937"/>
      <c r="E33" s="944"/>
      <c r="F33" s="940"/>
      <c r="G33" s="962"/>
      <c r="H33" s="946"/>
      <c r="I33" s="951"/>
      <c r="J33" s="952"/>
      <c r="K33" s="955"/>
      <c r="L33" s="959"/>
      <c r="M33" s="853" t="s">
        <v>1944</v>
      </c>
      <c r="N33" s="851" t="s">
        <v>1942</v>
      </c>
      <c r="O33" s="852">
        <v>0.4</v>
      </c>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2.5" x14ac:dyDescent="0.2">
      <c r="A34" s="929"/>
      <c r="B34" s="931"/>
      <c r="C34" s="934"/>
      <c r="D34" s="937"/>
      <c r="E34" s="944"/>
      <c r="F34" s="940"/>
      <c r="G34" s="962"/>
      <c r="H34" s="946"/>
      <c r="I34" s="951"/>
      <c r="J34" s="952"/>
      <c r="K34" s="955"/>
      <c r="L34" s="959"/>
      <c r="M34" s="853" t="s">
        <v>1945</v>
      </c>
      <c r="N34" s="851" t="s">
        <v>1942</v>
      </c>
      <c r="O34" s="852">
        <v>0.04</v>
      </c>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29"/>
      <c r="B40" s="931" t="str">
        <f>VLOOKUP($D$9,'PROYECTOS REGISTRADOS'!$A$2:$D$82,4,0)</f>
        <v>Ampliación de la infraestructura para la atención de primera infancia, infancia, adolescencia y juventud en el municipio de Tocancipá, Cundinamarca, Centro Oriente</v>
      </c>
      <c r="C40" s="934" t="str">
        <f>VLOOKUP($D$9,'PROYECTOS REGISTRADOS'!$A$2:$D$82,3,0)</f>
        <v>2016-25817-00022</v>
      </c>
      <c r="D40" s="937" t="s">
        <v>735</v>
      </c>
      <c r="E40" s="943" t="str">
        <f>IF(D40=0,"0-0",(VLOOKUP(D40,'CONSOLIDADO PLAN DESARROLLO'!$EL$9:$ET$304,2,0)))</f>
        <v>Terminación del  Mega hogar comunitario de la primera Infancia.</v>
      </c>
      <c r="F40" s="940" t="str">
        <f>IF(D40=0,"0-0",(VLOOKUP(D40,'CONSOLIDADO PLAN DESARROLLO'!$EL$9:$ET$304,3,0)))</f>
        <v>Mega Hogar terminado (%)</v>
      </c>
      <c r="G40" s="962">
        <f>IF(D40=0,"0-0",(VLOOKUP(D40,'CONSOLIDADO PLAN DESARROLLO'!$EL$9:$ET$304,4,0)))</f>
        <v>90</v>
      </c>
      <c r="H40" s="946">
        <f>IF(D40=0,"0-0",(VLOOKUP(D40,'CONSOLIDADO PLAN DESARROLLO'!$EL$9:$ET$304,5,0)))</f>
        <v>100</v>
      </c>
      <c r="I40" s="949">
        <f>IF(D40=0,"0-0",(VLOOKUP(D40,'CONSOLIDADO PLAN DESARROLLO'!$EL$9:$ET$304,$R$3,0)))</f>
        <v>0</v>
      </c>
      <c r="J40" s="950"/>
      <c r="K40" s="955"/>
      <c r="L40" s="958"/>
      <c r="M40" s="850" t="s">
        <v>1937</v>
      </c>
      <c r="N40" s="851" t="s">
        <v>1938</v>
      </c>
      <c r="O40" s="852">
        <v>1</v>
      </c>
      <c r="P40" s="47"/>
      <c r="Q40" s="46"/>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29"/>
      <c r="B41" s="931"/>
      <c r="C41" s="934"/>
      <c r="D41" s="937"/>
      <c r="E41" s="944"/>
      <c r="F41" s="940"/>
      <c r="G41" s="962"/>
      <c r="H41" s="946"/>
      <c r="I41" s="951"/>
      <c r="J41" s="952"/>
      <c r="K41" s="955"/>
      <c r="L41" s="959"/>
      <c r="M41" s="175"/>
      <c r="N41" s="176"/>
      <c r="O41" s="177"/>
      <c r="P41" s="47"/>
      <c r="Q41" s="46"/>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29"/>
      <c r="B42" s="931"/>
      <c r="C42" s="934"/>
      <c r="D42" s="937"/>
      <c r="E42" s="944"/>
      <c r="F42" s="940"/>
      <c r="G42" s="962"/>
      <c r="H42" s="946"/>
      <c r="I42" s="951"/>
      <c r="J42" s="952"/>
      <c r="K42" s="955"/>
      <c r="L42" s="959"/>
      <c r="M42" s="175"/>
      <c r="N42" s="176"/>
      <c r="O42" s="177"/>
      <c r="P42" s="47"/>
      <c r="Q42" s="46"/>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29"/>
      <c r="B43" s="931"/>
      <c r="C43" s="934"/>
      <c r="D43" s="937"/>
      <c r="E43" s="944"/>
      <c r="F43" s="940"/>
      <c r="G43" s="962"/>
      <c r="H43" s="946"/>
      <c r="I43" s="951"/>
      <c r="J43" s="952"/>
      <c r="K43" s="955"/>
      <c r="L43" s="959"/>
      <c r="M43" s="175"/>
      <c r="N43" s="176"/>
      <c r="O43" s="177"/>
      <c r="P43" s="47"/>
      <c r="Q43" s="46"/>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29"/>
      <c r="B44" s="931"/>
      <c r="C44" s="934"/>
      <c r="D44" s="937"/>
      <c r="E44" s="944"/>
      <c r="F44" s="940"/>
      <c r="G44" s="962"/>
      <c r="H44" s="946"/>
      <c r="I44" s="951"/>
      <c r="J44" s="952"/>
      <c r="K44" s="955"/>
      <c r="L44" s="959"/>
      <c r="M44" s="175"/>
      <c r="N44" s="176"/>
      <c r="O44" s="177"/>
      <c r="P44" s="47"/>
      <c r="Q44" s="46"/>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29"/>
      <c r="B45" s="932"/>
      <c r="C45" s="935"/>
      <c r="D45" s="938"/>
      <c r="E45" s="944"/>
      <c r="F45" s="941"/>
      <c r="G45" s="963"/>
      <c r="H45" s="947"/>
      <c r="I45" s="951"/>
      <c r="J45" s="952"/>
      <c r="K45" s="956"/>
      <c r="L45" s="959"/>
      <c r="M45" s="178"/>
      <c r="N45" s="179"/>
      <c r="O45" s="180"/>
      <c r="P45" s="108"/>
      <c r="Q45" s="107"/>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0"/>
      <c r="B46" s="933"/>
      <c r="C46" s="936"/>
      <c r="D46" s="939"/>
      <c r="E46" s="945"/>
      <c r="F46" s="942"/>
      <c r="G46" s="964"/>
      <c r="H46" s="948"/>
      <c r="I46" s="953"/>
      <c r="J46" s="954"/>
      <c r="K46" s="957"/>
      <c r="L46" s="96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Ampliación de la infraestructura para la atención de primera infancia, infancia, adolescencia y juventud en el municipio de Tocancipá, Cundinamarca, Centro Oriente</v>
      </c>
      <c r="C49" s="934" t="str">
        <f>VLOOKUP($D$9,'PROYECTOS REGISTRADOS'!$A$2:$D$82,3,0)</f>
        <v>2016-25817-00022</v>
      </c>
      <c r="D49" s="937"/>
      <c r="E49" s="943" t="str">
        <f>IF(D49=0,"0-0",(VLOOKUP(D49,'CONSOLIDADO PLAN DESARROLLO'!$EL$9:$ET$304,2,0)))</f>
        <v>0-0</v>
      </c>
      <c r="F49" s="940" t="str">
        <f>IF(D49=0,"0-0",(VLOOKUP(D49,'CONSOLIDADO PLAN DESARROLLO'!$EL$9:$ET$304,3,0)))</f>
        <v>0-0</v>
      </c>
      <c r="G49" s="962" t="str">
        <f>IF(D49=0,"0-0",(VLOOKUP(D49,'CONSOLIDADO PLAN DESARROLLO'!$EL$9:$ET$304,4,0)))</f>
        <v>0-0</v>
      </c>
      <c r="H49" s="946" t="str">
        <f>IF(D49=0,"0-0",(VLOOKUP(D49,'CONSOLIDADO PLAN DESARROLLO'!$EL$9:$ET$304,5,0)))</f>
        <v>0-0</v>
      </c>
      <c r="I49" s="949" t="str">
        <f>IF(D49=0,"0-0",(VLOOKUP(D49,'CONSOLIDADO PLAN DESARROLLO'!$EL$9:$ET$304,$R$3,0)))</f>
        <v>0-0</v>
      </c>
      <c r="J49" s="950"/>
      <c r="K49" s="975"/>
      <c r="L49" s="978"/>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2"/>
      <c r="H50" s="946"/>
      <c r="I50" s="951"/>
      <c r="J50" s="952"/>
      <c r="K50" s="975"/>
      <c r="L50" s="979"/>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2"/>
      <c r="H51" s="946"/>
      <c r="I51" s="951"/>
      <c r="J51" s="952"/>
      <c r="K51" s="975"/>
      <c r="L51" s="979"/>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2"/>
      <c r="H52" s="946"/>
      <c r="I52" s="951"/>
      <c r="J52" s="952"/>
      <c r="K52" s="975"/>
      <c r="L52" s="979"/>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2"/>
      <c r="H53" s="946"/>
      <c r="I53" s="951"/>
      <c r="J53" s="952"/>
      <c r="K53" s="975"/>
      <c r="L53" s="979"/>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3"/>
      <c r="H54" s="947"/>
      <c r="I54" s="951"/>
      <c r="J54" s="952"/>
      <c r="K54" s="976"/>
      <c r="L54" s="979"/>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4"/>
      <c r="H55" s="948"/>
      <c r="I55" s="953"/>
      <c r="J55" s="954"/>
      <c r="K55" s="977"/>
      <c r="L55" s="98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Ampliación de la infraestructura para la atención de primera infancia, infancia, adolescencia y juventud en el municipio de Tocancipá, Cundinamarca, Centro Oriente</v>
      </c>
      <c r="C58" s="934" t="str">
        <f>VLOOKUP($D$9,'PROYECTOS REGISTRADOS'!$A$2:$D$82,3,0)</f>
        <v>2016-25817-00022</v>
      </c>
      <c r="D58" s="937"/>
      <c r="E58" s="943" t="str">
        <f>IF(D58=0,"0-0",(VLOOKUP(D58,'CONSOLIDADO PLAN DESARROLLO'!$EL$9:$ET$304,2,0)))</f>
        <v>0-0</v>
      </c>
      <c r="F58" s="940" t="str">
        <f>IF(D58=0,"0-0",(VLOOKUP(D58,'CONSOLIDADO PLAN DESARROLLO'!$EL$9:$ET$304,3,0)))</f>
        <v>0-0</v>
      </c>
      <c r="G58" s="962" t="str">
        <f>IF(D58=0,"0-0",(VLOOKUP(D58,'CONSOLIDADO PLAN DESARROLLO'!$EL$9:$ET$304,4,0)))</f>
        <v>0-0</v>
      </c>
      <c r="H58" s="946" t="str">
        <f>IF(D58=0,"0-0",(VLOOKUP(D58,'CONSOLIDADO PLAN DESARROLLO'!$EL$9:$ET$304,5,0)))</f>
        <v>0-0</v>
      </c>
      <c r="I58" s="949" t="str">
        <f>IF(D58=0,"0-0",(VLOOKUP(D58,'CONSOLIDADO PLAN DESARROLLO'!$EL$9:$ET$304,$R$3,0)))</f>
        <v>0-0</v>
      </c>
      <c r="J58" s="950"/>
      <c r="K58" s="975"/>
      <c r="L58" s="978"/>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2"/>
      <c r="H59" s="946"/>
      <c r="I59" s="951"/>
      <c r="J59" s="952"/>
      <c r="K59" s="975"/>
      <c r="L59" s="979"/>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2"/>
      <c r="H60" s="946"/>
      <c r="I60" s="951"/>
      <c r="J60" s="952"/>
      <c r="K60" s="975"/>
      <c r="L60" s="979"/>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2"/>
      <c r="H61" s="946"/>
      <c r="I61" s="951"/>
      <c r="J61" s="952"/>
      <c r="K61" s="975"/>
      <c r="L61" s="979"/>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2"/>
      <c r="H62" s="946"/>
      <c r="I62" s="951"/>
      <c r="J62" s="952"/>
      <c r="K62" s="975"/>
      <c r="L62" s="979"/>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3"/>
      <c r="H63" s="947"/>
      <c r="I63" s="951"/>
      <c r="J63" s="952"/>
      <c r="K63" s="976"/>
      <c r="L63" s="979"/>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4"/>
      <c r="H64" s="948"/>
      <c r="I64" s="953"/>
      <c r="J64" s="954"/>
      <c r="K64" s="977"/>
      <c r="L64" s="98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Ampliación de la infraestructura para la atención de primera infancia, infancia, adolescencia y juventud en el municipio de Tocancipá, Cundinamarca, Centro Oriente</v>
      </c>
      <c r="C67" s="934" t="str">
        <f>VLOOKUP($D$9,'PROYECTOS REGISTRADOS'!$A$2:$D$82,3,0)</f>
        <v>2016-25817-00022</v>
      </c>
      <c r="D67" s="937"/>
      <c r="E67" s="943" t="str">
        <f>IF(D67=0,"0-0",(VLOOKUP(D67,'CONSOLIDADO PLAN DESARROLLO'!$EL$9:$ET$304,2,0)))</f>
        <v>0-0</v>
      </c>
      <c r="F67" s="940" t="str">
        <f>IF(D67=0,"0-0",(VLOOKUP(D67,'CONSOLIDADO PLAN DESARROLLO'!$EL$9:$ET$304,3,0)))</f>
        <v>0-0</v>
      </c>
      <c r="G67" s="962" t="str">
        <f>IF(D67=0,"0-0",(VLOOKUP(D67,'CONSOLIDADO PLAN DESARROLLO'!$EL$9:$ET$304,4,0)))</f>
        <v>0-0</v>
      </c>
      <c r="H67" s="946" t="str">
        <f>IF(D67=0,"0-0",(VLOOKUP(D67,'CONSOLIDADO PLAN DESARROLLO'!$EL$9:$ET$304,5,0)))</f>
        <v>0-0</v>
      </c>
      <c r="I67" s="949" t="str">
        <f>IF(D67=0,"0-0",(VLOOKUP(D67,'CONSOLIDADO PLAN DESARROLLO'!$EL$9:$ET$304,$R$3,0)))</f>
        <v>0-0</v>
      </c>
      <c r="J67" s="950"/>
      <c r="K67" s="975"/>
      <c r="L67" s="978"/>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2"/>
      <c r="H68" s="946"/>
      <c r="I68" s="951"/>
      <c r="J68" s="952"/>
      <c r="K68" s="975"/>
      <c r="L68" s="979"/>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2"/>
      <c r="H69" s="946"/>
      <c r="I69" s="951"/>
      <c r="J69" s="952"/>
      <c r="K69" s="975"/>
      <c r="L69" s="979"/>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2"/>
      <c r="H70" s="946"/>
      <c r="I70" s="951"/>
      <c r="J70" s="952"/>
      <c r="K70" s="975"/>
      <c r="L70" s="979"/>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2"/>
      <c r="H71" s="946"/>
      <c r="I71" s="951"/>
      <c r="J71" s="952"/>
      <c r="K71" s="975"/>
      <c r="L71" s="979"/>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3"/>
      <c r="H72" s="947"/>
      <c r="I72" s="951"/>
      <c r="J72" s="952"/>
      <c r="K72" s="976"/>
      <c r="L72" s="979"/>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4"/>
      <c r="H73" s="948"/>
      <c r="I73" s="953"/>
      <c r="J73" s="954"/>
      <c r="K73" s="977"/>
      <c r="L73" s="98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Ampliación de la infraestructura para la atención de primera infancia, infancia, adolescencia y juventud en el municipio de Tocancipá, Cundinamarca, Centro Oriente</v>
      </c>
      <c r="C76" s="934" t="str">
        <f>VLOOKUP($D$9,'PROYECTOS REGISTRADOS'!$A$2:$D$82,3,0)</f>
        <v>2016-25817-00022</v>
      </c>
      <c r="D76" s="937"/>
      <c r="E76" s="943" t="str">
        <f>IF(D76=0,"0-0",(VLOOKUP(D76,'CONSOLIDADO PLAN DESARROLLO'!$EL$9:$ET$304,2,0)))</f>
        <v>0-0</v>
      </c>
      <c r="F76" s="940" t="str">
        <f>IF(D76=0,"0-0",(VLOOKUP(D76,'CONSOLIDADO PLAN DESARROLLO'!$EL$9:$ET$304,3,0)))</f>
        <v>0-0</v>
      </c>
      <c r="G76" s="962" t="str">
        <f>IF(D76=0,"0-0",(VLOOKUP(D76,'CONSOLIDADO PLAN DESARROLLO'!$EL$9:$ET$304,4,0)))</f>
        <v>0-0</v>
      </c>
      <c r="H76" s="946" t="str">
        <f>IF(D76=0,"0-0",(VLOOKUP(D76,'CONSOLIDADO PLAN DESARROLLO'!$EL$9:$ET$304,5,0)))</f>
        <v>0-0</v>
      </c>
      <c r="I76" s="949" t="str">
        <f>IF(D76=0,"0-0",(VLOOKUP(D76,'CONSOLIDADO PLAN DESARROLLO'!$EL$9:$ET$304,$R$3,0)))</f>
        <v>0-0</v>
      </c>
      <c r="J76" s="950"/>
      <c r="K76" s="975"/>
      <c r="L76" s="978"/>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2"/>
      <c r="H77" s="946"/>
      <c r="I77" s="951"/>
      <c r="J77" s="952"/>
      <c r="K77" s="975"/>
      <c r="L77" s="979"/>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2"/>
      <c r="H78" s="946"/>
      <c r="I78" s="951"/>
      <c r="J78" s="952"/>
      <c r="K78" s="975"/>
      <c r="L78" s="979"/>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2"/>
      <c r="H79" s="946"/>
      <c r="I79" s="951"/>
      <c r="J79" s="952"/>
      <c r="K79" s="975"/>
      <c r="L79" s="979"/>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2"/>
      <c r="H80" s="946"/>
      <c r="I80" s="951"/>
      <c r="J80" s="952"/>
      <c r="K80" s="975"/>
      <c r="L80" s="979"/>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3"/>
      <c r="H81" s="947"/>
      <c r="I81" s="951"/>
      <c r="J81" s="952"/>
      <c r="K81" s="976"/>
      <c r="L81" s="979"/>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4"/>
      <c r="H82" s="948"/>
      <c r="I82" s="953"/>
      <c r="J82" s="954"/>
      <c r="K82" s="977"/>
      <c r="L82" s="98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Ampliación de la infraestructura para la atención de primera infancia, infancia, adolescencia y juventud en el municipio de Tocancipá, Cundinamarca, Centro Oriente</v>
      </c>
      <c r="C85" s="934" t="str">
        <f>VLOOKUP($D$9,'PROYECTOS REGISTRADOS'!$A$2:$D$82,3,0)</f>
        <v>2016-25817-00022</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5"/>
      <c r="L85" s="978"/>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5"/>
      <c r="L86" s="979"/>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5"/>
      <c r="L87" s="979"/>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5"/>
      <c r="L88" s="979"/>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5"/>
      <c r="L89" s="979"/>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6"/>
      <c r="L90" s="979"/>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7"/>
      <c r="L91" s="980"/>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Ampliación de la infraestructura para la atención de primera infancia, infancia, adolescencia y juventud en el municipio de Tocancipá, Cundinamarca, Centro Oriente</v>
      </c>
      <c r="C94" s="934" t="str">
        <f>VLOOKUP($D$9,'PROYECTOS REGISTRADOS'!$A$2:$D$82,3,0)</f>
        <v>2016-25817-00022</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5"/>
      <c r="L94" s="978"/>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5"/>
      <c r="L95" s="979"/>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5"/>
      <c r="L96" s="979"/>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5"/>
      <c r="L97" s="979"/>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5"/>
      <c r="L98" s="979"/>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6"/>
      <c r="L99" s="979"/>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7"/>
      <c r="L100" s="980"/>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Ampliación de la infraestructura para la atención de primera infancia, infancia, adolescencia y juventud en el municipio de Tocancipá, Cundinamarca, Centro Oriente</v>
      </c>
      <c r="C103" s="934" t="str">
        <f>VLOOKUP($D$9,'PROYECTOS REGISTRADOS'!$A$2:$D$82,3,0)</f>
        <v>2016-25817-00022</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5"/>
      <c r="L103" s="978"/>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5"/>
      <c r="L104" s="979"/>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5"/>
      <c r="L105" s="979"/>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5"/>
      <c r="L106" s="979"/>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5"/>
      <c r="L107" s="979"/>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6"/>
      <c r="L108" s="979"/>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7"/>
      <c r="L109" s="980"/>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Ampliación de la infraestructura para la atención de primera infancia, infancia, adolescencia y juventud en el municipio de Tocancipá, Cundinamarca, Centro Oriente</v>
      </c>
      <c r="C112" s="934" t="str">
        <f>VLOOKUP($D$9,'PROYECTOS REGISTRADOS'!$A$2:$D$82,3,0)</f>
        <v>2016-25817-00022</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5"/>
      <c r="L112" s="978"/>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5"/>
      <c r="L113" s="979"/>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5"/>
      <c r="L114" s="979"/>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5"/>
      <c r="L115" s="979"/>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5"/>
      <c r="L116" s="979"/>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6"/>
      <c r="L117" s="979"/>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7"/>
      <c r="L118" s="980"/>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Ampliación de la infraestructura para la atención de primera infancia, infancia, adolescencia y juventud en el municipio de Tocancipá, Cundinamarca, Centro Oriente</v>
      </c>
      <c r="C121" s="934" t="str">
        <f>VLOOKUP($D$9,'PROYECTOS REGISTRADOS'!$A$2:$D$82,3,0)</f>
        <v>2016-25817-00022</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5"/>
      <c r="L121" s="978"/>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5"/>
      <c r="L122" s="979"/>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5"/>
      <c r="L123" s="979"/>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5"/>
      <c r="L124" s="979"/>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5"/>
      <c r="L125" s="979"/>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6"/>
      <c r="L126" s="979"/>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7"/>
      <c r="L127" s="980"/>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Ampliación de la infraestructura para la atención de primera infancia, infancia, adolescencia y juventud en el municipio de Tocancipá, Cundinamarca, Centro Oriente</v>
      </c>
      <c r="C130" s="934" t="str">
        <f>VLOOKUP($D$9,'PROYECTOS REGISTRADOS'!$A$2:$D$82,3,0)</f>
        <v>2016-25817-00022</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5"/>
      <c r="L130" s="978"/>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5"/>
      <c r="L131" s="979"/>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5"/>
      <c r="L132" s="979"/>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5"/>
      <c r="L133" s="979"/>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5"/>
      <c r="L134" s="979"/>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6"/>
      <c r="L135" s="979"/>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7"/>
      <c r="L136" s="980"/>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Ampliación de la infraestructura para la atención de primera infancia, infancia, adolescencia y juventud en el municipio de Tocancipá, Cundinamarca, Centro Oriente</v>
      </c>
      <c r="C139" s="934" t="str">
        <f>VLOOKUP($D$9,'PROYECTOS REGISTRADOS'!$A$2:$D$82,3,0)</f>
        <v>2016-25817-00022</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5"/>
      <c r="L139" s="978"/>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5"/>
      <c r="L140" s="979"/>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5"/>
      <c r="L141" s="979"/>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5"/>
      <c r="L142" s="979"/>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5"/>
      <c r="L143" s="979"/>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6"/>
      <c r="L144" s="979"/>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7"/>
      <c r="L145" s="980"/>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Ampliación de la infraestructura para la atención de primera infancia, infancia, adolescencia y juventud en el municipio de Tocancipá, Cundinamarca, Centro Oriente</v>
      </c>
      <c r="C148" s="934" t="str">
        <f>VLOOKUP($D$9,'PROYECTOS REGISTRADOS'!$A$2:$D$82,3,0)</f>
        <v>2016-25817-00022</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5"/>
      <c r="L148" s="978"/>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5"/>
      <c r="L149" s="979"/>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5"/>
      <c r="L150" s="979"/>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5"/>
      <c r="L151" s="979"/>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5"/>
      <c r="L152" s="979"/>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6"/>
      <c r="L153" s="979"/>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7"/>
      <c r="L154" s="980"/>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Ampliación de la infraestructura para la atención de primera infancia, infancia, adolescencia y juventud en el municipio de Tocancipá, Cundinamarca, Centro Oriente</v>
      </c>
      <c r="C157" s="934" t="str">
        <f>VLOOKUP($D$9,'PROYECTOS REGISTRADOS'!$A$2:$D$82,3,0)</f>
        <v>2016-25817-00022</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5"/>
      <c r="L157" s="978"/>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5"/>
      <c r="L158" s="979"/>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5"/>
      <c r="L159" s="979"/>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5"/>
      <c r="L160" s="979"/>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5"/>
      <c r="L161" s="979"/>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6"/>
      <c r="L162" s="979"/>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7"/>
      <c r="L163" s="980"/>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Ampliación de la infraestructura para la atención de primera infancia, infancia, adolescencia y juventud en el municipio de Tocancipá, Cundinamarca, Centro Oriente</v>
      </c>
      <c r="C166" s="934" t="str">
        <f>VLOOKUP($D$9,'PROYECTOS REGISTRADOS'!$A$2:$D$82,3,0)</f>
        <v>2016-25817-00022</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5"/>
      <c r="L166" s="978"/>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5"/>
      <c r="L167" s="979"/>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5"/>
      <c r="L168" s="979"/>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5"/>
      <c r="L169" s="979"/>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5"/>
      <c r="L170" s="979"/>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6"/>
      <c r="L171" s="979"/>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7"/>
      <c r="L172" s="980"/>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Ampliación de la infraestructura para la atención de primera infancia, infancia, adolescencia y juventud en el municipio de Tocancipá, Cundinamarca, Centro Oriente</v>
      </c>
      <c r="C175" s="934" t="str">
        <f>VLOOKUP($D$9,'PROYECTOS REGISTRADOS'!$A$2:$D$82,3,0)</f>
        <v>2016-25817-00022</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5"/>
      <c r="L175" s="978"/>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5"/>
      <c r="L176" s="979"/>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5"/>
      <c r="L177" s="979"/>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5"/>
      <c r="L178" s="979"/>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5"/>
      <c r="L179" s="979"/>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6"/>
      <c r="L180" s="979"/>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7"/>
      <c r="L181" s="980"/>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Ampliación de la infraestructura para la atención de primera infancia, infancia, adolescencia y juventud en el municipio de Tocancipá, Cundinamarca, Centro Oriente</v>
      </c>
      <c r="C184" s="934" t="str">
        <f>VLOOKUP($D$9,'PROYECTOS REGISTRADOS'!$A$2:$D$82,3,0)</f>
        <v>2016-25817-00022</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5"/>
      <c r="L184" s="978"/>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5"/>
      <c r="L185" s="979"/>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5"/>
      <c r="L186" s="979"/>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5"/>
      <c r="L187" s="979"/>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5"/>
      <c r="L188" s="979"/>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6"/>
      <c r="L189" s="979"/>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7"/>
      <c r="L190" s="980"/>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Ampliación de la infraestructura para la atención de primera infancia, infancia, adolescencia y juventud en el municipio de Tocancipá, Cundinamarca, Centro Oriente</v>
      </c>
      <c r="C193" s="934" t="str">
        <f>VLOOKUP($D$9,'PROYECTOS REGISTRADOS'!$A$2:$D$82,3,0)</f>
        <v>2016-25817-00022</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5"/>
      <c r="L193" s="978"/>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5"/>
      <c r="L194" s="979"/>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5"/>
      <c r="L195" s="979"/>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5"/>
      <c r="L196" s="979"/>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5"/>
      <c r="L197" s="979"/>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6"/>
      <c r="L198" s="979"/>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7"/>
      <c r="L199" s="980"/>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1" t="s">
        <v>0</v>
      </c>
      <c r="C1" s="981"/>
      <c r="D1" s="981"/>
      <c r="E1" s="981"/>
      <c r="F1" s="981"/>
      <c r="G1" s="981"/>
      <c r="H1" s="981"/>
      <c r="I1" s="981"/>
      <c r="J1" s="981"/>
      <c r="K1" s="981"/>
      <c r="L1" s="981"/>
      <c r="M1" s="981"/>
      <c r="N1" s="981"/>
      <c r="O1" s="981"/>
      <c r="P1" s="981"/>
      <c r="Q1" s="981"/>
      <c r="R1" s="981"/>
      <c r="S1" s="981"/>
      <c r="T1" s="981"/>
      <c r="U1" s="98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2" t="s">
        <v>3</v>
      </c>
      <c r="B4" s="982"/>
      <c r="C4" s="982"/>
      <c r="D4" s="982"/>
      <c r="E4" s="982"/>
      <c r="F4" s="982"/>
      <c r="G4" s="982"/>
      <c r="H4" s="982"/>
      <c r="I4" s="982"/>
      <c r="J4" s="982"/>
      <c r="K4" s="982"/>
      <c r="L4" s="982"/>
      <c r="M4" s="982"/>
      <c r="N4" s="982"/>
      <c r="O4" s="982"/>
      <c r="P4" s="982"/>
      <c r="Q4" s="982"/>
      <c r="R4" s="982"/>
      <c r="S4" s="982"/>
      <c r="T4" s="982"/>
      <c r="U4" s="982"/>
      <c r="V4" s="982"/>
      <c r="W4" s="982"/>
      <c r="X4" s="982"/>
      <c r="Y4" s="982"/>
      <c r="Z4" s="982"/>
      <c r="AA4" s="982"/>
      <c r="AB4" s="982"/>
      <c r="AC4" s="982"/>
      <c r="AD4" s="982"/>
      <c r="AE4" s="982"/>
      <c r="AF4" s="982"/>
      <c r="AG4" s="982"/>
      <c r="AH4" s="982"/>
      <c r="AI4" s="982"/>
      <c r="AJ4" s="982"/>
      <c r="AK4" s="982"/>
      <c r="AL4" s="982"/>
      <c r="AM4" s="982"/>
      <c r="AN4" s="982"/>
      <c r="AO4" s="982"/>
      <c r="AP4" s="982"/>
      <c r="AQ4" s="982"/>
      <c r="AR4" s="982"/>
      <c r="AS4" s="982"/>
      <c r="AT4" s="982"/>
      <c r="AU4" s="982"/>
      <c r="AV4" s="982"/>
      <c r="AW4" s="982"/>
      <c r="AX4" s="982"/>
      <c r="AY4" s="982"/>
      <c r="AZ4" s="982"/>
      <c r="BA4" s="982"/>
      <c r="BB4" s="982"/>
      <c r="BC4" s="982"/>
      <c r="BD4" s="982"/>
    </row>
    <row r="5" spans="1:150" s="206" customFormat="1" ht="72.75" customHeight="1" thickBot="1" x14ac:dyDescent="0.3">
      <c r="A5" s="982" t="s">
        <v>4</v>
      </c>
      <c r="B5" s="982"/>
      <c r="C5" s="982"/>
      <c r="D5" s="982"/>
      <c r="E5" s="982"/>
      <c r="F5" s="982"/>
      <c r="G5" s="982"/>
      <c r="H5" s="982"/>
      <c r="I5" s="982"/>
      <c r="J5" s="982"/>
      <c r="K5" s="982"/>
      <c r="L5" s="982"/>
      <c r="M5" s="982"/>
      <c r="N5" s="982"/>
      <c r="O5" s="982"/>
      <c r="P5" s="982"/>
      <c r="Q5" s="982"/>
      <c r="R5" s="982"/>
      <c r="S5" s="982"/>
      <c r="T5" s="982"/>
      <c r="U5" s="982"/>
      <c r="V5" s="982"/>
      <c r="W5" s="982"/>
      <c r="X5" s="982"/>
      <c r="Y5" s="982"/>
      <c r="Z5" s="982"/>
      <c r="AA5" s="982"/>
      <c r="AB5" s="982"/>
      <c r="AC5" s="982"/>
      <c r="AD5" s="982"/>
      <c r="AE5" s="982"/>
      <c r="AF5" s="982"/>
      <c r="AG5" s="982"/>
      <c r="AH5" s="982"/>
      <c r="AI5" s="982"/>
      <c r="AJ5" s="982"/>
      <c r="AK5" s="982"/>
      <c r="AL5" s="982"/>
      <c r="AM5" s="982"/>
      <c r="AN5" s="982"/>
      <c r="AO5" s="982"/>
      <c r="AP5" s="982"/>
      <c r="AQ5" s="982"/>
      <c r="AR5" s="982"/>
      <c r="AS5" s="982"/>
      <c r="AT5" s="982"/>
      <c r="AU5" s="982"/>
      <c r="AV5" s="982"/>
      <c r="AW5" s="982"/>
      <c r="AX5" s="982"/>
      <c r="AY5" s="982"/>
      <c r="AZ5" s="982"/>
      <c r="BA5" s="982"/>
      <c r="BB5" s="982"/>
      <c r="BC5" s="982"/>
      <c r="BD5" s="982"/>
    </row>
    <row r="6" spans="1:150" s="206" customFormat="1" ht="27" customHeight="1" thickBot="1" x14ac:dyDescent="0.3">
      <c r="A6" s="983" t="s">
        <v>5</v>
      </c>
      <c r="B6" s="986" t="s">
        <v>6</v>
      </c>
      <c r="C6" s="986" t="s">
        <v>7</v>
      </c>
      <c r="D6" s="983" t="s">
        <v>8</v>
      </c>
      <c r="E6" s="983" t="s">
        <v>9</v>
      </c>
      <c r="F6" s="983" t="s">
        <v>10</v>
      </c>
      <c r="G6" s="989" t="s">
        <v>11</v>
      </c>
      <c r="H6" s="989" t="s">
        <v>12</v>
      </c>
      <c r="I6" s="995" t="s">
        <v>13</v>
      </c>
      <c r="J6" s="989" t="s">
        <v>14</v>
      </c>
      <c r="K6" s="989" t="s">
        <v>15</v>
      </c>
      <c r="L6" s="989" t="s">
        <v>16</v>
      </c>
      <c r="M6" s="989" t="s">
        <v>17</v>
      </c>
      <c r="N6" s="1012" t="s">
        <v>18</v>
      </c>
      <c r="O6" s="989" t="s">
        <v>19</v>
      </c>
      <c r="P6" s="983" t="s">
        <v>20</v>
      </c>
      <c r="Q6" s="983" t="s">
        <v>21</v>
      </c>
      <c r="R6" s="989" t="s">
        <v>22</v>
      </c>
      <c r="S6" s="992" t="s">
        <v>23</v>
      </c>
      <c r="T6" s="1012" t="s">
        <v>24</v>
      </c>
      <c r="U6" s="1015" t="s">
        <v>25</v>
      </c>
      <c r="V6" s="989" t="s">
        <v>26</v>
      </c>
      <c r="W6" s="989" t="s">
        <v>27</v>
      </c>
      <c r="X6" s="1004" t="s">
        <v>28</v>
      </c>
      <c r="Y6" s="989"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98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4"/>
      <c r="B7" s="987"/>
      <c r="C7" s="987"/>
      <c r="D7" s="987"/>
      <c r="E7" s="984"/>
      <c r="F7" s="984"/>
      <c r="G7" s="990"/>
      <c r="H7" s="990"/>
      <c r="I7" s="996"/>
      <c r="J7" s="990"/>
      <c r="K7" s="990"/>
      <c r="L7" s="990"/>
      <c r="M7" s="990"/>
      <c r="N7" s="1013"/>
      <c r="O7" s="990"/>
      <c r="P7" s="984"/>
      <c r="Q7" s="984"/>
      <c r="R7" s="990"/>
      <c r="S7" s="993"/>
      <c r="T7" s="1013"/>
      <c r="U7" s="1016"/>
      <c r="V7" s="990"/>
      <c r="W7" s="990"/>
      <c r="X7" s="1005"/>
      <c r="Y7" s="990"/>
      <c r="Z7" s="1005"/>
      <c r="AA7" s="998">
        <v>2016</v>
      </c>
      <c r="AB7" s="998"/>
      <c r="AC7" s="998"/>
      <c r="AD7" s="998"/>
      <c r="AE7" s="998"/>
      <c r="AF7" s="998"/>
      <c r="AG7" s="999"/>
      <c r="AH7" s="1000">
        <v>2017</v>
      </c>
      <c r="AI7" s="998"/>
      <c r="AJ7" s="998"/>
      <c r="AK7" s="998"/>
      <c r="AL7" s="998"/>
      <c r="AM7" s="998"/>
      <c r="AN7" s="999"/>
      <c r="AO7" s="1000">
        <v>2018</v>
      </c>
      <c r="AP7" s="998"/>
      <c r="AQ7" s="998"/>
      <c r="AR7" s="998"/>
      <c r="AS7" s="998"/>
      <c r="AT7" s="998"/>
      <c r="AU7" s="999"/>
      <c r="AV7" s="1000">
        <v>2019</v>
      </c>
      <c r="AW7" s="998"/>
      <c r="AX7" s="998"/>
      <c r="AY7" s="998"/>
      <c r="AZ7" s="998"/>
      <c r="BA7" s="998"/>
      <c r="BB7" s="999"/>
      <c r="BC7" s="1010"/>
      <c r="BD7" s="99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5"/>
      <c r="B8" s="988"/>
      <c r="C8" s="988"/>
      <c r="D8" s="988"/>
      <c r="E8" s="985"/>
      <c r="F8" s="985"/>
      <c r="G8" s="991"/>
      <c r="H8" s="991"/>
      <c r="I8" s="997"/>
      <c r="J8" s="991"/>
      <c r="K8" s="991"/>
      <c r="L8" s="991"/>
      <c r="M8" s="991"/>
      <c r="N8" s="1014"/>
      <c r="O8" s="991"/>
      <c r="P8" s="985"/>
      <c r="Q8" s="985"/>
      <c r="R8" s="991"/>
      <c r="S8" s="994"/>
      <c r="T8" s="1014"/>
      <c r="U8" s="1017"/>
      <c r="V8" s="990"/>
      <c r="W8" s="991"/>
      <c r="X8" s="1006"/>
      <c r="Y8" s="991"/>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99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1927</v>
      </c>
      <c r="E3" s="71" t="s">
        <v>1926</v>
      </c>
      <c r="F3" s="71" t="s">
        <v>1928</v>
      </c>
      <c r="G3" s="71" t="s">
        <v>1929</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el acceso de la Primera Infancia, Infancia, Adolescencia y Juventud Tocancipeña a los servicios sociales que permitan su desarrollo personal, social y económico.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74924A-BC10-40AB-81D6-E864FAB25D16}"/>
</file>

<file path=customXml/itemProps2.xml><?xml version="1.0" encoding="utf-8"?>
<ds:datastoreItem xmlns:ds="http://schemas.openxmlformats.org/officeDocument/2006/customXml" ds:itemID="{46F553AD-4A98-4C7A-809D-3E7B6B7047E5}"/>
</file>

<file path=customXml/itemProps3.xml><?xml version="1.0" encoding="utf-8"?>
<ds:datastoreItem xmlns:ds="http://schemas.openxmlformats.org/officeDocument/2006/customXml" ds:itemID="{1013C2C8-48FA-4827-B55E-64A9BF2C4F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