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P193" i="6"/>
  <c r="AI193" i="6"/>
  <c r="AH193" i="6"/>
  <c r="AH192" i="6" s="1"/>
  <c r="I193" i="6"/>
  <c r="H193" i="6"/>
  <c r="G193" i="6"/>
  <c r="F193" i="6"/>
  <c r="E193" i="6"/>
  <c r="AX192" i="6"/>
  <c r="AW192" i="6"/>
  <c r="AV192" i="6"/>
  <c r="AU192" i="6"/>
  <c r="AT192" i="6"/>
  <c r="AR192" i="6"/>
  <c r="AQ192" i="6"/>
  <c r="AP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P183" i="6" s="1"/>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S174" i="6" s="1"/>
  <c r="AP176" i="6"/>
  <c r="AI176" i="6"/>
  <c r="AS175" i="6"/>
  <c r="AP175" i="6"/>
  <c r="AP174" i="6" s="1"/>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S147" i="6" s="1"/>
  <c r="AP149" i="6"/>
  <c r="AI149" i="6"/>
  <c r="AS148" i="6"/>
  <c r="AP148" i="6"/>
  <c r="AP147" i="6" s="1"/>
  <c r="AI148" i="6"/>
  <c r="AH148" i="6"/>
  <c r="AH147" i="6" s="1"/>
  <c r="I148" i="6"/>
  <c r="H148" i="6"/>
  <c r="G148" i="6"/>
  <c r="F148" i="6"/>
  <c r="E148" i="6"/>
  <c r="AX147" i="6"/>
  <c r="AW147" i="6"/>
  <c r="AV147" i="6"/>
  <c r="AU147" i="6"/>
  <c r="AT147" i="6"/>
  <c r="AR147" i="6"/>
  <c r="AQ147" i="6"/>
  <c r="AO147" i="6"/>
  <c r="AN147" i="6"/>
  <c r="AM147" i="6"/>
  <c r="AL147" i="6"/>
  <c r="AK147" i="6"/>
  <c r="AJ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P138" i="6" s="1"/>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S84" i="6" s="1"/>
  <c r="AP86" i="6"/>
  <c r="AI86" i="6"/>
  <c r="AS85" i="6"/>
  <c r="AP85" i="6"/>
  <c r="AP84" i="6" s="1"/>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P75" i="6" s="1"/>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S48" i="6" s="1"/>
  <c r="AP50" i="6"/>
  <c r="AI50" i="6"/>
  <c r="AS49" i="6"/>
  <c r="AP49" i="6"/>
  <c r="AP48" i="6" s="1"/>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P39" i="6" s="1"/>
  <c r="AI42" i="6"/>
  <c r="AS41" i="6"/>
  <c r="AP41" i="6"/>
  <c r="AI41" i="6"/>
  <c r="AS40" i="6"/>
  <c r="AP40" i="6"/>
  <c r="AI40" i="6"/>
  <c r="AH40" i="6"/>
  <c r="AH39" i="6" s="1"/>
  <c r="I40" i="6"/>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0" i="6"/>
  <c r="AI57" i="6"/>
  <c r="AI93" i="6"/>
  <c r="AI120" i="6"/>
  <c r="AI156" i="6"/>
  <c r="AI192" i="6"/>
  <c r="AI84" i="6"/>
  <c r="AI147" i="6"/>
  <c r="AI174" i="6"/>
  <c r="AI183" i="6"/>
  <c r="AI30" i="6"/>
  <c r="AP21" i="6"/>
  <c r="AS21" i="6"/>
  <c r="AP57" i="6"/>
  <c r="AS57" i="6"/>
  <c r="AP93" i="6"/>
  <c r="AS93" i="6"/>
  <c r="AP120" i="6"/>
  <c r="AS120" i="6"/>
  <c r="AP156" i="6"/>
  <c r="AS156" i="6"/>
  <c r="AS192" i="6"/>
  <c r="AI39" i="6"/>
  <c r="AS39" i="6"/>
  <c r="AI66" i="6"/>
  <c r="AS66" i="6"/>
  <c r="AI75" i="6"/>
  <c r="AS75" i="6"/>
  <c r="AI102" i="6"/>
  <c r="AS102" i="6"/>
  <c r="AI129" i="6"/>
  <c r="AS129" i="6"/>
  <c r="AI138" i="6"/>
  <c r="AS138" i="6"/>
  <c r="AP165"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AH109" i="5" s="1"/>
  <c r="AO109" i="5" s="1"/>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125" i="5"/>
  <c r="AG133" i="5"/>
  <c r="AN211" i="5"/>
  <c r="AG9" i="5"/>
  <c r="AN9" i="5" s="1"/>
  <c r="AH9" i="5"/>
  <c r="AO9" i="5" s="1"/>
  <c r="AG95" i="5"/>
  <c r="AN95" i="5" s="1"/>
  <c r="AG109" i="5"/>
  <c r="AN109" i="5" s="1"/>
  <c r="AN111" i="5"/>
  <c r="AN139" i="5"/>
  <c r="AO139" i="5"/>
  <c r="AU139" i="5" s="1"/>
  <c r="BB186" i="5"/>
  <c r="AH186" i="5"/>
  <c r="AK186" i="5"/>
  <c r="AR186" i="5" s="1"/>
  <c r="AN218" i="5"/>
  <c r="AG275" i="5"/>
  <c r="AN283" i="5"/>
  <c r="AU283" i="5" s="1"/>
  <c r="AI69" i="5"/>
  <c r="AP69" i="5" s="1"/>
  <c r="AW69" i="5" s="1"/>
  <c r="AH133" i="5"/>
  <c r="AP211" i="5"/>
  <c r="AW211" i="5" s="1"/>
  <c r="BB211" i="5" s="1"/>
  <c r="BC211" i="5" s="1"/>
  <c r="C6" i="6"/>
  <c r="L5" i="6"/>
  <c r="K6" i="6"/>
  <c r="Y5" i="6"/>
  <c r="C5" i="6"/>
  <c r="AS12" i="6"/>
  <c r="AS9" i="6" s="1"/>
  <c r="AV9" i="5"/>
  <c r="BB9" i="5" s="1"/>
  <c r="AU9" i="5"/>
  <c r="AO36" i="5"/>
  <c r="AN36" i="5"/>
  <c r="AU53" i="5"/>
  <c r="AV53" i="5"/>
  <c r="BB53" i="5" s="1"/>
  <c r="BC53" i="5" s="1"/>
  <c r="AU69" i="5"/>
  <c r="AV69" i="5"/>
  <c r="BB69" i="5" s="1"/>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C69" i="5"/>
  <c r="BC201" i="5"/>
  <c r="BC221" i="5"/>
  <c r="BC99" i="5"/>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36"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<sst xmlns="http://schemas.openxmlformats.org/spreadsheetml/2006/main" count="10507" uniqueCount="1943">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</sst>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E2. - ECONÓMICO:  Desarrollo Económico con alta competitividad y proyección </v>
      </c>
      <c r="D5" s="891"/>
      <c r="E5" s="891"/>
      <c r="F5" s="891"/>
      <c r="G5" s="891"/>
      <c r="H5" s="891"/>
      <c r="I5" s="892"/>
      <c r="J5" s="893" t="s">
        <v>1672</v>
      </c>
      <c r="K5" s="894"/>
      <c r="L5" s="895" t="str">
        <f>VLOOKUP($D$9,'CONSOLIDADO PLAN DESARROLLO'!$DT$9:$DZ$62,5,0)</f>
        <v>Promoción del desarrollo</v>
      </c>
      <c r="M5" s="895"/>
      <c r="N5" s="895"/>
      <c r="O5" s="895"/>
      <c r="P5" s="895"/>
      <c r="Q5" s="895"/>
      <c r="R5" s="895"/>
      <c r="S5" s="895"/>
      <c r="T5" s="895"/>
      <c r="U5" s="896"/>
      <c r="V5" s="897" t="s">
        <v>1790</v>
      </c>
      <c r="W5" s="898"/>
      <c r="X5" s="898"/>
      <c r="Y5" s="86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E2.P_C - COMPETITIVIDAD Y DESARROLLO</v>
      </c>
      <c r="D6" s="866"/>
      <c r="E6" s="866"/>
      <c r="F6" s="867"/>
      <c r="G6" s="966" t="s">
        <v>1792</v>
      </c>
      <c r="H6" s="967"/>
      <c r="I6" s="967"/>
      <c r="J6" s="967"/>
      <c r="K6" s="968" t="str">
        <f>VLOOKUP($D$9,'CONSOLIDADO PLAN DESARROLLO'!$DT$9:$DZ$62,7,0)</f>
        <v>Generar condiciones para el desarrollo de la competitividad municipal</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Implementación de mecanismos que favorezcan la competitividad en Tocancipá, Cundinamarca, Centro Oriente</v>
      </c>
      <c r="C13" s="935" t="str">
        <f>VLOOKUP($D$9,'PROYECTOS REGISTRADOS'!$A$2:$D$82,3,0)</f>
        <v>2016-25817-0012</v>
      </c>
      <c r="D13" s="938" t="s">
        <v>893</v>
      </c>
      <c r="E13" s="944" t="str">
        <f>IF(D13=0,"0-0",(VLOOKUP(D13,'CONSOLIDADO PLAN DESARROLLO'!$EL$9:$ET$304,2,0)))</f>
        <v>Constituir el mecanismo de gestión y financiación contempladas en el PDM para la implementación de estudios, diseños, construcción, dotación y operación del Parque Temático</v>
      </c>
      <c r="F13" s="941" t="str">
        <f>IF(D13=0,"0-0",(VLOOKUP(D13,'CONSOLIDADO PLAN DESARROLLO'!$EL$9:$ET$304,3,0)))</f>
        <v>% de avance en la implementación</v>
      </c>
      <c r="G13" s="963">
        <f>IF(D13=0,"0-0",(VLOOKUP(D13,'CONSOLIDADO PLAN DESARROLLO'!$EL$9:$ET$304,4,0)))</f>
        <v>0</v>
      </c>
      <c r="H13" s="947">
        <f>IF(D13=0,"0-0",(VLOOKUP(D13,'CONSOLIDADO PLAN DESARROLLO'!$EL$9:$ET$304,5,0)))</f>
        <v>70</v>
      </c>
      <c r="I13" s="950">
        <f>IF(D13=0,"0-0",(VLOOKUP(D13,'CONSOLIDADO PLAN DESARROLLO'!$EL$9:$ET$304,$R$3,0)))</f>
        <v>20</v>
      </c>
      <c r="J13" s="951"/>
      <c r="K13" s="956"/>
      <c r="L13" s="959"/>
      <c r="M13" s="852" t="s">
        <v>1937</v>
      </c>
      <c r="N13" s="850" t="s">
        <v>1938</v>
      </c>
      <c r="O13" s="853">
        <v>0.7</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0"/>
      <c r="B14" s="932"/>
      <c r="C14" s="935"/>
      <c r="D14" s="938"/>
      <c r="E14" s="945"/>
      <c r="F14" s="941"/>
      <c r="G14" s="963"/>
      <c r="H14" s="947"/>
      <c r="I14" s="952"/>
      <c r="J14" s="953"/>
      <c r="K14" s="956"/>
      <c r="L14" s="960"/>
      <c r="M14" s="175"/>
      <c r="N14" s="176"/>
      <c r="O14" s="177"/>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6.7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7"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Implementación de mecanismos que favorezcan la competitividad en Tocancipá, Cundinamarca, Centro Oriente</v>
      </c>
      <c r="C22" s="935" t="str">
        <f>VLOOKUP($D$9,'PROYECTOS REGISTRADOS'!$A$2:$D$82,3,0)</f>
        <v>2016-25817-0012</v>
      </c>
      <c r="D22" s="938" t="s">
        <v>897</v>
      </c>
      <c r="E22" s="944" t="str">
        <f>IF(D22=0,"0-0",(VLOOKUP(D22,'CONSOLIDADO PLAN DESARROLLO'!$EL$9:$ET$304,2,0)))</f>
        <v>Crear el Comité Municipal de Competitividad</v>
      </c>
      <c r="F22" s="941" t="str">
        <f>IF(D22=0,"0-0",(VLOOKUP(D22,'CONSOLIDADO PLAN DESARROLLO'!$EL$9:$ET$304,3,0)))</f>
        <v>N° de Comités Municipales de competitividad creados</v>
      </c>
      <c r="G22" s="963">
        <f>IF(D22=0,"0-0",(VLOOKUP(D22,'CONSOLIDADO PLAN DESARROLLO'!$EL$9:$ET$304,4,0)))</f>
        <v>0</v>
      </c>
      <c r="H22" s="947">
        <f>IF(D22=0,"0-0",(VLOOKUP(D22,'CONSOLIDADO PLAN DESARROLLO'!$EL$9:$ET$304,5,0)))</f>
        <v>1</v>
      </c>
      <c r="I22" s="950">
        <f>IF(D22=0,"0-0",(VLOOKUP(D22,'CONSOLIDADO PLAN DESARROLLO'!$EL$9:$ET$304,$R$3,0)))</f>
        <v>0.3</v>
      </c>
      <c r="J22" s="951"/>
      <c r="K22" s="956"/>
      <c r="L22" s="959"/>
      <c r="M22" s="852" t="s">
        <v>1939</v>
      </c>
      <c r="N22" s="850" t="s">
        <v>1940</v>
      </c>
      <c r="O22" s="853">
        <v>1</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930"/>
      <c r="B23" s="932"/>
      <c r="C23" s="935"/>
      <c r="D23" s="938"/>
      <c r="E23" s="945"/>
      <c r="F23" s="941"/>
      <c r="G23" s="963"/>
      <c r="H23" s="947"/>
      <c r="I23" s="952"/>
      <c r="J23" s="953"/>
      <c r="K23" s="956"/>
      <c r="L23" s="960"/>
      <c r="M23" s="854" t="s">
        <v>1941</v>
      </c>
      <c r="N23" s="850"/>
      <c r="O23" s="851"/>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Implementación de mecanismos que favorezcan la competitividad en Tocancipá, Cundinamarca, Centro Oriente</v>
      </c>
      <c r="C31" s="935" t="str">
        <f>VLOOKUP($D$9,'PROYECTOS REGISTRADOS'!$A$2:$D$82,3,0)</f>
        <v>2016-25817-0012</v>
      </c>
      <c r="D31" s="938" t="s">
        <v>901</v>
      </c>
      <c r="E31" s="944" t="str">
        <f>IF(D31=0,"0-0",(VLOOKUP(D31,'CONSOLIDADO PLAN DESARROLLO'!$EL$9:$ET$304,2,0)))</f>
        <v>Realizar eventos y ferias de negocios y emprendimiento</v>
      </c>
      <c r="F31" s="941" t="str">
        <f>IF(D31=0,"0-0",(VLOOKUP(D31,'CONSOLIDADO PLAN DESARROLLO'!$EL$9:$ET$304,3,0)))</f>
        <v>No. de eventos y ferias realizadas</v>
      </c>
      <c r="G31" s="963">
        <f>IF(D31=0,"0-0",(VLOOKUP(D31,'CONSOLIDADO PLAN DESARROLLO'!$EL$9:$ET$304,4,0)))</f>
        <v>0</v>
      </c>
      <c r="H31" s="947">
        <f>IF(D31=0,"0-0",(VLOOKUP(D31,'CONSOLIDADO PLAN DESARROLLO'!$EL$9:$ET$304,5,0)))</f>
        <v>4</v>
      </c>
      <c r="I31" s="950">
        <f>IF(D31=0,"0-0",(VLOOKUP(D31,'CONSOLIDADO PLAN DESARROLLO'!$EL$9:$ET$304,$R$3,0)))</f>
        <v>1</v>
      </c>
      <c r="J31" s="951"/>
      <c r="K31" s="956"/>
      <c r="L31" s="959"/>
      <c r="M31" s="852" t="s">
        <v>1942</v>
      </c>
      <c r="N31" s="850" t="s">
        <v>1940</v>
      </c>
      <c r="O31" s="853">
        <v>4</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30"/>
      <c r="B40" s="932" t="str">
        <f>VLOOKUP($D$9,'PROYECTOS REGISTRADOS'!$A$2:$D$82,4,0)</f>
        <v>Implementación de mecanismos que favorezcan la competitividad en Tocancipá, Cundinamarca, Centro Oriente</v>
      </c>
      <c r="C40" s="935" t="str">
        <f>VLOOKUP($D$9,'PROYECTOS REGISTRADOS'!$A$2:$D$82,3,0)</f>
        <v>2016-25817-0012</v>
      </c>
      <c r="D40" s="938"/>
      <c r="E40" s="944" t="str">
        <f>IF(D40=0,"0-0",(VLOOKUP(D40,'CONSOLIDADO PLAN DESARROLLO'!$EL$9:$ET$304,2,0)))</f>
        <v>0-0</v>
      </c>
      <c r="F40" s="941" t="str">
        <f>IF(D40=0,"0-0",(VLOOKUP(D40,'CONSOLIDADO PLAN DESARROLLO'!$EL$9:$ET$304,3,0)))</f>
        <v>0-0</v>
      </c>
      <c r="G40" s="963" t="str">
        <f>IF(D40=0,"0-0",(VLOOKUP(D40,'CONSOLIDADO PLAN DESARROLLO'!$EL$9:$ET$304,4,0)))</f>
        <v>0-0</v>
      </c>
      <c r="H40" s="947" t="str">
        <f>IF(D40=0,"0-0",(VLOOKUP(D40,'CONSOLIDADO PLAN DESARROLLO'!$EL$9:$ET$304,5,0)))</f>
        <v>0-0</v>
      </c>
      <c r="I40" s="950" t="str">
        <f>IF(D40=0,"0-0",(VLOOKUP(D40,'CONSOLIDADO PLAN DESARROLLO'!$EL$9:$ET$304,$R$3,0)))</f>
        <v>0-0</v>
      </c>
      <c r="J40" s="951"/>
      <c r="K40" s="978"/>
      <c r="L40" s="981"/>
      <c r="M40" s="175"/>
      <c r="N40" s="176"/>
      <c r="O40" s="177"/>
      <c r="P40" s="46"/>
      <c r="Q40" s="47"/>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30"/>
      <c r="B41" s="932"/>
      <c r="C41" s="935"/>
      <c r="D41" s="938"/>
      <c r="E41" s="945"/>
      <c r="F41" s="941"/>
      <c r="G41" s="963"/>
      <c r="H41" s="947"/>
      <c r="I41" s="952"/>
      <c r="J41" s="953"/>
      <c r="K41" s="978"/>
      <c r="L41" s="982"/>
      <c r="M41" s="175"/>
      <c r="N41" s="176"/>
      <c r="O41" s="177"/>
      <c r="P41" s="46"/>
      <c r="Q41" s="47"/>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30"/>
      <c r="B42" s="932"/>
      <c r="C42" s="935"/>
      <c r="D42" s="938"/>
      <c r="E42" s="945"/>
      <c r="F42" s="941"/>
      <c r="G42" s="963"/>
      <c r="H42" s="947"/>
      <c r="I42" s="952"/>
      <c r="J42" s="953"/>
      <c r="K42" s="978"/>
      <c r="L42" s="982"/>
      <c r="M42" s="175"/>
      <c r="N42" s="176"/>
      <c r="O42" s="177"/>
      <c r="P42" s="46"/>
      <c r="Q42" s="47"/>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30"/>
      <c r="B43" s="932"/>
      <c r="C43" s="935"/>
      <c r="D43" s="938"/>
      <c r="E43" s="945"/>
      <c r="F43" s="941"/>
      <c r="G43" s="963"/>
      <c r="H43" s="947"/>
      <c r="I43" s="952"/>
      <c r="J43" s="953"/>
      <c r="K43" s="978"/>
      <c r="L43" s="982"/>
      <c r="M43" s="175"/>
      <c r="N43" s="176"/>
      <c r="O43" s="177"/>
      <c r="P43" s="46"/>
      <c r="Q43" s="47"/>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30"/>
      <c r="B44" s="932"/>
      <c r="C44" s="935"/>
      <c r="D44" s="938"/>
      <c r="E44" s="945"/>
      <c r="F44" s="941"/>
      <c r="G44" s="963"/>
      <c r="H44" s="947"/>
      <c r="I44" s="952"/>
      <c r="J44" s="953"/>
      <c r="K44" s="978"/>
      <c r="L44" s="982"/>
      <c r="M44" s="175"/>
      <c r="N44" s="176"/>
      <c r="O44" s="177"/>
      <c r="P44" s="46"/>
      <c r="Q44" s="47"/>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30"/>
      <c r="B45" s="933"/>
      <c r="C45" s="936"/>
      <c r="D45" s="939"/>
      <c r="E45" s="945"/>
      <c r="F45" s="942"/>
      <c r="G45" s="964"/>
      <c r="H45" s="948"/>
      <c r="I45" s="952"/>
      <c r="J45" s="953"/>
      <c r="K45" s="979"/>
      <c r="L45" s="982"/>
      <c r="M45" s="178"/>
      <c r="N45" s="179"/>
      <c r="O45" s="180"/>
      <c r="P45" s="107"/>
      <c r="Q45" s="108"/>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1"/>
      <c r="B46" s="934"/>
      <c r="C46" s="937"/>
      <c r="D46" s="940"/>
      <c r="E46" s="946"/>
      <c r="F46" s="943"/>
      <c r="G46" s="965"/>
      <c r="H46" s="949"/>
      <c r="I46" s="954"/>
      <c r="J46" s="955"/>
      <c r="K46" s="980"/>
      <c r="L46" s="983"/>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0"/>
      <c r="B49" s="932" t="str">
        <f>VLOOKUP($D$9,'PROYECTOS REGISTRADOS'!$A$2:$D$82,4,0)</f>
        <v>Implementación de mecanismos que favorezcan la competitividad en Tocancipá, Cundinamarca, Centro Oriente</v>
      </c>
      <c r="C49" s="935" t="str">
        <f>VLOOKUP($D$9,'PROYECTOS REGISTRADOS'!$A$2:$D$82,3,0)</f>
        <v>2016-25817-0012</v>
      </c>
      <c r="D49" s="938"/>
      <c r="E49" s="944" t="str">
        <f>IF(D49=0,"0-0",(VLOOKUP(D49,'CONSOLIDADO PLAN DESARROLLO'!$EL$9:$ET$304,2,0)))</f>
        <v>0-0</v>
      </c>
      <c r="F49" s="941" t="str">
        <f>IF(D49=0,"0-0",(VLOOKUP(D49,'CONSOLIDADO PLAN DESARROLLO'!$EL$9:$ET$304,3,0)))</f>
        <v>0-0</v>
      </c>
      <c r="G49" s="963" t="str">
        <f>IF(D49=0,"0-0",(VLOOKUP(D49,'CONSOLIDADO PLAN DESARROLLO'!$EL$9:$ET$304,4,0)))</f>
        <v>0-0</v>
      </c>
      <c r="H49" s="947" t="str">
        <f>IF(D49=0,"0-0",(VLOOKUP(D49,'CONSOLIDADO PLAN DESARROLLO'!$EL$9:$ET$304,5,0)))</f>
        <v>0-0</v>
      </c>
      <c r="I49" s="950" t="str">
        <f>IF(D49=0,"0-0",(VLOOKUP(D49,'CONSOLIDADO PLAN DESARROLLO'!$EL$9:$ET$304,$R$3,0)))</f>
        <v>0-0</v>
      </c>
      <c r="J49" s="951"/>
      <c r="K49" s="978"/>
      <c r="L49" s="981"/>
      <c r="M49" s="175"/>
      <c r="N49" s="176"/>
      <c r="O49" s="177"/>
      <c r="P49" s="46"/>
      <c r="Q49" s="47"/>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0"/>
      <c r="B50" s="932"/>
      <c r="C50" s="935"/>
      <c r="D50" s="938"/>
      <c r="E50" s="945"/>
      <c r="F50" s="941"/>
      <c r="G50" s="963"/>
      <c r="H50" s="947"/>
      <c r="I50" s="952"/>
      <c r="J50" s="953"/>
      <c r="K50" s="978"/>
      <c r="L50" s="982"/>
      <c r="M50" s="175"/>
      <c r="N50" s="176"/>
      <c r="O50" s="177"/>
      <c r="P50" s="46"/>
      <c r="Q50" s="47"/>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0"/>
      <c r="B51" s="932"/>
      <c r="C51" s="935"/>
      <c r="D51" s="938"/>
      <c r="E51" s="945"/>
      <c r="F51" s="941"/>
      <c r="G51" s="963"/>
      <c r="H51" s="947"/>
      <c r="I51" s="952"/>
      <c r="J51" s="953"/>
      <c r="K51" s="978"/>
      <c r="L51" s="982"/>
      <c r="M51" s="175"/>
      <c r="N51" s="176"/>
      <c r="O51" s="177"/>
      <c r="P51" s="46"/>
      <c r="Q51" s="47"/>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0"/>
      <c r="B52" s="932"/>
      <c r="C52" s="935"/>
      <c r="D52" s="938"/>
      <c r="E52" s="945"/>
      <c r="F52" s="941"/>
      <c r="G52" s="963"/>
      <c r="H52" s="947"/>
      <c r="I52" s="952"/>
      <c r="J52" s="953"/>
      <c r="K52" s="978"/>
      <c r="L52" s="982"/>
      <c r="M52" s="175"/>
      <c r="N52" s="176"/>
      <c r="O52" s="177"/>
      <c r="P52" s="46"/>
      <c r="Q52" s="47"/>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0"/>
      <c r="B53" s="932"/>
      <c r="C53" s="935"/>
      <c r="D53" s="938"/>
      <c r="E53" s="945"/>
      <c r="F53" s="941"/>
      <c r="G53" s="963"/>
      <c r="H53" s="947"/>
      <c r="I53" s="952"/>
      <c r="J53" s="953"/>
      <c r="K53" s="978"/>
      <c r="L53" s="982"/>
      <c r="M53" s="175"/>
      <c r="N53" s="176"/>
      <c r="O53" s="177"/>
      <c r="P53" s="46"/>
      <c r="Q53" s="47"/>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0"/>
      <c r="B54" s="933"/>
      <c r="C54" s="936"/>
      <c r="D54" s="939"/>
      <c r="E54" s="945"/>
      <c r="F54" s="942"/>
      <c r="G54" s="964"/>
      <c r="H54" s="948"/>
      <c r="I54" s="952"/>
      <c r="J54" s="953"/>
      <c r="K54" s="979"/>
      <c r="L54" s="982"/>
      <c r="M54" s="178"/>
      <c r="N54" s="179"/>
      <c r="O54" s="180"/>
      <c r="P54" s="107"/>
      <c r="Q54" s="108"/>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1"/>
      <c r="B55" s="934"/>
      <c r="C55" s="937"/>
      <c r="D55" s="940"/>
      <c r="E55" s="946"/>
      <c r="F55" s="943"/>
      <c r="G55" s="965"/>
      <c r="H55" s="949"/>
      <c r="I55" s="954"/>
      <c r="J55" s="955"/>
      <c r="K55" s="980"/>
      <c r="L55" s="983"/>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Implementación de mecanismos que favorezcan la competitividad en Tocancipá, Cundinamarca, Centro Oriente</v>
      </c>
      <c r="C58" s="935" t="str">
        <f>VLOOKUP($D$9,'PROYECTOS REGISTRADOS'!$A$2:$D$82,3,0)</f>
        <v>2016-25817-0012</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8"/>
      <c r="L58" s="981"/>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8"/>
      <c r="L59" s="982"/>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8"/>
      <c r="L60" s="982"/>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8"/>
      <c r="L61" s="982"/>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8"/>
      <c r="L62" s="982"/>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9"/>
      <c r="L63" s="982"/>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80"/>
      <c r="L64" s="983"/>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Implementación de mecanismos que favorezcan la competitividad en Tocancipá, Cundinamarca, Centro Oriente</v>
      </c>
      <c r="C67" s="935" t="str">
        <f>VLOOKUP($D$9,'PROYECTOS REGISTRADOS'!$A$2:$D$82,3,0)</f>
        <v>2016-25817-0012</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8"/>
      <c r="L67" s="981"/>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8"/>
      <c r="L68" s="982"/>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8"/>
      <c r="L69" s="982"/>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8"/>
      <c r="L70" s="982"/>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8"/>
      <c r="L71" s="982"/>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9"/>
      <c r="L72" s="982"/>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80"/>
      <c r="L73" s="983"/>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Implementación de mecanismos que favorezcan la competitividad en Tocancipá, Cundinamarca, Centro Oriente</v>
      </c>
      <c r="C76" s="935" t="str">
        <f>VLOOKUP($D$9,'PROYECTOS REGISTRADOS'!$A$2:$D$82,3,0)</f>
        <v>2016-25817-0012</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8"/>
      <c r="L76" s="981"/>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8"/>
      <c r="L77" s="982"/>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8"/>
      <c r="L78" s="982"/>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8"/>
      <c r="L79" s="982"/>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8"/>
      <c r="L80" s="982"/>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9"/>
      <c r="L81" s="982"/>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80"/>
      <c r="L82" s="983"/>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Implementación de mecanismos que favorezcan la competitividad en Tocancipá, Cundinamarca, Centro Oriente</v>
      </c>
      <c r="C85" s="935" t="str">
        <f>VLOOKUP($D$9,'PROYECTOS REGISTRADOS'!$A$2:$D$82,3,0)</f>
        <v>2016-25817-0012</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8"/>
      <c r="L85" s="981"/>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8"/>
      <c r="L86" s="982"/>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8"/>
      <c r="L87" s="982"/>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8"/>
      <c r="L88" s="982"/>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8"/>
      <c r="L89" s="982"/>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9"/>
      <c r="L90" s="982"/>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80"/>
      <c r="L91" s="983"/>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Implementación de mecanismos que favorezcan la competitividad en Tocancipá, Cundinamarca, Centro Oriente</v>
      </c>
      <c r="C94" s="935" t="str">
        <f>VLOOKUP($D$9,'PROYECTOS REGISTRADOS'!$A$2:$D$82,3,0)</f>
        <v>2016-25817-0012</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8"/>
      <c r="L94" s="981"/>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8"/>
      <c r="L95" s="982"/>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8"/>
      <c r="L96" s="982"/>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8"/>
      <c r="L97" s="982"/>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8"/>
      <c r="L98" s="982"/>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9"/>
      <c r="L99" s="982"/>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80"/>
      <c r="L100" s="983"/>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Implementación de mecanismos que favorezcan la competitividad en Tocancipá, Cundinamarca, Centro Oriente</v>
      </c>
      <c r="C103" s="935" t="str">
        <f>VLOOKUP($D$9,'PROYECTOS REGISTRADOS'!$A$2:$D$82,3,0)</f>
        <v>2016-25817-0012</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8"/>
      <c r="L103" s="981"/>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8"/>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8"/>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8"/>
      <c r="L106" s="982"/>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8"/>
      <c r="L107" s="982"/>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9"/>
      <c r="L108" s="982"/>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80"/>
      <c r="L109" s="983"/>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Implementación de mecanismos que favorezcan la competitividad en Tocancipá, Cundinamarca, Centro Oriente</v>
      </c>
      <c r="C112" s="935" t="str">
        <f>VLOOKUP($D$9,'PROYECTOS REGISTRADOS'!$A$2:$D$82,3,0)</f>
        <v>2016-25817-0012</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8"/>
      <c r="L112" s="981"/>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8"/>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8"/>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8"/>
      <c r="L115" s="982"/>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8"/>
      <c r="L116" s="982"/>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9"/>
      <c r="L117" s="982"/>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80"/>
      <c r="L118" s="983"/>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Implementación de mecanismos que favorezcan la competitividad en Tocancipá, Cundinamarca, Centro Oriente</v>
      </c>
      <c r="C121" s="935" t="str">
        <f>VLOOKUP($D$9,'PROYECTOS REGISTRADOS'!$A$2:$D$82,3,0)</f>
        <v>2016-25817-0012</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8"/>
      <c r="L121" s="981"/>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8"/>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8"/>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8"/>
      <c r="L124" s="982"/>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8"/>
      <c r="L125" s="982"/>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9"/>
      <c r="L126" s="982"/>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80"/>
      <c r="L127" s="983"/>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Implementación de mecanismos que favorezcan la competitividad en Tocancipá, Cundinamarca, Centro Oriente</v>
      </c>
      <c r="C130" s="935" t="str">
        <f>VLOOKUP($D$9,'PROYECTOS REGISTRADOS'!$A$2:$D$82,3,0)</f>
        <v>2016-25817-0012</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8"/>
      <c r="L130" s="981"/>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8"/>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8"/>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8"/>
      <c r="L133" s="982"/>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8"/>
      <c r="L134" s="982"/>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9"/>
      <c r="L135" s="982"/>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80"/>
      <c r="L136" s="983"/>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Implementación de mecanismos que favorezcan la competitividad en Tocancipá, Cundinamarca, Centro Oriente</v>
      </c>
      <c r="C139" s="935" t="str">
        <f>VLOOKUP($D$9,'PROYECTOS REGISTRADOS'!$A$2:$D$82,3,0)</f>
        <v>2016-25817-0012</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8"/>
      <c r="L139" s="981"/>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8"/>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8"/>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8"/>
      <c r="L142" s="982"/>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8"/>
      <c r="L143" s="982"/>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9"/>
      <c r="L144" s="982"/>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80"/>
      <c r="L145" s="983"/>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Implementación de mecanismos que favorezcan la competitividad en Tocancipá, Cundinamarca, Centro Oriente</v>
      </c>
      <c r="C148" s="935" t="str">
        <f>VLOOKUP($D$9,'PROYECTOS REGISTRADOS'!$A$2:$D$82,3,0)</f>
        <v>2016-25817-0012</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8"/>
      <c r="L148" s="981"/>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8"/>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8"/>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8"/>
      <c r="L151" s="982"/>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8"/>
      <c r="L152" s="982"/>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9"/>
      <c r="L153" s="982"/>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80"/>
      <c r="L154" s="983"/>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Implementación de mecanismos que favorezcan la competitividad en Tocancipá, Cundinamarca, Centro Oriente</v>
      </c>
      <c r="C157" s="935" t="str">
        <f>VLOOKUP($D$9,'PROYECTOS REGISTRADOS'!$A$2:$D$82,3,0)</f>
        <v>2016-25817-0012</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8"/>
      <c r="L157" s="981"/>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8"/>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8"/>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8"/>
      <c r="L160" s="982"/>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8"/>
      <c r="L161" s="982"/>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9"/>
      <c r="L162" s="982"/>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80"/>
      <c r="L163" s="983"/>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Implementación de mecanismos que favorezcan la competitividad en Tocancipá, Cundinamarca, Centro Oriente</v>
      </c>
      <c r="C166" s="935" t="str">
        <f>VLOOKUP($D$9,'PROYECTOS REGISTRADOS'!$A$2:$D$82,3,0)</f>
        <v>2016-25817-0012</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8"/>
      <c r="L166" s="981"/>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8"/>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8"/>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8"/>
      <c r="L169" s="982"/>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8"/>
      <c r="L170" s="982"/>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9"/>
      <c r="L171" s="982"/>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80"/>
      <c r="L172" s="983"/>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Implementación de mecanismos que favorezcan la competitividad en Tocancipá, Cundinamarca, Centro Oriente</v>
      </c>
      <c r="C175" s="935" t="str">
        <f>VLOOKUP($D$9,'PROYECTOS REGISTRADOS'!$A$2:$D$82,3,0)</f>
        <v>2016-25817-0012</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8"/>
      <c r="L175" s="981"/>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8"/>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8"/>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8"/>
      <c r="L178" s="982"/>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8"/>
      <c r="L179" s="982"/>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9"/>
      <c r="L180" s="982"/>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80"/>
      <c r="L181" s="983"/>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Implementación de mecanismos que favorezcan la competitividad en Tocancipá, Cundinamarca, Centro Oriente</v>
      </c>
      <c r="C184" s="935" t="str">
        <f>VLOOKUP($D$9,'PROYECTOS REGISTRADOS'!$A$2:$D$82,3,0)</f>
        <v>2016-25817-0012</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8"/>
      <c r="L184" s="981"/>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8"/>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8"/>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8"/>
      <c r="L187" s="982"/>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8"/>
      <c r="L188" s="982"/>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9"/>
      <c r="L189" s="982"/>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80"/>
      <c r="L190" s="983"/>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Implementación de mecanismos que favorezcan la competitividad en Tocancipá, Cundinamarca, Centro Oriente</v>
      </c>
      <c r="C193" s="935" t="str">
        <f>VLOOKUP($D$9,'PROYECTOS REGISTRADOS'!$A$2:$D$82,3,0)</f>
        <v>2016-25817-0012</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8"/>
      <c r="L193" s="981"/>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8"/>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8"/>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8"/>
      <c r="L196" s="982"/>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8"/>
      <c r="L197" s="982"/>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9"/>
      <c r="L198" s="982"/>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80"/>
      <c r="L199" s="983"/>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8IUEKOW0aL5UMGmyeCHLZx5WbGm3OGNNvkB6xwvGyhCPFJxzOSAce9SowF+4EB8Da3XsGx4nKvZ+iAJGEDudGg==" saltValue="txVF1ewYQ7t7uBxNrWvetw=="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Generar condiciones para el desarrollo de la competitividad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420D9A-DD90-4B44-A97B-958139E8B4AF}"/>
</file>

<file path=customXml/itemProps2.xml><?xml version="1.0" encoding="utf-8"?>
<ds:datastoreItem xmlns:ds="http://schemas.openxmlformats.org/officeDocument/2006/customXml" ds:itemID="{4DE72987-F1B3-48D6-9A8C-358E3CC2F43A}"/>
</file>

<file path=customXml/itemProps3.xml><?xml version="1.0" encoding="utf-8"?>
<ds:datastoreItem xmlns:ds="http://schemas.openxmlformats.org/officeDocument/2006/customXml" ds:itemID="{70B08925-2E5F-4D8E-8BC1-53DB461C60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