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P156" i="6" s="1"/>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P147" i="6" s="1"/>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I84" i="6" s="1"/>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P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57" i="6" l="1"/>
  <c r="AS57" i="6"/>
  <c r="AI75" i="6"/>
  <c r="AP93" i="6"/>
  <c r="AS93" i="6"/>
  <c r="AS102" i="6"/>
  <c r="AP174" i="6"/>
  <c r="AS174" i="6"/>
  <c r="AP30" i="6"/>
  <c r="AS48" i="6"/>
  <c r="AI66" i="6"/>
  <c r="AP84" i="6"/>
  <c r="AS84" i="6"/>
  <c r="AP165" i="6"/>
  <c r="AS165" i="6"/>
  <c r="AI57" i="6"/>
  <c r="AP75" i="6"/>
  <c r="AS75" i="6"/>
  <c r="AI93" i="6"/>
  <c r="AI102" i="6"/>
  <c r="AI174" i="6"/>
  <c r="AI183" i="6"/>
  <c r="AS183" i="6"/>
  <c r="AP111" i="6"/>
  <c r="AS111" i="6"/>
  <c r="AI120" i="6"/>
  <c r="AS120" i="6"/>
  <c r="AI129" i="6"/>
  <c r="AS129" i="6"/>
  <c r="AI138" i="6"/>
  <c r="AS138" i="6"/>
  <c r="AI147" i="6"/>
  <c r="AS147" i="6"/>
  <c r="AI156" i="6"/>
  <c r="AS156" i="6"/>
  <c r="AS21"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H99" i="5"/>
  <c r="AO99" i="5" s="1"/>
  <c r="AG99" i="5"/>
  <c r="AN99" i="5" s="1"/>
  <c r="AG69" i="5"/>
  <c r="AN69" i="5" s="1"/>
  <c r="AI69" i="5"/>
  <c r="AP69" i="5" s="1"/>
  <c r="AW69" i="5" s="1"/>
  <c r="AO139" i="5"/>
  <c r="AU139" i="5" s="1"/>
  <c r="AH186" i="5"/>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5" i="5" l="1"/>
  <c r="BC53" i="5"/>
  <c r="AN186" i="5"/>
  <c r="BC109" i="5"/>
  <c r="BC69" i="5"/>
  <c r="BC221" i="5"/>
  <c r="BC99" i="5"/>
  <c r="BC186"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28" i="5" l="1"/>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<sst xmlns="http://schemas.openxmlformats.org/spreadsheetml/2006/main" count="10512" uniqueCount="1943">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</sst>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1"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60" fillId="0" borderId="0" xfId="0" applyFont="1" applyProtection="1"/>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E2. - ECONÓMICO:  Desarrollo Económico con alta competitividad y proyección </v>
      </c>
      <c r="D5" s="891"/>
      <c r="E5" s="891"/>
      <c r="F5" s="891"/>
      <c r="G5" s="891"/>
      <c r="H5" s="891"/>
      <c r="I5" s="892"/>
      <c r="J5" s="893" t="s">
        <v>1672</v>
      </c>
      <c r="K5" s="894"/>
      <c r="L5" s="895" t="str">
        <f>VLOOKUP($D$9,'CONSOLIDADO PLAN DESARROLLO'!$DT$9:$DZ$62,5,0)</f>
        <v>Promoción del desarrollo</v>
      </c>
      <c r="M5" s="895"/>
      <c r="N5" s="895"/>
      <c r="O5" s="895"/>
      <c r="P5" s="895"/>
      <c r="Q5" s="895"/>
      <c r="R5" s="895"/>
      <c r="S5" s="895"/>
      <c r="T5" s="895"/>
      <c r="U5" s="896"/>
      <c r="V5" s="897" t="s">
        <v>1790</v>
      </c>
      <c r="W5" s="898"/>
      <c r="X5" s="898"/>
      <c r="Y5" s="86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E2.P_D - CIENCIA, TECNOLOGIA E INNOVACIÓN</v>
      </c>
      <c r="D6" s="866"/>
      <c r="E6" s="866"/>
      <c r="F6" s="867"/>
      <c r="G6" s="966" t="s">
        <v>1792</v>
      </c>
      <c r="H6" s="967"/>
      <c r="I6" s="967"/>
      <c r="J6" s="967"/>
      <c r="K6" s="968" t="str">
        <f>VLOOKUP($D$9,'CONSOLIDADO PLAN DESARROLLO'!$DT$9:$DZ$62,7,0)</f>
        <v xml:space="preserve">Desarrollar estrategias en ciencia, tencología e innovación en el municipio </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Desarrollo de estrategias en ciencia, tecnología e innvación Tocancipá, Cundinamarca, Centro Oriente</v>
      </c>
      <c r="C13" s="935" t="str">
        <f>VLOOKUP($D$9,'PROYECTOS REGISTRADOS'!$A$2:$D$82,3,0)</f>
        <v>2016-25817-0014</v>
      </c>
      <c r="D13" s="938" t="s">
        <v>907</v>
      </c>
      <c r="E13" s="944" t="str">
        <f>IF(D13=0,"0-0",(VLOOKUP(D13,'CONSOLIDADO PLAN DESARROLLO'!$EL$9:$ET$304,2,0)))</f>
        <v>Estructurar proyectos integrales en Ciencia, Tecnología e innovación para la promoción del desarrollo</v>
      </c>
      <c r="F13" s="941" t="str">
        <f>IF(D13=0,"0-0",(VLOOKUP(D13,'CONSOLIDADO PLAN DESARROLLO'!$EL$9:$ET$304,3,0)))</f>
        <v>No. de proyectos estructurados</v>
      </c>
      <c r="G13" s="963">
        <f>IF(D13=0,"0-0",(VLOOKUP(D13,'CONSOLIDADO PLAN DESARROLLO'!$EL$9:$ET$304,4,0)))</f>
        <v>0</v>
      </c>
      <c r="H13" s="947">
        <f>IF(D13=0,"0-0",(VLOOKUP(D13,'CONSOLIDADO PLAN DESARROLLO'!$EL$9:$ET$304,5,0)))</f>
        <v>2</v>
      </c>
      <c r="I13" s="950">
        <f>IF(D13=0,"0-0",(VLOOKUP(D13,'CONSOLIDADO PLAN DESARROLLO'!$EL$9:$ET$304,$R$3,0)))</f>
        <v>0.5</v>
      </c>
      <c r="J13" s="951"/>
      <c r="K13" s="956"/>
      <c r="L13" s="959"/>
      <c r="M13" s="852" t="s">
        <v>1937</v>
      </c>
      <c r="N13" s="851" t="s">
        <v>1938</v>
      </c>
      <c r="O13" s="177"/>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0"/>
      <c r="B14" s="932"/>
      <c r="C14" s="935"/>
      <c r="D14" s="938"/>
      <c r="E14" s="945"/>
      <c r="F14" s="941"/>
      <c r="G14" s="963"/>
      <c r="H14" s="947"/>
      <c r="I14" s="952"/>
      <c r="J14" s="953"/>
      <c r="K14" s="956"/>
      <c r="L14" s="960"/>
      <c r="M14" s="175"/>
      <c r="N14" s="176"/>
      <c r="O14" s="177"/>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Desarrollo de estrategias en ciencia, tecnología e innvación Tocancipá, Cundinamarca, Centro Oriente</v>
      </c>
      <c r="C22" s="935" t="str">
        <f>VLOOKUP($D$9,'PROYECTOS REGISTRADOS'!$A$2:$D$82,3,0)</f>
        <v>2016-25817-0014</v>
      </c>
      <c r="D22" s="938" t="s">
        <v>911</v>
      </c>
      <c r="E22" s="944" t="str">
        <f>IF(D22=0,"0-0",(VLOOKUP(D22,'CONSOLIDADO PLAN DESARROLLO'!$EL$9:$ET$304,2,0)))</f>
        <v>Realizar un programa de Alfabetización TIC</v>
      </c>
      <c r="F22" s="941" t="str">
        <f>IF(D22=0,"0-0",(VLOOKUP(D22,'CONSOLIDADO PLAN DESARROLLO'!$EL$9:$ET$304,3,0)))</f>
        <v>No. de usuarios beneficiados</v>
      </c>
      <c r="G22" s="963">
        <f>IF(D22=0,"0-0",(VLOOKUP(D22,'CONSOLIDADO PLAN DESARROLLO'!$EL$9:$ET$304,4,0)))</f>
        <v>0</v>
      </c>
      <c r="H22" s="947">
        <f>IF(D22=0,"0-0",(VLOOKUP(D22,'CONSOLIDADO PLAN DESARROLLO'!$EL$9:$ET$304,5,0)))</f>
        <v>200</v>
      </c>
      <c r="I22" s="950">
        <f>IF(D22=0,"0-0",(VLOOKUP(D22,'CONSOLIDADO PLAN DESARROLLO'!$EL$9:$ET$304,$R$3,0)))</f>
        <v>50</v>
      </c>
      <c r="J22" s="951"/>
      <c r="K22" s="956"/>
      <c r="L22" s="959"/>
      <c r="M22" s="850" t="s">
        <v>1939</v>
      </c>
      <c r="N22" s="851" t="s">
        <v>1938</v>
      </c>
      <c r="O22" s="177"/>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175"/>
      <c r="N23" s="176"/>
      <c r="O23" s="177"/>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30"/>
      <c r="B31" s="932" t="str">
        <f>VLOOKUP($D$9,'PROYECTOS REGISTRADOS'!$A$2:$D$82,4,0)</f>
        <v>Desarrollo de estrategias en ciencia, tecnología e innvación Tocancipá, Cundinamarca, Centro Oriente</v>
      </c>
      <c r="C31" s="935" t="str">
        <f>VLOOKUP($D$9,'PROYECTOS REGISTRADOS'!$A$2:$D$82,3,0)</f>
        <v>2016-25817-0014</v>
      </c>
      <c r="D31" s="938" t="s">
        <v>915</v>
      </c>
      <c r="E31" s="944" t="str">
        <f>IF(D31=0,"0-0",(VLOOKUP(D31,'CONSOLIDADO PLAN DESARROLLO'!$EL$9:$ET$304,2,0)))</f>
        <v>Crear Parques educativos e interactivos con dotación de internet</v>
      </c>
      <c r="F31" s="941" t="str">
        <f>IF(D31=0,"0-0",(VLOOKUP(D31,'CONSOLIDADO PLAN DESARROLLO'!$EL$9:$ET$304,3,0)))</f>
        <v>No. de Parques creados</v>
      </c>
      <c r="G31" s="963">
        <f>IF(D31=0,"0-0",(VLOOKUP(D31,'CONSOLIDADO PLAN DESARROLLO'!$EL$9:$ET$304,4,0)))</f>
        <v>0</v>
      </c>
      <c r="H31" s="947">
        <f>IF(D31=0,"0-0",(VLOOKUP(D31,'CONSOLIDADO PLAN DESARROLLO'!$EL$9:$ET$304,5,0)))</f>
        <v>1</v>
      </c>
      <c r="I31" s="950">
        <f>IF(D31=0,"0-0",(VLOOKUP(D31,'CONSOLIDADO PLAN DESARROLLO'!$EL$9:$ET$304,$R$3,0)))</f>
        <v>0.3</v>
      </c>
      <c r="J31" s="951"/>
      <c r="K31" s="956"/>
      <c r="L31" s="959"/>
      <c r="M31" s="850" t="s">
        <v>1940</v>
      </c>
      <c r="N31" s="851" t="s">
        <v>1938</v>
      </c>
      <c r="O31" s="177"/>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s="854" customFormat="1" ht="33.75" x14ac:dyDescent="0.2">
      <c r="A40" s="930"/>
      <c r="B40" s="932" t="str">
        <f>VLOOKUP($D$9,'PROYECTOS REGISTRADOS'!$A$2:$D$82,4,0)</f>
        <v>Desarrollo de estrategias en ciencia, tecnología e innvación Tocancipá, Cundinamarca, Centro Oriente</v>
      </c>
      <c r="C40" s="935" t="str">
        <f>VLOOKUP($D$9,'PROYECTOS REGISTRADOS'!$A$2:$D$82,3,0)</f>
        <v>2016-25817-0014</v>
      </c>
      <c r="D40" s="938" t="s">
        <v>919</v>
      </c>
      <c r="E40" s="944" t="str">
        <f>IF(D40=0,"0-0",(VLOOKUP(D40,'CONSOLIDADO PLAN DESARROLLO'!$EL$9:$ET$304,2,0)))</f>
        <v>Realizar acciones para la ampliación de la red de servicios TIC en el municipio</v>
      </c>
      <c r="F40" s="941" t="str">
        <f>IF(D40=0,"0-0",(VLOOKUP(D40,'CONSOLIDADO PLAN DESARROLLO'!$EL$9:$ET$304,3,0)))</f>
        <v>N° de acciones realizados</v>
      </c>
      <c r="G40" s="963">
        <f>IF(D40=0,"0-0",(VLOOKUP(D40,'CONSOLIDADO PLAN DESARROLLO'!$EL$9:$ET$304,4,0)))</f>
        <v>0</v>
      </c>
      <c r="H40" s="947">
        <f>IF(D40=0,"0-0",(VLOOKUP(D40,'CONSOLIDADO PLAN DESARROLLO'!$EL$9:$ET$304,5,0)))</f>
        <v>1</v>
      </c>
      <c r="I40" s="950">
        <f>IF(D40=0,"0-0",(VLOOKUP(D40,'CONSOLIDADO PLAN DESARROLLO'!$EL$9:$ET$304,$R$3,0)))</f>
        <v>0.3</v>
      </c>
      <c r="J40" s="951"/>
      <c r="K40" s="956"/>
      <c r="L40" s="959"/>
      <c r="M40" s="852" t="s">
        <v>1941</v>
      </c>
      <c r="N40" s="851" t="s">
        <v>1938</v>
      </c>
      <c r="O40" s="853"/>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175"/>
      <c r="N41" s="176"/>
      <c r="O41" s="177"/>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175"/>
      <c r="N42" s="176"/>
      <c r="O42" s="177"/>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175"/>
      <c r="N43" s="176"/>
      <c r="O43" s="177"/>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930"/>
      <c r="B49" s="932" t="str">
        <f>VLOOKUP($D$9,'PROYECTOS REGISTRADOS'!$A$2:$D$82,4,0)</f>
        <v>Desarrollo de estrategias en ciencia, tecnología e innvación Tocancipá, Cundinamarca, Centro Oriente</v>
      </c>
      <c r="C49" s="935" t="str">
        <f>VLOOKUP($D$9,'PROYECTOS REGISTRADOS'!$A$2:$D$82,3,0)</f>
        <v>2016-25817-0014</v>
      </c>
      <c r="D49" s="938" t="s">
        <v>923</v>
      </c>
      <c r="E49" s="944" t="str">
        <f>IF(D49=0,"0-0",(VLOOKUP(D49,'CONSOLIDADO PLAN DESARROLLO'!$EL$9:$ET$304,2,0)))</f>
        <v>Implementar programas de emprendimiento juvenil asociado a aplicaciones de ciencia y tecnología</v>
      </c>
      <c r="F49" s="941" t="str">
        <f>IF(D49=0,"0-0",(VLOOKUP(D49,'CONSOLIDADO PLAN DESARROLLO'!$EL$9:$ET$304,3,0)))</f>
        <v>N° de programas implementados</v>
      </c>
      <c r="G49" s="963">
        <f>IF(D49=0,"0-0",(VLOOKUP(D49,'CONSOLIDADO PLAN DESARROLLO'!$EL$9:$ET$304,4,0)))</f>
        <v>0</v>
      </c>
      <c r="H49" s="947">
        <f>IF(D49=0,"0-0",(VLOOKUP(D49,'CONSOLIDADO PLAN DESARROLLO'!$EL$9:$ET$304,5,0)))</f>
        <v>1</v>
      </c>
      <c r="I49" s="950">
        <f>IF(D49=0,"0-0",(VLOOKUP(D49,'CONSOLIDADO PLAN DESARROLLO'!$EL$9:$ET$304,$R$3,0)))</f>
        <v>0.3</v>
      </c>
      <c r="J49" s="951"/>
      <c r="K49" s="956"/>
      <c r="L49" s="959"/>
      <c r="M49" s="852" t="s">
        <v>1942</v>
      </c>
      <c r="N49" s="851" t="s">
        <v>1938</v>
      </c>
      <c r="O49" s="177"/>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175"/>
      <c r="N50" s="176"/>
      <c r="O50" s="177"/>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175"/>
      <c r="N51" s="176"/>
      <c r="O51" s="177"/>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Desarrollo de estrategias en ciencia, tecnología e innvación Tocancipá, Cundinamarca, Centro Oriente</v>
      </c>
      <c r="C58" s="935" t="str">
        <f>VLOOKUP($D$9,'PROYECTOS REGISTRADOS'!$A$2:$D$82,3,0)</f>
        <v>2016-25817-0014</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8"/>
      <c r="L58" s="981"/>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8"/>
      <c r="L59" s="982"/>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8"/>
      <c r="L60" s="982"/>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8"/>
      <c r="L61" s="982"/>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8"/>
      <c r="L62" s="982"/>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9"/>
      <c r="L63" s="982"/>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80"/>
      <c r="L64" s="983"/>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Desarrollo de estrategias en ciencia, tecnología e innvación Tocancipá, Cundinamarca, Centro Oriente</v>
      </c>
      <c r="C67" s="935" t="str">
        <f>VLOOKUP($D$9,'PROYECTOS REGISTRADOS'!$A$2:$D$82,3,0)</f>
        <v>2016-25817-0014</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8"/>
      <c r="L67" s="981"/>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8"/>
      <c r="L68" s="982"/>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8"/>
      <c r="L69" s="982"/>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8"/>
      <c r="L70" s="982"/>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8"/>
      <c r="L71" s="982"/>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9"/>
      <c r="L72" s="982"/>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80"/>
      <c r="L73" s="983"/>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Desarrollo de estrategias en ciencia, tecnología e innvación Tocancipá, Cundinamarca, Centro Oriente</v>
      </c>
      <c r="C76" s="935" t="str">
        <f>VLOOKUP($D$9,'PROYECTOS REGISTRADOS'!$A$2:$D$82,3,0)</f>
        <v>2016-25817-0014</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8"/>
      <c r="L76" s="981"/>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8"/>
      <c r="L77" s="982"/>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8"/>
      <c r="L78" s="982"/>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8"/>
      <c r="L79" s="982"/>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8"/>
      <c r="L80" s="982"/>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9"/>
      <c r="L81" s="982"/>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80"/>
      <c r="L82" s="983"/>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Desarrollo de estrategias en ciencia, tecnología e innvación Tocancipá, Cundinamarca, Centro Oriente</v>
      </c>
      <c r="C85" s="935" t="str">
        <f>VLOOKUP($D$9,'PROYECTOS REGISTRADOS'!$A$2:$D$82,3,0)</f>
        <v>2016-25817-0014</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8"/>
      <c r="L85" s="981"/>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8"/>
      <c r="L86" s="982"/>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8"/>
      <c r="L87" s="982"/>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8"/>
      <c r="L88" s="982"/>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8"/>
      <c r="L89" s="982"/>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9"/>
      <c r="L90" s="982"/>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80"/>
      <c r="L91" s="983"/>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Desarrollo de estrategias en ciencia, tecnología e innvación Tocancipá, Cundinamarca, Centro Oriente</v>
      </c>
      <c r="C94" s="935" t="str">
        <f>VLOOKUP($D$9,'PROYECTOS REGISTRADOS'!$A$2:$D$82,3,0)</f>
        <v>2016-25817-0014</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8"/>
      <c r="L94" s="981"/>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8"/>
      <c r="L95" s="982"/>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8"/>
      <c r="L96" s="982"/>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8"/>
      <c r="L97" s="982"/>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8"/>
      <c r="L98" s="982"/>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9"/>
      <c r="L99" s="982"/>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80"/>
      <c r="L100" s="983"/>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Desarrollo de estrategias en ciencia, tecnología e innvación Tocancipá, Cundinamarca, Centro Oriente</v>
      </c>
      <c r="C103" s="935" t="str">
        <f>VLOOKUP($D$9,'PROYECTOS REGISTRADOS'!$A$2:$D$82,3,0)</f>
        <v>2016-25817-0014</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8"/>
      <c r="L103" s="981"/>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8"/>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8"/>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8"/>
      <c r="L106" s="982"/>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8"/>
      <c r="L107" s="982"/>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9"/>
      <c r="L108" s="982"/>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80"/>
      <c r="L109" s="983"/>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Desarrollo de estrategias en ciencia, tecnología e innvación Tocancipá, Cundinamarca, Centro Oriente</v>
      </c>
      <c r="C112" s="935" t="str">
        <f>VLOOKUP($D$9,'PROYECTOS REGISTRADOS'!$A$2:$D$82,3,0)</f>
        <v>2016-25817-0014</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8"/>
      <c r="L112" s="981"/>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8"/>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8"/>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8"/>
      <c r="L115" s="982"/>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8"/>
      <c r="L116" s="982"/>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9"/>
      <c r="L117" s="982"/>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80"/>
      <c r="L118" s="983"/>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Desarrollo de estrategias en ciencia, tecnología e innvación Tocancipá, Cundinamarca, Centro Oriente</v>
      </c>
      <c r="C121" s="935" t="str">
        <f>VLOOKUP($D$9,'PROYECTOS REGISTRADOS'!$A$2:$D$82,3,0)</f>
        <v>2016-25817-0014</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8"/>
      <c r="L121" s="981"/>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8"/>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8"/>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8"/>
      <c r="L124" s="982"/>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8"/>
      <c r="L125" s="982"/>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9"/>
      <c r="L126" s="982"/>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80"/>
      <c r="L127" s="983"/>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Desarrollo de estrategias en ciencia, tecnología e innvación Tocancipá, Cundinamarca, Centro Oriente</v>
      </c>
      <c r="C130" s="935" t="str">
        <f>VLOOKUP($D$9,'PROYECTOS REGISTRADOS'!$A$2:$D$82,3,0)</f>
        <v>2016-25817-0014</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8"/>
      <c r="L130" s="981"/>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8"/>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8"/>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8"/>
      <c r="L133" s="982"/>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8"/>
      <c r="L134" s="982"/>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9"/>
      <c r="L135" s="982"/>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80"/>
      <c r="L136" s="983"/>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Desarrollo de estrategias en ciencia, tecnología e innvación Tocancipá, Cundinamarca, Centro Oriente</v>
      </c>
      <c r="C139" s="935" t="str">
        <f>VLOOKUP($D$9,'PROYECTOS REGISTRADOS'!$A$2:$D$82,3,0)</f>
        <v>2016-25817-0014</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8"/>
      <c r="L139" s="981"/>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8"/>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8"/>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8"/>
      <c r="L142" s="982"/>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8"/>
      <c r="L143" s="982"/>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9"/>
      <c r="L144" s="982"/>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80"/>
      <c r="L145" s="983"/>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Desarrollo de estrategias en ciencia, tecnología e innvación Tocancipá, Cundinamarca, Centro Oriente</v>
      </c>
      <c r="C148" s="935" t="str">
        <f>VLOOKUP($D$9,'PROYECTOS REGISTRADOS'!$A$2:$D$82,3,0)</f>
        <v>2016-25817-0014</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8"/>
      <c r="L148" s="981"/>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8"/>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8"/>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8"/>
      <c r="L151" s="982"/>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8"/>
      <c r="L152" s="982"/>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9"/>
      <c r="L153" s="982"/>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80"/>
      <c r="L154" s="983"/>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Desarrollo de estrategias en ciencia, tecnología e innvación Tocancipá, Cundinamarca, Centro Oriente</v>
      </c>
      <c r="C157" s="935" t="str">
        <f>VLOOKUP($D$9,'PROYECTOS REGISTRADOS'!$A$2:$D$82,3,0)</f>
        <v>2016-25817-0014</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8"/>
      <c r="L157" s="981"/>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8"/>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8"/>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8"/>
      <c r="L160" s="982"/>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8"/>
      <c r="L161" s="982"/>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9"/>
      <c r="L162" s="982"/>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80"/>
      <c r="L163" s="983"/>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Desarrollo de estrategias en ciencia, tecnología e innvación Tocancipá, Cundinamarca, Centro Oriente</v>
      </c>
      <c r="C166" s="935" t="str">
        <f>VLOOKUP($D$9,'PROYECTOS REGISTRADOS'!$A$2:$D$82,3,0)</f>
        <v>2016-25817-0014</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8"/>
      <c r="L166" s="981"/>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8"/>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8"/>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8"/>
      <c r="L169" s="982"/>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8"/>
      <c r="L170" s="982"/>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9"/>
      <c r="L171" s="982"/>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80"/>
      <c r="L172" s="983"/>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Desarrollo de estrategias en ciencia, tecnología e innvación Tocancipá, Cundinamarca, Centro Oriente</v>
      </c>
      <c r="C175" s="935" t="str">
        <f>VLOOKUP($D$9,'PROYECTOS REGISTRADOS'!$A$2:$D$82,3,0)</f>
        <v>2016-25817-0014</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8"/>
      <c r="L175" s="981"/>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8"/>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8"/>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8"/>
      <c r="L178" s="982"/>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8"/>
      <c r="L179" s="982"/>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9"/>
      <c r="L180" s="982"/>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80"/>
      <c r="L181" s="983"/>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Desarrollo de estrategias en ciencia, tecnología e innvación Tocancipá, Cundinamarca, Centro Oriente</v>
      </c>
      <c r="C184" s="935" t="str">
        <f>VLOOKUP($D$9,'PROYECTOS REGISTRADOS'!$A$2:$D$82,3,0)</f>
        <v>2016-25817-0014</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8"/>
      <c r="L184" s="981"/>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8"/>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8"/>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8"/>
      <c r="L187" s="982"/>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8"/>
      <c r="L188" s="982"/>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9"/>
      <c r="L189" s="982"/>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80"/>
      <c r="L190" s="983"/>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Desarrollo de estrategias en ciencia, tecnología e innvación Tocancipá, Cundinamarca, Centro Oriente</v>
      </c>
      <c r="C193" s="935" t="str">
        <f>VLOOKUP($D$9,'PROYECTOS REGISTRADOS'!$A$2:$D$82,3,0)</f>
        <v>2016-25817-0014</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8"/>
      <c r="L193" s="981"/>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8"/>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8"/>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8"/>
      <c r="L196" s="982"/>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8"/>
      <c r="L197" s="982"/>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9"/>
      <c r="L198" s="982"/>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80"/>
      <c r="L199" s="983"/>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wy3gIH1L1OgzFUjb0LpKQXlDXrYCah6MSgvLQREeccjKV1ACPCRtAk87JBm2tQgEOv7aOL17h67+YOB1T+VT+Q==" saltValue="W7i9hvv3sTetr8sjUksQHA=="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Desarrollar estrategias en ciencia, tencología e innovación en el municipio.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B45A72-AB2A-4D53-BE50-BC67C8C9B439}"/>
</file>

<file path=customXml/itemProps2.xml><?xml version="1.0" encoding="utf-8"?>
<ds:datastoreItem xmlns:ds="http://schemas.openxmlformats.org/officeDocument/2006/customXml" ds:itemID="{775DDE1C-2145-4E09-8D63-C277D8A5BC7A}"/>
</file>

<file path=customXml/itemProps3.xml><?xml version="1.0" encoding="utf-8"?>
<ds:datastoreItem xmlns:ds="http://schemas.openxmlformats.org/officeDocument/2006/customXml" ds:itemID="{657B845B-95A7-48B5-8A96-225A9AD756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