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S183" i="6" s="1"/>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AH174" i="6" s="1"/>
  <c r="I175" i="6"/>
  <c r="H175" i="6"/>
  <c r="G175" i="6"/>
  <c r="F175" i="6"/>
  <c r="E175" i="6"/>
  <c r="AX174" i="6"/>
  <c r="AW174" i="6"/>
  <c r="AV174" i="6"/>
  <c r="AU174" i="6"/>
  <c r="AT174" i="6"/>
  <c r="AS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S57" i="6" s="1"/>
  <c r="AP61" i="6"/>
  <c r="AI61" i="6"/>
  <c r="AS60" i="6"/>
  <c r="AP60" i="6"/>
  <c r="AI60" i="6"/>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21" i="6" l="1"/>
  <c r="AS39" i="6"/>
  <c r="AP66" i="6"/>
  <c r="AP102" i="6"/>
  <c r="AP147" i="6"/>
  <c r="AP30"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22" i="6"/>
  <c r="I40"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BC53" i="5" s="1"/>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211" i="5" l="1"/>
  <c r="BC211" i="5" s="1"/>
  <c r="BC109" i="5"/>
  <c r="BB69" i="5"/>
  <c r="AU186" i="5"/>
  <c r="BC186" i="5" s="1"/>
  <c r="BC201" i="5"/>
  <c r="AU69" i="5"/>
  <c r="AN186"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36" i="5"/>
  <c r="BC69"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<sst xmlns="http://schemas.openxmlformats.org/spreadsheetml/2006/main" count="10523" uniqueCount="1949">
  <si>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</si>
  <si>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</si>
  <si>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</si>
  <si>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</si>
  <si>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</si>
  <si>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</si>
  <si>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</si>
  <si>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</si>
  <si>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</si>
  <si>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</si>
  <si>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</si>
  <si>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</si>
  <si>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</si>
  <si>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</si>
  <si>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</si>
  <si>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</si>
  <si>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</si>
  <si>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</si>
  <si>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</si>
  <si>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</si>
  <si>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</si>
  <si>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</si>
  <si>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</si>
  <si>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</si>
  <si>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</si>
  <si>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</si>
  <si>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</si>
  <si>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</si>
  <si>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</si>
  <si>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</si>
  <si>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</si>
  <si>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</si>
  <si>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</si>
  <si>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</si>
  <si>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</si>
  <si>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</si>
  <si>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</si>
  <si>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</si>
  <si>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</si>
  <si>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</si>
  <si>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</si>
  <si>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</si>
  <si>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</si>
  <si>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</si>
  <si>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</si>
  <si>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</si>
  <si>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</si>
  <si>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</si>
  <si>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</si>
  <si>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</si>
  <si>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</si>
  <si>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</si>
  <si>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</si>
  <si>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</si>
  <si>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</si>
  <si>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</si>
  <si>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</si>
  <si>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</si>
  <si>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</si>
  <si>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</si>
  <si>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</si>
  <si>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</si>
  <si>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</si>
  <si>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</si>
  <si>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</si>
  <si>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</si>
  <si>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</si>
  <si>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</si>
  <si>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</si>
  <si>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</si>
  <si>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</si>
  <si>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</si>
  <si>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</si>
  <si>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</si>
  <si>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</si>
  <si>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</si>
  <si>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</si>
  <si>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</si>
  <si>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</si>
  <si>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</si>
  <si>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</si>
  <si>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</si>
  <si>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</si>
  <si>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</si>
  <si>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</si>
  <si>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</si>
  <si>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</si>
  <si>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</si>
  <si>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</si>
  <si>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</si>
  <si>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</si>
  <si>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</si>
  <si>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</si>
  <si>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</si>
  <si>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</si>
  <si>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</si>
  <si>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</si>
  <si>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</si>
  <si>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</si>
  <si>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</si>
  <si>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</si>
  <si>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</si>
  <si>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</si>
  <si>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</si>
  <si>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</si>
  <si>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</si>
  <si>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</si>
  <si>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</si>
  <si>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</si>
  <si>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</si>
  <si>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</si>
  <si>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</si>
  <si>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</si>
  <si>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</si>
  <si>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</si>
  <si>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</si>
  <si>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</si>
  <si>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</si>
  <si>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</si>
  <si>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</si>
  <si>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</si>
  <si>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</si>
  <si>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</si>
  <si>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</si>
  <si>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</si>
  <si>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</si>
  <si>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</si>
  <si>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</si>
  <si>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</si>
  <si>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</si>
  <si>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</si>
  <si>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</si>
  <si>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</si>
  <si>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</si>
  <si>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</si>
  <si>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</si>
  <si>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</si>
  <si>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</si>
  <si>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</si>
  <si>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</si>
  <si>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</si>
  <si>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</si>
  <si>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</si>
  <si>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</si>
  <si>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</si>
  <si>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</si>
  <si>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</si>
  <si>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</si>
  <si>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</si>
  <si>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</si>
  <si>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</si>
  <si>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</si>
  <si>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</si>
  <si>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</si>
  <si>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</si>
  <si>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</si>
  <si>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</si>
  <si>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</si>
  <si>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</si>
  <si>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</si>
  <si>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</si>
  <si>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</si>
  <si>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</si>
  <si>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</si>
  <si>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</si>
  <si>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</si>
  <si>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</si>
  <si>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</si>
  <si>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</si>
  <si>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</si>
  <si>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</si>
  <si>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</si>
  <si>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</si>
  <si>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</si>
  <si>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</si>
  <si>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</si>
  <si>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</si>
  <si>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</si>
  <si>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</si>
  <si>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</si>
  <si>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</si>
  <si>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</si>
  <si>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</si>
  <si>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</si>
  <si>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</si>
  <si>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</si>
  <si>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</si>
  <si>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</si>
  <si>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</si>
  <si>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</si>
  <si>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</si>
  <si>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</si>
  <si>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</si>
  <si>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</si>
  <si>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</si>
  <si>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</si>
  <si>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</si>
  <si>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</si>
  <si>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</si>
  <si>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</si>
  <si>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</si>
  <si>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</si>
  <si>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</si>
  <si>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</si>
  <si>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</si>
  <si>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</si>
  <si>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</si>
  <si>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</si>
  <si>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</si>
  <si>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</si>
  <si>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</si>
  <si>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</si>
  <si>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</si>
  <si>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</si>
  <si>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</si>
  <si>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</si>
  <si>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</si>
  <si>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</si>
  <si>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</si>
  <si>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</si>
  <si>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</si>
  <si>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</si>
  <si>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</si>
  <si>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</si>
  <si>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</si>
  <si>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</si>
  <si>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</si>
  <si>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</si>
  <si>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</si>
  <si>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</si>
  <si>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</si>
  <si>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</si>
  <si>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</si>
  <si>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</si>
  <si>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</si>
  <si>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</si>
  <si>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</si>
  <si>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</si>
  <si>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</si>
  <si>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</si>
  <si>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</si>
  <si>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</si>
  <si>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</si>
  <si>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</si>
  <si>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</si>
  <si>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</si>
  <si>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</si>
  <si>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</si>
  <si>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</si>
  <si>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</si>
  <si>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</si>
  <si>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</si>
  <si>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</si>
  <si>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</si>
  <si>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</si>
  <si>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</si>
  <si>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</si>
  <si>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</si>
  <si>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</si>
  <si>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</si>
  <si>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</si>
  <si>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</si>
  <si>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</si>
  <si>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</si>
  <si>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</si>
  <si>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</si>
  <si>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</si>
  <si>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</si>
  <si>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</si>
  <si>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</si>
  <si>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</si>
  <si>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</si>
  <si>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</si>
  <si>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</si>
  <si>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</si>
  <si>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</si>
  <si>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</si>
  <si>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</si>
  <si>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</si>
  <si>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</si>
  <si>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</si>
  <si>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</si>
  <si>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</si>
  <si>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</si>
  <si>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</si>
  <si>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</si>
  <si>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</si>
  <si>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</si>
  <si>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</si>
  <si>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</si>
  <si>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</si>
  <si>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</si>
  <si>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</si>
  <si>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</si>
  <si>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</si>
  <si>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</si>
  <si>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</si>
  <si>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</si>
  <si>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</si>
  <si>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</si>
  <si>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</si>
  <si>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</si>
  <si>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</si>
  <si>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</si>
  <si>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</si>
  <si>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</si>
  <si>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</si>
  <si>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</si>
  <si>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</si>
  <si>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</si>
  <si>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</si>
  <si>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</si>
  <si>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</si>
  <si>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</si>
  <si>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</si>
  <si>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</si>
  <si>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</si>
  <si>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</si>
  <si>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</si>
  <si>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</si>
  <si>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</si>
  <si>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</si>
  <si>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</si>
  <si>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</si>
  <si>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</si>
  <si>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</si>
  <si>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</si>
  <si>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</si>
  <si>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</si>
  <si>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</si>
  <si>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</si>
  <si>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</si>
  <si>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</si>
  <si>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</si>
  <si>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</si>
  <si>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</si>
  <si>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</si>
  <si>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</si>
  <si>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</si>
  <si>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</si>
  <si>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</si>
  <si>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</si>
  <si>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</si>
  <si>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</si>
  <si>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</si>
  <si>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</si>
  <si>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</si>
  <si>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</si>
  <si>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</si>
  <si>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</si>
  <si>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</si>
  <si>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</si>
  <si>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</si>
  <si>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</si>
  <si>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</si>
  <si>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</si>
  <si>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</si>
  <si>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</si>
  <si>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</si>
  <si>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</si>
  <si>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</si>
  <si>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</si>
  <si>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</si>
  <si>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</si>
  <si>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</si>
  <si>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</si>
  <si>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</si>
  <si>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</si>
  <si>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</si>
  <si>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</si>
  <si>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</si>
  <si>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</si>
  <si>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</si>
  <si>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</si>
  <si>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</si>
  <si>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</si>
  <si>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</si>
  <si>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</si>
  <si>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</si>
  <si>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</si>
  <si>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</si>
  <si>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</si>
  <si>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</si>
  <si>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</si>
  <si>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</si>
  <si>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</si>
  <si>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</si>
  <si>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</si>
  <si>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</si>
  <si>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</si>
  <si>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</si>
  <si>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</si>
  <si>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</si>
  <si>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</si>
  <si>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</si>
  <si>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</si>
  <si>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</si>
  <si>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</si>
  <si>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</si>
  <si>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</si>
  <si>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</si>
  <si>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</si>
  <si>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</si>
  <si>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</si>
  <si>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</si>
  <si>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</si>
  <si>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</si>
  <si>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</si>
  <si>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</si>
  <si>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</si>
  <si>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</si>
  <si>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</si>
  <si>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</si>
  <si>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</si>
  <si>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</si>
  <si>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</si>
  <si>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</si>
  <si>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</si>
  <si>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</si>
  <si>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</si>
  <si>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</si>
  <si>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</si>
  <si>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</si>
  <si>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</si>
  <si>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</si>
  <si>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</si>
  <si>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</si>
  <si>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</si>
  <si>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</si>
  <si>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</si>
  <si>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</si>
  <si>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</si>
  <si>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</si>
  <si>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</si>
  <si>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</si>
  <si>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</si>
  <si>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</si>
  <si>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</si>
  <si>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</si>
  <si>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</si>
  <si>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</si>
  <si>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</si>
  <si>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</si>
  <si>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</si>
  <si>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</si>
  <si>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</si>
  <si>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</si>
  <si>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</si>
  <si>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</si>
  <si>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</si>
  <si>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</si>
  <si>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</si>
  <si>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</si>
  <si>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</si>
  <si>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</si>
  <si>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</si>
  <si>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</si>
  <si>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</si>
  <si>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</si>
  <si>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</si>
  <si>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</si>
  <si>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</si>
  <si>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</si>
  <si>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</si>
  <si>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</si>
  <si>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</si>
  <si>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</si>
  <si>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</si>
  <si>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</si>
  <si>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</si>
  <si>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</si>
  <si>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</si>
  <si>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</si>
  <si>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</si>
  <si>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</si>
  <si>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</si>
  <si>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</si>
  <si>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</si>
  <si>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</si>
  <si>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</si>
  <si>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</si>
  <si>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</si>
  <si>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</si>
  <si>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</si>
  <si>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</si>
  <si>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</si>
  <si>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</si>
  <si>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</si>
  <si>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</si>
  <si>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</si>
  <si>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</si>
  <si>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</si>
  <si>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</si>
  <si>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</si>
  <si>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</si>
  <si>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</si>
  <si>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</si>
  <si>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</si>
  <si>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</si>
  <si>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</si>
  <si>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</si>
  <si>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</si>
  <si>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</si>
  <si>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</si>
  <si>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</si>
  <si>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</si>
  <si>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</si>
  <si>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</si>
  <si>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</si>
  <si>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</si>
  <si>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</si>
  <si>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</si>
  <si>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</si>
  <si>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</si>
  <si>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</si>
  <si>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</si>
  <si>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</si>
  <si>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</si>
  <si>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</si>
  <si>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</si>
  <si>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</si>
  <si>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</si>
  <si>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</si>
  <si>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</si>
  <si>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</si>
  <si>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</si>
  <si>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</si>
  <si>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</si>
  <si>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</si>
  <si>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</si>
  <si>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</si>
  <si>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</si>
  <si>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</si>
  <si>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</si>
  <si>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</si>
  <si>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</si>
  <si>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</si>
  <si>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</si>
  <si>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</si>
  <si>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</si>
  <si>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</si>
  <si>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</si>
  <si>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</si>
  <si>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</si>
  <si>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</si>
  <si>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</si>
  <si>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</si>
  <si>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</si>
  <si>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</si>
  <si>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</si>
  <si>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</si>
  <si>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</si>
  <si>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</si>
  <si>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</si>
  <si>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</si>
  <si>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</si>
  <si>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</si>
  <si>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</si>
  <si>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</si>
  <si>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</si>
  <si>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</si>
  <si>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</si>
  <si>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</si>
  <si>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</si>
  <si>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</si>
  <si>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</si>
  <si>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</si>
  <si>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</si>
  <si>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</si>
  <si>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</si>
  <si>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</si>
  <si>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</si>
  <si>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</si>
  <si>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</si>
  <si>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</si>
  <si>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</si>
  <si>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</si>
  <si>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</si>
  <si>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</si>
  <si>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</si>
  <si>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</si>
  <si>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</si>
  <si>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</si>
  <si>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</si>
  <si>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</si>
  <si>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</si>
  <si>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</si>
  <si>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</si>
  <si>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</si>
  <si>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</si>
  <si>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</si>
  <si>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</si>
  <si>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</si>
  <si>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</si>
  <si>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</si>
  <si>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</si>
  <si>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</si>
  <si>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</si>
  <si>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</si>
  <si>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</si>
  <si>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</si>
  <si>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</si>
  <si>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</si>
  <si>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</si>
  <si>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</si>
  <si>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</si>
  <si>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</si>
  <si>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</si>
  <si>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</si>
  <si>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</si>
  <si>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</si>
  <si>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</si>
  <si>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</si>
  <si>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</si>
  <si>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</si>
  <si>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</si>
  <si>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</si>
  <si>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</si>
  <si>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</si>
  <si>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</si>
  <si>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</si>
  <si>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</si>
  <si>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</si>
  <si>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</si>
  <si>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</si>
  <si>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</si>
  <si>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</si>
  <si>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</si>
  <si>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</si>
  <si>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</si>
  <si>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</si>
  <si>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</si>
  <si>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</si>
  <si>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</si>
  <si>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</si>
  <si>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</si>
  <si>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</si>
  <si>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</si>
  <si>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</si>
  <si>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</si>
  <si>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</si>
  <si>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</si>
  <si>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</si>
  <si>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</si>
  <si>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</si>
  <si>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</si>
  <si>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</si>
  <si>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</si>
  <si>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</si>
  <si>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</si>
  <si>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</si>
  <si>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</si>
  <si>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</si>
  <si>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</si>
  <si>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</si>
  <si>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</si>
  <si>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</si>
  <si>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</si>
  <si>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</si>
  <si>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</si>
  <si>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</si>
  <si>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</si>
  <si>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</si>
  <si>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</si>
  <si>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</si>
  <si>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</si>
  <si>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</si>
  <si>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</si>
  <si>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</si>
  <si>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</si>
  <si>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</si>
  <si>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</si>
  <si>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</si>
  <si>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</si>
  <si>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</si>
  <si>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</si>
  <si>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</si>
  <si>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</si>
  <si>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</si>
  <si>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</si>
  <si>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</si>
  <si>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</si>
  <si>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</si>
  <si>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</si>
  <si>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</si>
  <si>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</si>
  <si>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</si>
  <si>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</si>
  <si>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</si>
  <si>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</si>
  <si>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</si>
  <si>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</si>
  <si>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</si>
  <si>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</si>
  <si>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</si>
  <si>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</si>
  <si>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</si>
  <si>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</si>
  <si>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</si>
  <si>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</si>
  <si>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</si>
  <si>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</si>
  <si>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</si>
  <si>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</si>
  <si>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</si>
  <si>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</si>
  <si>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</si>
  <si>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</si>
  <si>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</si>
  <si>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</si>
  <si>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</si>
  <si>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</si>
  <si>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</si>
  <si>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</si>
  <si>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</si>
  <si>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</si>
  <si>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</si>
  <si>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</si>
  <si>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</si>
  <si>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</si>
  <si>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</si>
  <si>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</si>
  <si>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</si>
  <si>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</si>
  <si>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</si>
  <si>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</si>
  <si>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</si>
  <si>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</si>
  <si>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</si>
  <si>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</si>
  <si>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</si>
  <si>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</si>
  <si>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</si>
  <si>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</si>
  <si>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</si>
  <si>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</si>
  <si>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</si>
  <si>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</si>
  <si>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</si>
  <si>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</si>
  <si>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</si>
  <si>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</si>
  <si>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</si>
  <si>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</si>
  <si>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</si>
  <si>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</si>
  <si>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</si>
  <si>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</si>
  <si>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</si>
  <si>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</si>
  <si>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</si>
  <si>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</si>
  <si>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</si>
  <si>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</si>
  <si>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</si>
  <si>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</si>
  <si>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</si>
  <si>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</si>
  <si>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</si>
  <si>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</si>
  <si>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</si>
  <si>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</si>
  <si>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</si>
  <si>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</si>
  <si>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</si>
  <si>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</si>
  <si>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</si>
  <si>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</si>
  <si>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</si>
  <si>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</si>
  <si>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</si>
  <si>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</si>
  <si>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</si>
  <si>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</si>
  <si>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</si>
  <si>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</si>
  <si>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</si>
  <si>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</si>
  <si>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</si>
  <si>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</si>
  <si>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</si>
  <si>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</si>
  <si>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</si>
  <si>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</si>
  <si>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</si>
  <si>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</si>
  <si>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</si>
  <si>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</si>
  <si>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</si>
  <si>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</si>
  <si>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</si>
  <si>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</si>
  <si>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</si>
  <si>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</si>
  <si>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</si>
  <si>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</si>
  <si>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</si>
  <si>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</si>
  <si>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</si>
  <si>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</si>
  <si>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</si>
  <si>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</si>
  <si>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</si>
  <si>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</si>
  <si>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</si>
  <si>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</si>
  <si>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</si>
  <si>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</si>
  <si>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</si>
  <si>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</si>
  <si>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</si>
  <si>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</si>
  <si>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</si>
  <si>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</si>
  <si>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</si>
  <si>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</si>
  <si>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</si>
  <si>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</si>
  <si>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</si>
  <si>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</si>
  <si>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</si>
  <si>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</si>
  <si>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</si>
  <si>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</si>
  <si>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</si>
  <si>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</si>
  <si>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</si>
  <si>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</si>
  <si>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</si>
  <si>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</si>
  <si>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</si>
  <si>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</si>
  <si>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</si>
  <si>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</si>
  <si>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</si>
  <si>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</si>
  <si>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</si>
  <si>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</si>
  <si>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</si>
  <si>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</si>
  <si>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</si>
  <si>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</si>
  <si>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</si>
  <si>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</si>
  <si>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</si>
  <si>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</si>
  <si>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</si>
  <si>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</si>
  <si>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</si>
  <si>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</si>
  <si>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</si>
  <si>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</si>
  <si>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</si>
  <si>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</si>
  <si>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</si>
  <si>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</si>
  <si>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</si>
  <si>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</si>
  <si>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</si>
  <si>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</si>
  <si>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</si>
  <si>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</si>
  <si>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</si>
  <si>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</si>
  <si>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</si>
  <si>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</si>
  <si>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</si>
  <si>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</si>
  <si>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</si>
  <si>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</si>
  <si>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</si>
  <si>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</si>
  <si>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</si>
  <si>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</si>
  <si>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</si>
  <si>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</si>
  <si>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</si>
  <si>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</si>
  <si>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</si>
  <si>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</si>
  <si>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</si>
  <si>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</si>
  <si>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</si>
  <si>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</si>
  <si>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</si>
  <si>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</si>
  <si>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</si>
  <si>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</si>
  <si>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</si>
  <si>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</si>
  <si>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</si>
  <si>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</si>
  <si>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</si>
  <si>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</si>
  <si>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</si>
  <si>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</si>
  <si>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</si>
  <si>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</si>
  <si>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</si>
  <si>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</si>
  <si>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</si>
  <si>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</si>
  <si>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</si>
  <si>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</si>
  <si>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</si>
  <si>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</si>
  <si>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</si>
  <si>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</si>
  <si>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</si>
  <si>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</si>
  <si>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</si>
  <si>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</si>
  <si>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</si>
  <si>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</si>
  <si>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</si>
  <si>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</si>
  <si>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</si>
  <si>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</si>
  <si>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</si>
  <si>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</si>
  <si>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</si>
  <si>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</si>
  <si>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</si>
  <si>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</si>
  <si>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</si>
  <si>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</si>
  <si>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</si>
  <si>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</si>
  <si>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</si>
  <si>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</si>
  <si>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</si>
  <si>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</si>
  <si>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</si>
  <si>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</si>
  <si>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</si>
  <si>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</si>
  <si>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</si>
  <si>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</si>
  <si>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</si>
  <si>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</si>
  <si>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</si>
  <si>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</si>
  <si>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</si>
  <si>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</si>
  <si>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</si>
  <si>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</si>
  <si>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</si>
  <si>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</si>
  <si>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</si>
  <si>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</si>
  <si>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</si>
  <si>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</si>
  <si>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</si>
  <si>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</si>
  <si>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</si>
  <si>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</si>
  <si>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</si>
  <si>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</si>
  <si>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</si>
  <si>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</si>
  <si>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</si>
  <si>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</si>
  <si>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</si>
  <si>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</si>
  <si>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</si>
  <si>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</si>
  <si>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</si>
  <si>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</si>
  <si>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</si>
  <si>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</si>
  <si>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</si>
  <si>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</si>
  <si>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</si>
  <si>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</si>
  <si>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</si>
  <si>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</si>
  <si>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</si>
  <si>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</si>
  <si>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</si>
  <si>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</si>
  <si>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</si>
  <si>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</si>
  <si>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</si>
  <si>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</si>
  <si>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</si>
  <si>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</si>
  <si>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</si>
  <si>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</si>
  <si>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</si>
  <si>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</si>
  <si>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</si>
  <si>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</si>
  <si>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</si>
  <si>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</si>
  <si>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</si>
  <si>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</si>
  <si>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</si>
  <si>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</si>
  <si>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</si>
  <si>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</si>
  <si>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</si>
  <si>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</si>
  <si>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</si>
  <si>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</si>
  <si>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</si>
  <si>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</si>
  <si>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</si>
  <si>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</si>
  <si>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</si>
  <si>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</si>
  <si>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</si>
  <si>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</si>
  <si>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</si>
  <si>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</si>
  <si>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</si>
  <si>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</si>
  <si>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</si>
  <si>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</si>
  <si>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</si>
  <si>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</si>
  <si>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</si>
  <si>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</si>
  <si>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</si>
  <si>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</si>
  <si>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</si>
  <si>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</si>
  <si>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</si>
  <si>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</si>
  <si>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</si>
  <si>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</si>
  <si>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</si>
  <si>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</si>
  <si>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</si>
  <si>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</si>
  <si>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</si>
  <si>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</si>
  <si>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</si>
  <si>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</si>
  <si>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</si>
  <si>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</si>
  <si>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</si>
  <si>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</si>
  <si>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</si>
  <si>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</si>
  <si>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</si>
  <si>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</si>
  <si>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</si>
  <si>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</si>
  <si>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</si>
  <si>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</si>
  <si>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</si>
  <si>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</si>
  <si>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</si>
  <si>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</si>
  <si>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</si>
  <si>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</si>
  <si>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</si>
  <si>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</si>
  <si>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</si>
  <si>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</si>
  <si>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</si>
  <si>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</si>
  <si>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</si>
  <si>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</si>
  <si>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</si>
  <si>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</si>
  <si>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</si>
  <si>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</si>
  <si>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</si>
  <si>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</si>
  <si>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</si>
  <si>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</si>
  <si>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</si>
  <si>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</si>
  <si>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</si>
  <si>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</si>
  <si>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</si>
  <si>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</si>
  <si>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</si>
  <si>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</si>
  <si>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</si>
  <si>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</si>
  <si>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</si>
  <si>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</si>
  <si>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</si>
  <si>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</si>
  <si>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</si>
  <si>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</si>
  <si>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</si>
  <si>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</si>
  <si>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</si>
  <si>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</si>
  <si>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</si>
  <si>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</si>
  <si>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</si>
  <si>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</si>
  <si>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</si>
  <si>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</si>
  <si>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</si>
  <si>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</si>
  <si>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</si>
  <si>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</si>
  <si>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</si>
  <si>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</si>
  <si>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</si>
  <si>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</si>
  <si>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</si>
  <si>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</si>
  <si>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</si>
  <si>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</si>
  <si>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</si>
  <si>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</si>
  <si>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</si>
  <si>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</si>
  <si>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</si>
  <si>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</si>
  <si>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</si>
  <si>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</si>
  <si>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</si>
  <si>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</si>
  <si>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</si>
  <si>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</si>
  <si>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</si>
  <si>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</si>
  <si>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</si>
  <si>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</si>
  <si>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</si>
  <si>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</si>
  <si>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</si>
  <si>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</si>
  <si>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</si>
  <si>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</si>
  <si>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</si>
  <si>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</si>
  <si>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</si>
  <si>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</si>
  <si>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</si>
  <si>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</si>
  <si>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</si>
  <si>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</si>
  <si>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</si>
  <si>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</si>
  <si>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</si>
  <si>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</si>
  <si>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</si>
  <si>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</si>
  <si>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</si>
  <si>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</si>
  <si>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</si>
  <si>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</si>
  <si>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</si>
  <si>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</si>
  <si>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</si>
  <si>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</si>
  <si>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</si>
  <si>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</si>
  <si>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</si>
  <si>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</si>
  <si>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</si>
  <si>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</si>
  <si>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</si>
  <si>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</si>
  <si>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</si>
  <si>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</si>
  <si>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</si>
  <si>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</si>
  <si>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</si>
  <si>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</si>
  <si>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</si>
  <si>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</si>
  <si>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</si>
  <si>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</si>
  <si>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</si>
  <si>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</si>
  <si>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</si>
  <si>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</si>
  <si>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</si>
  <si>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</si>
  <si>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</si>
  <si>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</si>
  <si>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</si>
  <si>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</si>
  <si>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</si>
  <si>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</si>
  <si>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</si>
  <si>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</si>
  <si>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</si>
  <si>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</si>
  <si>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</si>
  <si>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</si>
  <si>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</si>
  <si>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</si>
  <si>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</si>
  <si>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</si>
  <si>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</si>
  <si>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</si>
  <si>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</si>
  <si>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</si>
  <si>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</si>
  <si>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</si>
  <si>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</si>
  <si>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</si>
  <si>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</si>
  <si>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</si>
  <si>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</si>
  <si>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</si>
  <si>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</si>
  <si>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</si>
  <si>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</si>
  <si>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</si>
  <si>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</si>
  <si>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</si>
  <si>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</si>
  <si>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</si>
  <si>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</si>
  <si>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</si>
  <si>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</si>
  <si>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</si>
  <si>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</si>
  <si>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</si>
  <si>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</si>
  <si>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</si>
  <si>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</si>
  <si>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</si>
  <si>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</si>
  <si>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</si>
  <si>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</si>
  <si>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</si>
  <si>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</si>
  <si>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</si>
  <si>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</si>
  <si>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</si>
  <si>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</si>
  <si>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</si>
  <si>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</si>
  <si>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</si>
  <si>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</si>
  <si>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</si>
  <si>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</si>
  <si>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</si>
  <si>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</si>
  <si>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</si>
  <si>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</si>
  <si>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</si>
  <si>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</si>
  <si>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</si>
  <si>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</si>
  <si>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</si>
  <si>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</si>
  <si>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</si>
  <si>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</si>
  <si>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</si>
  <si>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</si>
  <si>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</si>
  <si>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</si>
  <si>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</si>
  <si>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</si>
  <si>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</si>
  <si>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</si>
  <si>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</si>
  <si>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</si>
  <si>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</si>
  <si>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</si>
  <si>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</si>
  <si>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</si>
  <si>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</si>
  <si>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</si>
  <si>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</si>
  <si>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</si>
  <si>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</si>
  <si>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</si>
  <si>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</si>
  <si>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</si>
  <si>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</si>
  <si>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</si>
  <si>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</si>
  <si>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</si>
  <si>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</si>
  <si>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</si>
  <si>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</si>
  <si>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</si>
  <si>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</si>
  <si>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</si>
  <si>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</si>
  <si>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</si>
  <si>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</si>
  <si>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</si>
  <si>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</si>
  <si>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</si>
  <si>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</si>
  <si>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</si>
  <si>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</si>
  <si>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</si>
  <si>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</si>
  <si>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</si>
  <si>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</si>
  <si>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</si>
  <si>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</si>
  <si>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</si>
  <si>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</si>
  <si>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</si>
  <si>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</si>
  <si>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</si>
  <si>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</si>
  <si>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</si>
  <si>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</si>
  <si>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</si>
  <si>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</si>
  <si>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</si>
  <si>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</si>
  <si>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</si>
  <si>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</si>
  <si>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</si>
  <si>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</si>
  <si>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</si>
  <si>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</si>
  <si>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</si>
  <si>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</si>
  <si>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</si>
  <si>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</si>
  <si>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</si>
  <si>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</si>
  <si>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</si>
  <si>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</si>
  <si>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</si>
  <si>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</si>
  <si>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</si>
  <si>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</si>
  <si>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</si>
  <si>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</si>
  <si>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</si>
  <si>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</si>
  <si>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</si>
  <si>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</si>
  <si>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</si>
  <si>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</si>
  <si>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</si>
  <si>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</si>
  <si>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</si>
  <si>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</si>
  <si>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</si>
  <si>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</si>
  <si>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</si>
  <si>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</si>
  <si>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</si>
  <si>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</si>
  <si>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</si>
  <si>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</si>
  <si>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</si>
  <si>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</si>
  <si>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</si>
  <si>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</si>
  <si>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</si>
  <si>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</si>
  <si>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</si>
  <si>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</si>
  <si>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</si>
  <si>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</si>
  <si>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</si>
  <si>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</si>
  <si>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</si>
  <si>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</si>
  <si>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</si>
  <si>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</si>
  <si>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</si>
  <si>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</si>
  <si>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</si>
  <si>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</si>
  <si>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</si>
  <si>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</si>
  <si>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</si>
  <si>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</si>
  <si>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</si>
  <si>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</si>
  <si>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</si>
  <si>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</si>
  <si>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</si>
  <si>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</si>
  <si>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</si>
  <si>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</si>
  <si>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</si>
  <si>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</si>
  <si>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</si>
  <si>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</si>
  <si>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</si>
  <si>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</si>
  <si>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</si>
  <si>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</si>
  <si>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</si>
  <si>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</si>
  <si>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</si>
  <si>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</si>
  <si>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</si>
  <si>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</si>
  <si>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</si>
  <si>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</si>
  <si>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</si>
  <si>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</si>
  <si>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</si>
  <si>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</si>
  <si>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</si>
  <si>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</si>
  <si>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</si>
  <si>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</si>
  <si>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</si>
  <si>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</si>
  <si>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</si>
  <si>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</si>
  <si>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</si>
  <si>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</si>
  <si>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</si>
  <si>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</si>
  <si>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</si>
  <si>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</si>
  <si>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</si>
  <si>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</si>
  <si>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</si>
  <si>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</si>
  <si>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</si>
  <si>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</si>
  <si>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</si>
  <si>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</si>
  <si>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</si>
  <si>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</si>
  <si>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</si>
  <si>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</si>
  <si>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</si>
  <si>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</si>
  <si>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</si>
  <si>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</si>
  <si>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</si>
  <si>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</si>
  <si>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</si>
  <si>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</si>
  <si>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</si>
  <si>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</si>
  <si>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</si>
  <si>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</si>
  <si>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</si>
  <si>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</si>
  <si>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</si>
  <si>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</si>
  <si>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</si>
  <si>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</si>
  <si>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</si>
  <si>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</si>
  <si>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</si>
  <si>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</si>
  <si>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</si>
  <si>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</si>
  <si>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</si>
  <si>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</si>
  <si>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</si>
  <si>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</si>
  <si>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</si>
  <si>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</si>
  <si>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</si>
  <si>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</si>
  <si>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</si>
  <si>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</si>
  <si>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</si>
  <si>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</si>
  <si>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</si>
  <si>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</si>
  <si>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</si>
  <si>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</si>
  <si>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</si>
  <si>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</si>
  <si>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</si>
  <si>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</si>
  <si>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</si>
  <si>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</si>
  <si>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</si>
  <si>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</si>
  <si>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</si>
  <si>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</si>
  <si>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</si>
  <si>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</si>
  <si>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</si>
  <si>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</si>
  <si>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</si>
  <si>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</si>
  <si>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</si>
  <si>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</si>
  <si>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</si>
  <si>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</si>
  <si>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</si>
  <si>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</si>
  <si>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</si>
  <si>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</si>
  <si>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</si>
  <si>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</si>
  <si>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</si>
  <si>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</si>
  <si>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</si>
  <si>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</si>
  <si>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</si>
  <si>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</si>
  <si>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</si>
  <si>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</si>
  <si>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</si>
  <si>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</si>
  <si>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</si>
  <si>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</si>
  <si>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</si>
  <si>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</si>
  <si>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</si>
  <si>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</si>
  <si>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</si>
  <si>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</si>
  <si>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</si>
  <si>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</si>
  <si>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</si>
  <si>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</si>
  <si>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</si>
  <si>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</si>
  <si>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</si>
  <si>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</si>
  <si>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</si>
  <si>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</si>
  <si>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</si>
  <si>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</si>
  <si>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</si>
  <si>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</si>
  <si>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</si>
  <si>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</si>
  <si>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</si>
  <si>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</si>
  <si>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</si>
  <si>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</si>
  <si>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</si>
  <si>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</si>
  <si>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</si>
  <si>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</si>
  <si>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</si>
  <si>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</si>
  <si>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</si>
  <si>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</si>
  <si>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</si>
  <si>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</si>
  <si>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</si>
  <si>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</si>
  <si>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</si>
  <si>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</si>
  <si>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</si>
  <si>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</si>
  <si>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</si>
  <si>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</si>
  <si>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</si>
  <si>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</si>
  <si>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</si>
  <si>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</si>
  <si>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</si>
  <si>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</si>
  <si>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</si>
  <si>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</si>
  <si>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</si>
  <si>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</si>
  <si>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</si>
  <si>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</si>
  <si>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</si>
  <si>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</si>
  <si>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</si>
  <si>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</si>
  <si>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</si>
  <si>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</si>
  <si>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</si>
  <si>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</si>
  <si>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</si>
  <si>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</si>
  <si>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</si>
  <si>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</si>
  <si>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</si>
  <si>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</si>
  <si>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</si>
  <si>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</si>
  <si>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</si>
  <si>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</si>
  <si>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</si>
  <si>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</si>
  <si>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</si>
  <si>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</si>
  <si>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</si>
  <si>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</si>
  <si>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</si>
  <si>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</si>
  <si>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</si>
  <si>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</si>
  <si>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</si>
  <si>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</si>
  <si>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</si>
  <si>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</si>
  <si>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</si>
  <si>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</si>
  <si>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</si>
  <si>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</si>
  <si>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</si>
  <si>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</si>
  <si>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</si>
  <si>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</si>
  <si>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</si>
  <si>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</si>
  <si>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</si>
  <si>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</si>
  <si>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</si>
  <si>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</si>
  <si>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</si>
  <si>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</si>
  <si>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</si>
  <si>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</si>
  <si>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</si>
  <si>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</si>
  <si>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</si>
  <si>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</si>
  <si>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</si>
  <si>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</si>
  <si>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</si>
  <si>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</si>
  <si>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</si>
  <si>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</si>
  <si>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</si>
  <si>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</si>
  <si>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</si>
  <si>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</si>
  <si>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</si>
  <si>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</si>
  <si>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</si>
  <si>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</si>
  <si>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</si>
  <si>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</si>
  <si>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</si>
  <si>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</si>
  <si>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</si>
  <si>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</si>
  <si>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</si>
  <si>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</si>
  <si>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</si>
  <si>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</si>
  <si>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</si>
  <si>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</si>
  <si>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</si>
  <si>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</si>
  <si>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</si>
  <si>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</si>
  <si>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</si>
  <si>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</si>
  <si>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</si>
  <si>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</si>
  <si>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</si>
  <si>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</si>
  <si>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</si>
  <si>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</si>
  <si>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</si>
  <si>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</si>
  <si>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</si>
  <si>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</si>
  <si>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</si>
  <si>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</si>
  <si>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</si>
  <si>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</si>
  <si>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</si>
  <si>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</si>
  <si>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</si>
  <si>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</si>
  <si>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</si>
  <si>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</si>
  <si>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</si>
  <si>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</si>
  <si>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</si>
  <si>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</si>
  <si>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</si>
  <si>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</si>
  <si>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</si>
  <si>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</si>
  <si>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</si>
  <si>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</si>
  <si>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</si>
  <si>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</si>
  <si>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</si>
  <si>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</si>
  <si>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</si>
  <si>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</si>
  <si>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</si>
  <si>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</si>
  <si>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</si>
  <si>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</si>
  <si>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</si>
  <si>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</si>
  <si>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</si>
  <si>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</si>
  <si>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</si>
  <si>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</si>
  <si>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</si>
  <si>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</si>
  <si>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</si>
  <si>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</si>
  <si>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</si>
  <si>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</si>
  <si>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</si>
  <si>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</si>
  <si>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</si>
  <si>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</si>
  <si>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</si>
  <si>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</si>
  <si>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</si>
  <si>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</si>
  <si>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</si>
  <si>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</si>
  <si>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</si>
  <si>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</si>
  <si>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</si>
  <si>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</si>
  <si>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</si>
  <si>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</si>
  <si>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</si>
  <si>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</si>
  <si>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</si>
  <si>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</si>
  <si>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</si>
  <si>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</si>
  <si>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</si>
  <si>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</si>
  <si>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</si>
  <si>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</si>
  <si>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</si>
  <si>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</si>
  <si>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</si>
  <si>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</si>
  <si>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</si>
  <si>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</si>
  <si>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</si>
  <si>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</si>
  <si>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</si>
  <si>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</si>
  <si>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</si>
  <si>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</si>
  <si>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</si>
  <si>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</si>
  <si>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</si>
  <si>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</si>
  <si>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</si>
  <si>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</si>
  <si>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</si>
  <si>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</si>
  <si>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</si>
  <si>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</si>
  <si>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</si>
  <si>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</si>
  <si>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</si>
  <si>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</si>
  <si>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</si>
  <si>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</si>
  <si>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</si>
  <si>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</si>
  <si>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</si>
  <si>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</si>
  <si>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</si>
  <si>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</si>
  <si>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</si>
  <si>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</si>
  <si>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</si>
  <si>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</si>
  <si>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</si>
  <si>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</si>
  <si>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</si>
  <si>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</si>
  <si>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</si>
  <si>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</si>
  <si>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</si>
  <si>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</si>
  <si>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</si>
  <si>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</si>
  <si>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</si>
  <si>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</si>
  <si>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</si>
  <si>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</si>
  <si>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</si>
  <si>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</si>
  <si>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</si>
  <si>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</si>
  <si>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</si>
  <si>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</si>
  <si>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</si>
  <si>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</si>
  <si>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</si>
  <si>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</si>
  <si>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</si>
  <si>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</si>
  <si>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</si>
  <si>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</si>
  <si>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</si>
  <si>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</si>
  <si>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</si>
  <si>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</si>
  <si>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</si>
  <si>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</si>
  <si>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</si>
  <si>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</si>
  <si>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</si>
  <si>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</si>
  <si>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</si>
  <si>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</si>
  <si>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</si>
  <si>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</si>
  <si>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</si>
  <si>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</si>
  <si>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</si>
  <si>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</si>
  <si>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</si>
  <si>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</si>
  <si>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</si>
  <si>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</si>
  <si>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</si>
  <si>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</si>
  <si>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</si>
  <si>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</si>
  <si>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</si>
  <si>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</si>
  <si>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</si>
  <si>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</si>
  <si>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</si>
  <si>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</si>
  <si>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</si>
  <si>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</si>
  <si>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</si>
  <si>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</si>
  <si>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</si>
  <si>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</si>
  <si>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</si>
  <si>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</si>
  <si>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</si>
  <si>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</si>
  <si>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</si>
  <si>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</si>
  <si>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</si>
  <si>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</si>
  <si>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</si>
  <si>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</si>
  <si>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</si>
  <si>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</si>
  <si>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</si>
  <si>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</si>
  <si>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</si>
  <si>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</si>
  <si>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</si>
  <si>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</si>
  <si>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</si>
  <si>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</si>
  <si>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</si>
  <si>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</si>
  <si>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</si>
  <si>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</si>
  <si>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</si>
  <si>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</si>
  <si>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</si>
  <si>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</si>
  <si>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</si>
  <si>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</si>
  <si>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</si>
  <si>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</si>
  <si>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</si>
  <si>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</si>
  <si>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</si>
  <si>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</si>
  <si>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</si>
  <si>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</si>
  <si>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</si>
  <si>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</si>
  <si>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</si>
  <si>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</si>
  <si>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</si>
  <si>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</si>
  <si>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</si>
  <si>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</si>
  <si>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</si>
  <si>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</si>
  <si>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</si>
  <si>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</si>
  <si>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</si>
  <si>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</si>
  <si>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</si>
  <si>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</si>
  <si>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</si>
  <si>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</si>
  <si>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</si>
  <si>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</si>
  <si>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</si>
  <si>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</si>
  <si>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</si>
  <si>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</si>
  <si>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</si>
  <si>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</si>
  <si>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</si>
  <si>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</si>
  <si>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</si>
  <si>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</si>
  <si>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</si>
  <si>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</si>
  <si>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</si>
  <si>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</si>
  <si>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</si>
  <si>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</si>
  <si>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</si>
  <si>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</si>
  <si>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</si>
  <si>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</si>
  <si>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</si>
  <si>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</si>
  <si>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</si>
  <si>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</si>
  <si>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</si>
  <si>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</si>
  <si>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</si>
  <si>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</si>
  <si>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</si>
  <si>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</si>
  <si>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</si>
  <si>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</si>
  <si>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</si>
  <si>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</si>
  <si>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</si>
  <si>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</si>
  <si>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</si>
  <si>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</si>
  <si>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</si>
  <si>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</si>
  <si>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</si>
  <si>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</si>
  <si>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</si>
  <si>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</si>
  <si>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</si>
  <si>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</si>
  <si>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</si>
  <si>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</si>
  <si>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</si>
  <si>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</si>
  <si>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</si>
  <si>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 xml:space="preserve">Diseñar el producto turistico especializado de Tocancipa. </t>
  </si>
  <si>
    <t>Número</t>
  </si>
  <si>
    <t xml:space="preserve">Crear los guiones interpretativos de turismo para los sitios de interes turisticos. </t>
  </si>
  <si>
    <t xml:space="preserve">Realizar el seguimiento y control de calidad a los productos y servicios turisticos. </t>
  </si>
  <si>
    <t xml:space="preserve">Establecer la marca turistica para tocancipa. </t>
  </si>
  <si>
    <t xml:space="preserve">Organizar eventos turisticos para la promoción y fortalecimiento del sector. </t>
  </si>
  <si>
    <t xml:space="preserve">Participar en ferias y eventos de turismo que potencialicen la oferta y demanda del sector. </t>
  </si>
  <si>
    <t>Diseñar, digitalizar e imprimir material promocional de turismo.</t>
  </si>
  <si>
    <t xml:space="preserve">Generar herramientas de difusión turistica. </t>
  </si>
  <si>
    <t xml:space="preserve">Poner en funcionamiento un punto de información turistico. </t>
  </si>
  <si>
    <t xml:space="preserve">Diseñar un monumento religioso turistico. </t>
  </si>
  <si>
    <t xml:space="preserve">Realizar la mejora de la infraestructura de senderos de importancia turistica.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</si>
</sst>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2"/>
      <c r="BD2" s="904" t="s">
        <v>1669</v>
      </c>
      <c r="BE2" s="905"/>
      <c r="BF2" s="905"/>
      <c r="BG2" s="905"/>
      <c r="BH2" s="905"/>
      <c r="BI2" s="905"/>
      <c r="BJ2" s="905"/>
    </row>
    <row r="3" spans="1:62" ht="15.75" x14ac:dyDescent="0.2">
      <c r="B3" s="968" t="s">
        <v>1670</v>
      </c>
      <c r="C3" s="969"/>
      <c r="D3" s="969"/>
      <c r="E3" s="969"/>
      <c r="F3" s="969"/>
      <c r="G3" s="969"/>
      <c r="H3" s="969"/>
      <c r="I3" s="969"/>
      <c r="J3" s="969"/>
      <c r="K3" s="969"/>
      <c r="L3" s="969"/>
      <c r="M3" s="969"/>
      <c r="N3" s="970">
        <v>2017</v>
      </c>
      <c r="O3" s="970"/>
      <c r="P3" s="97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3"/>
      <c r="BD3" s="904"/>
      <c r="BE3" s="905"/>
      <c r="BF3" s="905"/>
      <c r="BG3" s="905"/>
      <c r="BH3" s="905"/>
      <c r="BI3" s="905"/>
      <c r="BJ3" s="90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 xml:space="preserve">E2. - ECONÓMICO:  Desarrollo Económico con alta competitividad y proyección </v>
      </c>
      <c r="D5" s="971"/>
      <c r="E5" s="971"/>
      <c r="F5" s="971"/>
      <c r="G5" s="971"/>
      <c r="H5" s="971"/>
      <c r="I5" s="972"/>
      <c r="J5" s="973" t="s">
        <v>1672</v>
      </c>
      <c r="K5" s="974"/>
      <c r="L5" s="975" t="str">
        <f>VLOOKUP($D$9,'CONSOLIDADO PLAN DESARROLLO'!$DT$9:$DZ$62,5,0)</f>
        <v>Promoción del desarrollo</v>
      </c>
      <c r="M5" s="975"/>
      <c r="N5" s="975"/>
      <c r="O5" s="975"/>
      <c r="P5" s="975"/>
      <c r="Q5" s="975"/>
      <c r="R5" s="975"/>
      <c r="S5" s="975"/>
      <c r="T5" s="975"/>
      <c r="U5" s="976"/>
      <c r="V5" s="977" t="s">
        <v>1790</v>
      </c>
      <c r="W5" s="978"/>
      <c r="X5" s="978"/>
      <c r="Y5" s="950"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E2.P_F - DESARROLLO TURISTICO DE ALTA COMPETITIVIDAD</v>
      </c>
      <c r="D6" s="950"/>
      <c r="E6" s="950"/>
      <c r="F6" s="951"/>
      <c r="G6" s="906" t="s">
        <v>1792</v>
      </c>
      <c r="H6" s="907"/>
      <c r="I6" s="907"/>
      <c r="J6" s="907"/>
      <c r="K6" s="908" t="str">
        <f>VLOOKUP($D$9,'CONSOLIDADO PLAN DESARROLLO'!$DT$9:$DZ$62,7,0)</f>
        <v>Incrementar la promoción y fortalecimiento del turismo para el posicionamiento del Municipio a nivel regional y Nacional</v>
      </c>
      <c r="L6" s="908"/>
      <c r="M6" s="908"/>
      <c r="N6" s="908"/>
      <c r="O6" s="908"/>
      <c r="P6" s="908"/>
      <c r="Q6" s="909"/>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0" t="s">
        <v>1676</v>
      </c>
      <c r="C7" s="911"/>
      <c r="D7" s="959" t="s">
        <v>1677</v>
      </c>
      <c r="E7" s="914" t="s">
        <v>1678</v>
      </c>
      <c r="F7" s="961" t="s">
        <v>1679</v>
      </c>
      <c r="G7" s="963" t="s">
        <v>1680</v>
      </c>
      <c r="H7" s="938" t="s">
        <v>1793</v>
      </c>
      <c r="I7" s="940" t="s">
        <v>1915</v>
      </c>
      <c r="J7" s="942">
        <f>+$N$3</f>
        <v>2017</v>
      </c>
      <c r="K7" s="944" t="s">
        <v>1682</v>
      </c>
      <c r="L7" s="946" t="s">
        <v>1683</v>
      </c>
      <c r="M7" s="134"/>
      <c r="N7" s="134"/>
      <c r="O7" s="134"/>
      <c r="P7" s="134"/>
      <c r="Q7" s="134"/>
      <c r="R7" s="948" t="s">
        <v>1917</v>
      </c>
      <c r="S7" s="949"/>
      <c r="T7" s="932" t="s">
        <v>1934</v>
      </c>
      <c r="U7" s="932"/>
      <c r="V7" s="932" t="s">
        <v>1918</v>
      </c>
      <c r="W7" s="932"/>
      <c r="X7" s="932" t="s">
        <v>1919</v>
      </c>
      <c r="Y7" s="932"/>
      <c r="Z7" s="937" t="s">
        <v>1916</v>
      </c>
      <c r="AA7" s="937"/>
      <c r="AB7" s="932" t="s">
        <v>36</v>
      </c>
      <c r="AC7" s="932"/>
      <c r="AD7" s="932" t="s">
        <v>1935</v>
      </c>
      <c r="AE7" s="932"/>
      <c r="AF7" s="932" t="s">
        <v>1920</v>
      </c>
      <c r="AG7" s="932"/>
      <c r="AH7" s="933" t="s">
        <v>1930</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2"/>
      <c r="C8" s="913"/>
      <c r="D8" s="960"/>
      <c r="E8" s="915"/>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2"/>
      <c r="AZ8" s="980"/>
      <c r="BA8" s="981"/>
    </row>
    <row r="9" spans="1:62" ht="78" customHeight="1" x14ac:dyDescent="0.2">
      <c r="B9" s="916" t="s">
        <v>1936</v>
      </c>
      <c r="C9" s="917"/>
      <c r="D9" s="103" t="s">
        <v>344</v>
      </c>
      <c r="E9" s="102" t="str">
        <f>VLOOKUP($D$9,'CONSOLIDADO PLAN DESARROLLO'!$EB$9:$EF$62,2,0)</f>
        <v>Incrementar el número de nuevos visitantes anuales a los sitios de interés turístico</v>
      </c>
      <c r="F9" s="37" t="str">
        <f>VLOOKUP($D$9,'CONSOLIDADO PLAN DESARROLLO'!$EB$9:$EF$62,3,0)</f>
        <v>No. de visitantes anuales a los sitios de interés turístico</v>
      </c>
      <c r="G9" s="98">
        <f>VLOOKUP($D$9,'CONSOLIDADO PLAN DESARROLLO'!$EB$9:$EF$62,4,0)</f>
        <v>18152</v>
      </c>
      <c r="H9" s="98">
        <f>VLOOKUP($D$9,'CONSOLIDADO PLAN DESARROLLO'!$EB$9:$EF$62,5,0)</f>
        <v>40000</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7"/>
      <c r="B13" s="859" t="str">
        <f>VLOOKUP($D$9,'PROYECTOS REGISTRADOS'!$A$2:$D$82,4,0)</f>
        <v>Incremento del número de visitantes anuales a los sitios de interés turístico Tocancipá, Cundinamarca, Centro Oriente</v>
      </c>
      <c r="C13" s="862" t="str">
        <f>VLOOKUP($D$9,'PROYECTOS REGISTRADOS'!$A$2:$D$82,3,0)</f>
        <v>2016-25817-0037</v>
      </c>
      <c r="D13" s="865" t="s">
        <v>978</v>
      </c>
      <c r="E13" s="868" t="str">
        <f>IF(D13=0,"0-0",(VLOOKUP(D13,'CONSOLIDADO PLAN DESARROLLO'!$EL$9:$ET$304,2,0)))</f>
        <v>Diseñar el producto turístico especializado del municipio. «Marca Tocancipá»</v>
      </c>
      <c r="F13" s="871" t="str">
        <f>IF(D13=0,"0-0",(VLOOKUP(D13,'CONSOLIDADO PLAN DESARROLLO'!$EL$9:$ET$304,3,0)))</f>
        <v>No. de Productos Turísticos diseñados</v>
      </c>
      <c r="G13" s="874">
        <f>IF(D13=0,"0-0",(VLOOKUP(D13,'CONSOLIDADO PLAN DESARROLLO'!$EL$9:$ET$304,4,0)))</f>
        <v>0</v>
      </c>
      <c r="H13" s="877">
        <f>IF(D13=0,"0-0",(VLOOKUP(D13,'CONSOLIDADO PLAN DESARROLLO'!$EL$9:$ET$304,5,0)))</f>
        <v>1</v>
      </c>
      <c r="I13" s="880">
        <f>IF(D13=0,"0-0",(VLOOKUP(D13,'CONSOLIDADO PLAN DESARROLLO'!$EL$9:$ET$304,$R$3,0)))</f>
        <v>0.35</v>
      </c>
      <c r="J13" s="881"/>
      <c r="K13" s="918"/>
      <c r="L13" s="921"/>
      <c r="M13" s="852" t="s">
        <v>1937</v>
      </c>
      <c r="N13" s="851" t="s">
        <v>1938</v>
      </c>
      <c r="O13" s="853">
        <v>2</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857"/>
      <c r="B14" s="859"/>
      <c r="C14" s="862"/>
      <c r="D14" s="865"/>
      <c r="E14" s="869"/>
      <c r="F14" s="871"/>
      <c r="G14" s="874"/>
      <c r="H14" s="877"/>
      <c r="I14" s="882"/>
      <c r="J14" s="883"/>
      <c r="K14" s="918"/>
      <c r="L14" s="922"/>
      <c r="M14" s="852" t="s">
        <v>1939</v>
      </c>
      <c r="N14" s="851" t="s">
        <v>1938</v>
      </c>
      <c r="O14" s="853">
        <v>3</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33.75" x14ac:dyDescent="0.2">
      <c r="A15" s="857"/>
      <c r="B15" s="859"/>
      <c r="C15" s="862"/>
      <c r="D15" s="865"/>
      <c r="E15" s="869"/>
      <c r="F15" s="871"/>
      <c r="G15" s="874"/>
      <c r="H15" s="877"/>
      <c r="I15" s="882"/>
      <c r="J15" s="883"/>
      <c r="K15" s="918"/>
      <c r="L15" s="922"/>
      <c r="M15" s="852" t="s">
        <v>1940</v>
      </c>
      <c r="N15" s="851" t="s">
        <v>1938</v>
      </c>
      <c r="O15" s="853">
        <v>8</v>
      </c>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2.5" x14ac:dyDescent="0.2">
      <c r="A16" s="857"/>
      <c r="B16" s="859"/>
      <c r="C16" s="862"/>
      <c r="D16" s="865"/>
      <c r="E16" s="869"/>
      <c r="F16" s="871"/>
      <c r="G16" s="874"/>
      <c r="H16" s="877"/>
      <c r="I16" s="882"/>
      <c r="J16" s="883"/>
      <c r="K16" s="918"/>
      <c r="L16" s="922"/>
      <c r="M16" s="852" t="s">
        <v>1941</v>
      </c>
      <c r="N16" s="851" t="s">
        <v>1938</v>
      </c>
      <c r="O16" s="853">
        <v>3</v>
      </c>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18"/>
      <c r="L17" s="922"/>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19"/>
      <c r="L18" s="922"/>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20"/>
      <c r="L19" s="923"/>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57"/>
      <c r="B22" s="859" t="str">
        <f>VLOOKUP($D$9,'PROYECTOS REGISTRADOS'!$A$2:$D$82,4,0)</f>
        <v>Incremento del número de visitantes anuales a los sitios de interés turístico Tocancipá, Cundinamarca, Centro Oriente</v>
      </c>
      <c r="C22" s="862" t="str">
        <f>VLOOKUP($D$9,'PROYECTOS REGISTRADOS'!$A$2:$D$82,3,0)</f>
        <v>2016-25817-0037</v>
      </c>
      <c r="D22" s="865" t="s">
        <v>982</v>
      </c>
      <c r="E22" s="868" t="str">
        <f>IF(D22=0,"0-0",(VLOOKUP(D22,'CONSOLIDADO PLAN DESARROLLO'!$EL$9:$ET$304,2,0)))</f>
        <v>Participar en eventos, ferias y vitrinas turísticas a nivel local, regional, nacional  e internacional</v>
      </c>
      <c r="F22" s="871" t="str">
        <f>IF(D22=0,"0-0",(VLOOKUP(D22,'CONSOLIDADO PLAN DESARROLLO'!$EL$9:$ET$304,3,0)))</f>
        <v>No. de participaciones realizadas.</v>
      </c>
      <c r="G22" s="874">
        <f>IF(D22=0,"0-0",(VLOOKUP(D22,'CONSOLIDADO PLAN DESARROLLO'!$EL$9:$ET$304,4,0)))</f>
        <v>0</v>
      </c>
      <c r="H22" s="877">
        <f>IF(D22=0,"0-0",(VLOOKUP(D22,'CONSOLIDADO PLAN DESARROLLO'!$EL$9:$ET$304,5,0)))</f>
        <v>4</v>
      </c>
      <c r="I22" s="880">
        <f>IF(D22=0,"0-0",(VLOOKUP(D22,'CONSOLIDADO PLAN DESARROLLO'!$EL$9:$ET$304,$R$3,0)))</f>
        <v>1</v>
      </c>
      <c r="J22" s="881"/>
      <c r="K22" s="918"/>
      <c r="L22" s="921"/>
      <c r="M22" s="852" t="s">
        <v>1942</v>
      </c>
      <c r="N22" s="851" t="s">
        <v>1938</v>
      </c>
      <c r="O22" s="853">
        <v>4</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33.75" x14ac:dyDescent="0.2">
      <c r="A23" s="857"/>
      <c r="B23" s="859"/>
      <c r="C23" s="862"/>
      <c r="D23" s="865"/>
      <c r="E23" s="869"/>
      <c r="F23" s="871"/>
      <c r="G23" s="874"/>
      <c r="H23" s="877"/>
      <c r="I23" s="882"/>
      <c r="J23" s="883"/>
      <c r="K23" s="918"/>
      <c r="L23" s="922"/>
      <c r="M23" s="852" t="s">
        <v>1943</v>
      </c>
      <c r="N23" s="851" t="s">
        <v>1938</v>
      </c>
      <c r="O23" s="853">
        <v>4</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18"/>
      <c r="L24" s="922"/>
      <c r="M24" s="175"/>
      <c r="N24" s="176"/>
      <c r="O24" s="177"/>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18"/>
      <c r="L25" s="922"/>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18"/>
      <c r="L26" s="922"/>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19"/>
      <c r="L27" s="922"/>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20"/>
      <c r="L28" s="923"/>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7"/>
      <c r="B31" s="859" t="str">
        <f>VLOOKUP($D$9,'PROYECTOS REGISTRADOS'!$A$2:$D$82,4,0)</f>
        <v>Incremento del número de visitantes anuales a los sitios de interés turístico Tocancipá, Cundinamarca, Centro Oriente</v>
      </c>
      <c r="C31" s="862" t="str">
        <f>VLOOKUP($D$9,'PROYECTOS REGISTRADOS'!$A$2:$D$82,3,0)</f>
        <v>2016-25817-0037</v>
      </c>
      <c r="D31" s="865" t="s">
        <v>986</v>
      </c>
      <c r="E31" s="868" t="str">
        <f>IF(D31=0,"0-0",(VLOOKUP(D31,'CONSOLIDADO PLAN DESARROLLO'!$EL$9:$ET$304,2,0)))</f>
        <v>Implementar campañas de promoción turística</v>
      </c>
      <c r="F31" s="871" t="str">
        <f>IF(D31=0,"0-0",(VLOOKUP(D31,'CONSOLIDADO PLAN DESARROLLO'!$EL$9:$ET$304,3,0)))</f>
        <v>N° de campañas implementadas</v>
      </c>
      <c r="G31" s="874">
        <f>IF(D31=0,"0-0",(VLOOKUP(D31,'CONSOLIDADO PLAN DESARROLLO'!$EL$9:$ET$304,4,0)))</f>
        <v>1</v>
      </c>
      <c r="H31" s="877">
        <f>IF(D31=0,"0-0",(VLOOKUP(D31,'CONSOLIDADO PLAN DESARROLLO'!$EL$9:$ET$304,5,0)))</f>
        <v>3</v>
      </c>
      <c r="I31" s="880">
        <f>IF(D31=0,"0-0",(VLOOKUP(D31,'CONSOLIDADO PLAN DESARROLLO'!$EL$9:$ET$304,$R$3,0)))</f>
        <v>1</v>
      </c>
      <c r="J31" s="881"/>
      <c r="K31" s="918"/>
      <c r="L31" s="921"/>
      <c r="M31" s="852" t="s">
        <v>1944</v>
      </c>
      <c r="N31" s="851" t="s">
        <v>1938</v>
      </c>
      <c r="O31" s="853">
        <v>3</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7"/>
      <c r="B32" s="859"/>
      <c r="C32" s="862"/>
      <c r="D32" s="865"/>
      <c r="E32" s="869"/>
      <c r="F32" s="871"/>
      <c r="G32" s="874"/>
      <c r="H32" s="877"/>
      <c r="I32" s="882"/>
      <c r="J32" s="883"/>
      <c r="K32" s="918"/>
      <c r="L32" s="922"/>
      <c r="M32" s="852" t="s">
        <v>1945</v>
      </c>
      <c r="N32" s="851" t="s">
        <v>1938</v>
      </c>
      <c r="O32" s="853">
        <v>3</v>
      </c>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22.5" x14ac:dyDescent="0.2">
      <c r="A33" s="857"/>
      <c r="B33" s="859"/>
      <c r="C33" s="862"/>
      <c r="D33" s="865"/>
      <c r="E33" s="869"/>
      <c r="F33" s="871"/>
      <c r="G33" s="874"/>
      <c r="H33" s="877"/>
      <c r="I33" s="882"/>
      <c r="J33" s="883"/>
      <c r="K33" s="918"/>
      <c r="L33" s="922"/>
      <c r="M33" s="852" t="s">
        <v>1946</v>
      </c>
      <c r="N33" s="851" t="s">
        <v>1938</v>
      </c>
      <c r="O33" s="853">
        <v>3</v>
      </c>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7"/>
      <c r="B34" s="859"/>
      <c r="C34" s="862"/>
      <c r="D34" s="865"/>
      <c r="E34" s="869"/>
      <c r="F34" s="871"/>
      <c r="G34" s="874"/>
      <c r="H34" s="877"/>
      <c r="I34" s="882"/>
      <c r="J34" s="883"/>
      <c r="K34" s="918"/>
      <c r="L34" s="922"/>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18"/>
      <c r="L35" s="922"/>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19"/>
      <c r="L36" s="922"/>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20"/>
      <c r="L37" s="923"/>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6">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7"/>
      <c r="B40" s="859" t="str">
        <f>VLOOKUP($D$9,'PROYECTOS REGISTRADOS'!$A$2:$D$82,4,0)</f>
        <v>Incremento del número de visitantes anuales a los sitios de interés turístico Tocancipá, Cundinamarca, Centro Oriente</v>
      </c>
      <c r="C40" s="862" t="str">
        <f>VLOOKUP($D$9,'PROYECTOS REGISTRADOS'!$A$2:$D$82,3,0)</f>
        <v>2016-25817-0037</v>
      </c>
      <c r="D40" s="865" t="s">
        <v>990</v>
      </c>
      <c r="E40" s="868" t="str">
        <f>IF(D40=0,"0-0",(VLOOKUP(D40,'CONSOLIDADO PLAN DESARROLLO'!$EL$9:$ET$304,2,0)))</f>
        <v>Habilitar senderos ecológicos y/o caminos reales indígenas, para la actividad turística</v>
      </c>
      <c r="F40" s="871" t="str">
        <f>IF(D40=0,"0-0",(VLOOKUP(D40,'CONSOLIDADO PLAN DESARROLLO'!$EL$9:$ET$304,3,0)))</f>
        <v>N°  senderos ecológicos y/o caminos reales indígenas habilitados</v>
      </c>
      <c r="G40" s="874">
        <f>IF(D40=0,"0-0",(VLOOKUP(D40,'CONSOLIDADO PLAN DESARROLLO'!$EL$9:$ET$304,4,0)))</f>
        <v>0</v>
      </c>
      <c r="H40" s="877">
        <f>IF(D40=0,"0-0",(VLOOKUP(D40,'CONSOLIDADO PLAN DESARROLLO'!$EL$9:$ET$304,5,0)))</f>
        <v>1</v>
      </c>
      <c r="I40" s="880">
        <f>IF(D40=0,"0-0",(VLOOKUP(D40,'CONSOLIDADO PLAN DESARROLLO'!$EL$9:$ET$304,$R$3,0)))</f>
        <v>0.2</v>
      </c>
      <c r="J40" s="881"/>
      <c r="K40" s="918"/>
      <c r="L40" s="921"/>
      <c r="M40" s="850" t="s">
        <v>1947</v>
      </c>
      <c r="N40" s="851" t="s">
        <v>1938</v>
      </c>
      <c r="O40" s="853">
        <v>1</v>
      </c>
      <c r="P40" s="47"/>
      <c r="Q40" s="46"/>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33.75" x14ac:dyDescent="0.2">
      <c r="A41" s="857"/>
      <c r="B41" s="859"/>
      <c r="C41" s="862"/>
      <c r="D41" s="865"/>
      <c r="E41" s="869"/>
      <c r="F41" s="871"/>
      <c r="G41" s="874"/>
      <c r="H41" s="877"/>
      <c r="I41" s="882"/>
      <c r="J41" s="883"/>
      <c r="K41" s="918"/>
      <c r="L41" s="922"/>
      <c r="M41" s="850" t="s">
        <v>1948</v>
      </c>
      <c r="N41" s="851" t="s">
        <v>1938</v>
      </c>
      <c r="O41" s="853">
        <v>4</v>
      </c>
      <c r="P41" s="47"/>
      <c r="Q41" s="46"/>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7"/>
      <c r="B42" s="859"/>
      <c r="C42" s="862"/>
      <c r="D42" s="865"/>
      <c r="E42" s="869"/>
      <c r="F42" s="871"/>
      <c r="G42" s="874"/>
      <c r="H42" s="877"/>
      <c r="I42" s="882"/>
      <c r="J42" s="883"/>
      <c r="K42" s="918"/>
      <c r="L42" s="922"/>
      <c r="M42" s="175"/>
      <c r="N42" s="176"/>
      <c r="O42" s="177"/>
      <c r="P42" s="47"/>
      <c r="Q42" s="46"/>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7"/>
      <c r="B43" s="859"/>
      <c r="C43" s="862"/>
      <c r="D43" s="865"/>
      <c r="E43" s="869"/>
      <c r="F43" s="871"/>
      <c r="G43" s="874"/>
      <c r="H43" s="877"/>
      <c r="I43" s="882"/>
      <c r="J43" s="883"/>
      <c r="K43" s="918"/>
      <c r="L43" s="922"/>
      <c r="M43" s="175"/>
      <c r="N43" s="176"/>
      <c r="O43" s="177"/>
      <c r="P43" s="47"/>
      <c r="Q43" s="46"/>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7"/>
      <c r="B44" s="859"/>
      <c r="C44" s="862"/>
      <c r="D44" s="865"/>
      <c r="E44" s="869"/>
      <c r="F44" s="871"/>
      <c r="G44" s="874"/>
      <c r="H44" s="877"/>
      <c r="I44" s="882"/>
      <c r="J44" s="883"/>
      <c r="K44" s="918"/>
      <c r="L44" s="922"/>
      <c r="M44" s="175"/>
      <c r="N44" s="176"/>
      <c r="O44" s="177"/>
      <c r="P44" s="47"/>
      <c r="Q44" s="46"/>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7"/>
      <c r="B45" s="860"/>
      <c r="C45" s="863"/>
      <c r="D45" s="866"/>
      <c r="E45" s="869"/>
      <c r="F45" s="872"/>
      <c r="G45" s="875"/>
      <c r="H45" s="878"/>
      <c r="I45" s="882"/>
      <c r="J45" s="883"/>
      <c r="K45" s="919"/>
      <c r="L45" s="922"/>
      <c r="M45" s="178"/>
      <c r="N45" s="179"/>
      <c r="O45" s="180"/>
      <c r="P45" s="108"/>
      <c r="Q45" s="107"/>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8"/>
      <c r="B46" s="861"/>
      <c r="C46" s="864"/>
      <c r="D46" s="867"/>
      <c r="E46" s="870"/>
      <c r="F46" s="873"/>
      <c r="G46" s="876"/>
      <c r="H46" s="879"/>
      <c r="I46" s="884"/>
      <c r="J46" s="885"/>
      <c r="K46" s="920"/>
      <c r="L46" s="923"/>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6">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7"/>
      <c r="B49" s="859" t="str">
        <f>VLOOKUP($D$9,'PROYECTOS REGISTRADOS'!$A$2:$D$82,4,0)</f>
        <v>Incremento del número de visitantes anuales a los sitios de interés turístico Tocancipá, Cundinamarca, Centro Oriente</v>
      </c>
      <c r="C49" s="862" t="str">
        <f>VLOOKUP($D$9,'PROYECTOS REGISTRADOS'!$A$2:$D$82,3,0)</f>
        <v>2016-25817-0037</v>
      </c>
      <c r="D49" s="865"/>
      <c r="E49" s="868" t="str">
        <f>IF(D49=0,"0-0",(VLOOKUP(D49,'CONSOLIDADO PLAN DESARROLLO'!$EL$9:$ET$304,2,0)))</f>
        <v>0-0</v>
      </c>
      <c r="F49" s="871" t="str">
        <f>IF(D49=0,"0-0",(VLOOKUP(D49,'CONSOLIDADO PLAN DESARROLLO'!$EL$9:$ET$304,3,0)))</f>
        <v>0-0</v>
      </c>
      <c r="G49" s="874" t="str">
        <f>IF(D49=0,"0-0",(VLOOKUP(D49,'CONSOLIDADO PLAN DESARROLLO'!$EL$9:$ET$304,4,0)))</f>
        <v>0-0</v>
      </c>
      <c r="H49" s="877" t="str">
        <f>IF(D49=0,"0-0",(VLOOKUP(D49,'CONSOLIDADO PLAN DESARROLLO'!$EL$9:$ET$304,5,0)))</f>
        <v>0-0</v>
      </c>
      <c r="I49" s="880" t="str">
        <f>IF(D49=0,"0-0",(VLOOKUP(D49,'CONSOLIDADO PLAN DESARROLLO'!$EL$9:$ET$304,$R$3,0)))</f>
        <v>0-0</v>
      </c>
      <c r="J49" s="881"/>
      <c r="K49" s="892"/>
      <c r="L49" s="895"/>
      <c r="M49" s="175"/>
      <c r="N49" s="176"/>
      <c r="O49" s="177"/>
      <c r="P49" s="46"/>
      <c r="Q49" s="47"/>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7"/>
      <c r="B50" s="859"/>
      <c r="C50" s="862"/>
      <c r="D50" s="865"/>
      <c r="E50" s="869"/>
      <c r="F50" s="871"/>
      <c r="G50" s="874"/>
      <c r="H50" s="877"/>
      <c r="I50" s="882"/>
      <c r="J50" s="883"/>
      <c r="K50" s="892"/>
      <c r="L50" s="896"/>
      <c r="M50" s="175"/>
      <c r="N50" s="176"/>
      <c r="O50" s="177"/>
      <c r="P50" s="46"/>
      <c r="Q50" s="47"/>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7"/>
      <c r="B51" s="859"/>
      <c r="C51" s="862"/>
      <c r="D51" s="865"/>
      <c r="E51" s="869"/>
      <c r="F51" s="871"/>
      <c r="G51" s="874"/>
      <c r="H51" s="877"/>
      <c r="I51" s="882"/>
      <c r="J51" s="883"/>
      <c r="K51" s="892"/>
      <c r="L51" s="896"/>
      <c r="M51" s="175"/>
      <c r="N51" s="176"/>
      <c r="O51" s="177"/>
      <c r="P51" s="46"/>
      <c r="Q51" s="47"/>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7"/>
      <c r="B52" s="859"/>
      <c r="C52" s="862"/>
      <c r="D52" s="865"/>
      <c r="E52" s="869"/>
      <c r="F52" s="871"/>
      <c r="G52" s="874"/>
      <c r="H52" s="877"/>
      <c r="I52" s="882"/>
      <c r="J52" s="883"/>
      <c r="K52" s="892"/>
      <c r="L52" s="896"/>
      <c r="M52" s="175"/>
      <c r="N52" s="176"/>
      <c r="O52" s="177"/>
      <c r="P52" s="46"/>
      <c r="Q52" s="47"/>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7"/>
      <c r="B53" s="859"/>
      <c r="C53" s="862"/>
      <c r="D53" s="865"/>
      <c r="E53" s="869"/>
      <c r="F53" s="871"/>
      <c r="G53" s="874"/>
      <c r="H53" s="877"/>
      <c r="I53" s="882"/>
      <c r="J53" s="883"/>
      <c r="K53" s="892"/>
      <c r="L53" s="896"/>
      <c r="M53" s="175"/>
      <c r="N53" s="176"/>
      <c r="O53" s="177"/>
      <c r="P53" s="46"/>
      <c r="Q53" s="47"/>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7"/>
      <c r="B54" s="860"/>
      <c r="C54" s="863"/>
      <c r="D54" s="866"/>
      <c r="E54" s="869"/>
      <c r="F54" s="872"/>
      <c r="G54" s="875"/>
      <c r="H54" s="878"/>
      <c r="I54" s="882"/>
      <c r="J54" s="883"/>
      <c r="K54" s="893"/>
      <c r="L54" s="896"/>
      <c r="M54" s="178"/>
      <c r="N54" s="179"/>
      <c r="O54" s="180"/>
      <c r="P54" s="107"/>
      <c r="Q54" s="108"/>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8"/>
      <c r="B55" s="861"/>
      <c r="C55" s="864"/>
      <c r="D55" s="867"/>
      <c r="E55" s="870"/>
      <c r="F55" s="873"/>
      <c r="G55" s="876"/>
      <c r="H55" s="879"/>
      <c r="I55" s="884"/>
      <c r="J55" s="885"/>
      <c r="K55" s="894"/>
      <c r="L55" s="89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6">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7"/>
      <c r="B58" s="859" t="str">
        <f>VLOOKUP($D$9,'PROYECTOS REGISTRADOS'!$A$2:$D$82,4,0)</f>
        <v>Incremento del número de visitantes anuales a los sitios de interés turístico Tocancipá, Cundinamarca, Centro Oriente</v>
      </c>
      <c r="C58" s="862" t="str">
        <f>VLOOKUP($D$9,'PROYECTOS REGISTRADOS'!$A$2:$D$82,3,0)</f>
        <v>2016-25817-0037</v>
      </c>
      <c r="D58" s="865"/>
      <c r="E58" s="868" t="str">
        <f>IF(D58=0,"0-0",(VLOOKUP(D58,'CONSOLIDADO PLAN DESARROLLO'!$EL$9:$ET$304,2,0)))</f>
        <v>0-0</v>
      </c>
      <c r="F58" s="871" t="str">
        <f>IF(D58=0,"0-0",(VLOOKUP(D58,'CONSOLIDADO PLAN DESARROLLO'!$EL$9:$ET$304,3,0)))</f>
        <v>0-0</v>
      </c>
      <c r="G58" s="874" t="str">
        <f>IF(D58=0,"0-0",(VLOOKUP(D58,'CONSOLIDADO PLAN DESARROLLO'!$EL$9:$ET$304,4,0)))</f>
        <v>0-0</v>
      </c>
      <c r="H58" s="877" t="str">
        <f>IF(D58=0,"0-0",(VLOOKUP(D58,'CONSOLIDADO PLAN DESARROLLO'!$EL$9:$ET$304,5,0)))</f>
        <v>0-0</v>
      </c>
      <c r="I58" s="880" t="str">
        <f>IF(D58=0,"0-0",(VLOOKUP(D58,'CONSOLIDADO PLAN DESARROLLO'!$EL$9:$ET$304,$R$3,0)))</f>
        <v>0-0</v>
      </c>
      <c r="J58" s="881"/>
      <c r="K58" s="892"/>
      <c r="L58" s="895"/>
      <c r="M58" s="175"/>
      <c r="N58" s="176"/>
      <c r="O58" s="177"/>
      <c r="P58" s="46"/>
      <c r="Q58" s="47"/>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7"/>
      <c r="B59" s="859"/>
      <c r="C59" s="862"/>
      <c r="D59" s="865"/>
      <c r="E59" s="869"/>
      <c r="F59" s="871"/>
      <c r="G59" s="874"/>
      <c r="H59" s="877"/>
      <c r="I59" s="882"/>
      <c r="J59" s="883"/>
      <c r="K59" s="892"/>
      <c r="L59" s="896"/>
      <c r="M59" s="175"/>
      <c r="N59" s="176"/>
      <c r="O59" s="177"/>
      <c r="P59" s="46"/>
      <c r="Q59" s="47"/>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7"/>
      <c r="B60" s="859"/>
      <c r="C60" s="862"/>
      <c r="D60" s="865"/>
      <c r="E60" s="869"/>
      <c r="F60" s="871"/>
      <c r="G60" s="874"/>
      <c r="H60" s="877"/>
      <c r="I60" s="882"/>
      <c r="J60" s="883"/>
      <c r="K60" s="892"/>
      <c r="L60" s="896"/>
      <c r="M60" s="175"/>
      <c r="N60" s="176"/>
      <c r="O60" s="177"/>
      <c r="P60" s="46"/>
      <c r="Q60" s="47"/>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7"/>
      <c r="B61" s="859"/>
      <c r="C61" s="862"/>
      <c r="D61" s="865"/>
      <c r="E61" s="869"/>
      <c r="F61" s="871"/>
      <c r="G61" s="874"/>
      <c r="H61" s="877"/>
      <c r="I61" s="882"/>
      <c r="J61" s="883"/>
      <c r="K61" s="892"/>
      <c r="L61" s="896"/>
      <c r="M61" s="175"/>
      <c r="N61" s="176"/>
      <c r="O61" s="177"/>
      <c r="P61" s="46"/>
      <c r="Q61" s="47"/>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7"/>
      <c r="B62" s="859"/>
      <c r="C62" s="862"/>
      <c r="D62" s="865"/>
      <c r="E62" s="869"/>
      <c r="F62" s="871"/>
      <c r="G62" s="874"/>
      <c r="H62" s="877"/>
      <c r="I62" s="882"/>
      <c r="J62" s="883"/>
      <c r="K62" s="892"/>
      <c r="L62" s="896"/>
      <c r="M62" s="175"/>
      <c r="N62" s="176"/>
      <c r="O62" s="177"/>
      <c r="P62" s="46"/>
      <c r="Q62" s="47"/>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7"/>
      <c r="B63" s="860"/>
      <c r="C63" s="863"/>
      <c r="D63" s="866"/>
      <c r="E63" s="869"/>
      <c r="F63" s="872"/>
      <c r="G63" s="875"/>
      <c r="H63" s="878"/>
      <c r="I63" s="882"/>
      <c r="J63" s="883"/>
      <c r="K63" s="893"/>
      <c r="L63" s="896"/>
      <c r="M63" s="178"/>
      <c r="N63" s="179"/>
      <c r="O63" s="180"/>
      <c r="P63" s="107"/>
      <c r="Q63" s="108"/>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8"/>
      <c r="B64" s="861"/>
      <c r="C64" s="864"/>
      <c r="D64" s="867"/>
      <c r="E64" s="870"/>
      <c r="F64" s="873"/>
      <c r="G64" s="876"/>
      <c r="H64" s="879"/>
      <c r="I64" s="884"/>
      <c r="J64" s="885"/>
      <c r="K64" s="894"/>
      <c r="L64" s="89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6">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7"/>
      <c r="B67" s="859" t="str">
        <f>VLOOKUP($D$9,'PROYECTOS REGISTRADOS'!$A$2:$D$82,4,0)</f>
        <v>Incremento del número de visitantes anuales a los sitios de interés turístico Tocancipá, Cundinamarca, Centro Oriente</v>
      </c>
      <c r="C67" s="862" t="str">
        <f>VLOOKUP($D$9,'PROYECTOS REGISTRADOS'!$A$2:$D$82,3,0)</f>
        <v>2016-25817-0037</v>
      </c>
      <c r="D67" s="865"/>
      <c r="E67" s="868" t="str">
        <f>IF(D67=0,"0-0",(VLOOKUP(D67,'CONSOLIDADO PLAN DESARROLLO'!$EL$9:$ET$304,2,0)))</f>
        <v>0-0</v>
      </c>
      <c r="F67" s="871" t="str">
        <f>IF(D67=0,"0-0",(VLOOKUP(D67,'CONSOLIDADO PLAN DESARROLLO'!$EL$9:$ET$304,3,0)))</f>
        <v>0-0</v>
      </c>
      <c r="G67" s="874" t="str">
        <f>IF(D67=0,"0-0",(VLOOKUP(D67,'CONSOLIDADO PLAN DESARROLLO'!$EL$9:$ET$304,4,0)))</f>
        <v>0-0</v>
      </c>
      <c r="H67" s="877" t="str">
        <f>IF(D67=0,"0-0",(VLOOKUP(D67,'CONSOLIDADO PLAN DESARROLLO'!$EL$9:$ET$304,5,0)))</f>
        <v>0-0</v>
      </c>
      <c r="I67" s="880" t="str">
        <f>IF(D67=0,"0-0",(VLOOKUP(D67,'CONSOLIDADO PLAN DESARROLLO'!$EL$9:$ET$304,$R$3,0)))</f>
        <v>0-0</v>
      </c>
      <c r="J67" s="881"/>
      <c r="K67" s="892"/>
      <c r="L67" s="895"/>
      <c r="M67" s="175"/>
      <c r="N67" s="176"/>
      <c r="O67" s="177"/>
      <c r="P67" s="46"/>
      <c r="Q67" s="47"/>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7"/>
      <c r="B68" s="859"/>
      <c r="C68" s="862"/>
      <c r="D68" s="865"/>
      <c r="E68" s="869"/>
      <c r="F68" s="871"/>
      <c r="G68" s="874"/>
      <c r="H68" s="877"/>
      <c r="I68" s="882"/>
      <c r="J68" s="883"/>
      <c r="K68" s="892"/>
      <c r="L68" s="896"/>
      <c r="M68" s="175"/>
      <c r="N68" s="176"/>
      <c r="O68" s="177"/>
      <c r="P68" s="46"/>
      <c r="Q68" s="47"/>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7"/>
      <c r="B69" s="859"/>
      <c r="C69" s="862"/>
      <c r="D69" s="865"/>
      <c r="E69" s="869"/>
      <c r="F69" s="871"/>
      <c r="G69" s="874"/>
      <c r="H69" s="877"/>
      <c r="I69" s="882"/>
      <c r="J69" s="883"/>
      <c r="K69" s="892"/>
      <c r="L69" s="896"/>
      <c r="M69" s="175"/>
      <c r="N69" s="176"/>
      <c r="O69" s="177"/>
      <c r="P69" s="46"/>
      <c r="Q69" s="47"/>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7"/>
      <c r="B70" s="859"/>
      <c r="C70" s="862"/>
      <c r="D70" s="865"/>
      <c r="E70" s="869"/>
      <c r="F70" s="871"/>
      <c r="G70" s="874"/>
      <c r="H70" s="877"/>
      <c r="I70" s="882"/>
      <c r="J70" s="883"/>
      <c r="K70" s="892"/>
      <c r="L70" s="896"/>
      <c r="M70" s="175"/>
      <c r="N70" s="176"/>
      <c r="O70" s="177"/>
      <c r="P70" s="46"/>
      <c r="Q70" s="47"/>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7"/>
      <c r="B71" s="859"/>
      <c r="C71" s="862"/>
      <c r="D71" s="865"/>
      <c r="E71" s="869"/>
      <c r="F71" s="871"/>
      <c r="G71" s="874"/>
      <c r="H71" s="877"/>
      <c r="I71" s="882"/>
      <c r="J71" s="883"/>
      <c r="K71" s="892"/>
      <c r="L71" s="896"/>
      <c r="M71" s="175"/>
      <c r="N71" s="176"/>
      <c r="O71" s="177"/>
      <c r="P71" s="46"/>
      <c r="Q71" s="47"/>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7"/>
      <c r="B72" s="860"/>
      <c r="C72" s="863"/>
      <c r="D72" s="866"/>
      <c r="E72" s="869"/>
      <c r="F72" s="872"/>
      <c r="G72" s="875"/>
      <c r="H72" s="878"/>
      <c r="I72" s="882"/>
      <c r="J72" s="883"/>
      <c r="K72" s="893"/>
      <c r="L72" s="896"/>
      <c r="M72" s="178"/>
      <c r="N72" s="179"/>
      <c r="O72" s="180"/>
      <c r="P72" s="107"/>
      <c r="Q72" s="108"/>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8"/>
      <c r="B73" s="861"/>
      <c r="C73" s="864"/>
      <c r="D73" s="867"/>
      <c r="E73" s="870"/>
      <c r="F73" s="873"/>
      <c r="G73" s="876"/>
      <c r="H73" s="879"/>
      <c r="I73" s="884"/>
      <c r="J73" s="885"/>
      <c r="K73" s="894"/>
      <c r="L73" s="89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Incremento del número de visitantes anuales a los sitios de interés turístico Tocancipá, Cundinamarca, Centro Oriente</v>
      </c>
      <c r="C76" s="862" t="str">
        <f>VLOOKUP($D$9,'PROYECTOS REGISTRADOS'!$A$2:$D$82,3,0)</f>
        <v>2016-25817-0037</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Incremento del número de visitantes anuales a los sitios de interés turístico Tocancipá, Cundinamarca, Centro Oriente</v>
      </c>
      <c r="C85" s="862" t="str">
        <f>VLOOKUP($D$9,'PROYECTOS REGISTRADOS'!$A$2:$D$82,3,0)</f>
        <v>2016-25817-0037</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Incremento del número de visitantes anuales a los sitios de interés turístico Tocancipá, Cundinamarca, Centro Oriente</v>
      </c>
      <c r="C94" s="862" t="str">
        <f>VLOOKUP($D$9,'PROYECTOS REGISTRADOS'!$A$2:$D$82,3,0)</f>
        <v>2016-25817-0037</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Incremento del número de visitantes anuales a los sitios de interés turístico Tocancipá, Cundinamarca, Centro Oriente</v>
      </c>
      <c r="C103" s="862" t="str">
        <f>VLOOKUP($D$9,'PROYECTOS REGISTRADOS'!$A$2:$D$82,3,0)</f>
        <v>2016-25817-0037</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Incremento del número de visitantes anuales a los sitios de interés turístico Tocancipá, Cundinamarca, Centro Oriente</v>
      </c>
      <c r="C112" s="862" t="str">
        <f>VLOOKUP($D$9,'PROYECTOS REGISTRADOS'!$A$2:$D$82,3,0)</f>
        <v>2016-25817-0037</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Incremento del número de visitantes anuales a los sitios de interés turístico Tocancipá, Cundinamarca, Centro Oriente</v>
      </c>
      <c r="C121" s="862" t="str">
        <f>VLOOKUP($D$9,'PROYECTOS REGISTRADOS'!$A$2:$D$82,3,0)</f>
        <v>2016-25817-0037</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Incremento del número de visitantes anuales a los sitios de interés turístico Tocancipá, Cundinamarca, Centro Oriente</v>
      </c>
      <c r="C130" s="862" t="str">
        <f>VLOOKUP($D$9,'PROYECTOS REGISTRADOS'!$A$2:$D$82,3,0)</f>
        <v>2016-25817-0037</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Incremento del número de visitantes anuales a los sitios de interés turístico Tocancipá, Cundinamarca, Centro Oriente</v>
      </c>
      <c r="C139" s="862" t="str">
        <f>VLOOKUP($D$9,'PROYECTOS REGISTRADOS'!$A$2:$D$82,3,0)</f>
        <v>2016-25817-0037</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Incremento del número de visitantes anuales a los sitios de interés turístico Tocancipá, Cundinamarca, Centro Oriente</v>
      </c>
      <c r="C148" s="862" t="str">
        <f>VLOOKUP($D$9,'PROYECTOS REGISTRADOS'!$A$2:$D$82,3,0)</f>
        <v>2016-25817-0037</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Incremento del número de visitantes anuales a los sitios de interés turístico Tocancipá, Cundinamarca, Centro Oriente</v>
      </c>
      <c r="C157" s="862" t="str">
        <f>VLOOKUP($D$9,'PROYECTOS REGISTRADOS'!$A$2:$D$82,3,0)</f>
        <v>2016-25817-0037</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Incremento del número de visitantes anuales a los sitios de interés turístico Tocancipá, Cundinamarca, Centro Oriente</v>
      </c>
      <c r="C166" s="862" t="str">
        <f>VLOOKUP($D$9,'PROYECTOS REGISTRADOS'!$A$2:$D$82,3,0)</f>
        <v>2016-25817-0037</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Incremento del número de visitantes anuales a los sitios de interés turístico Tocancipá, Cundinamarca, Centro Oriente</v>
      </c>
      <c r="C175" s="862" t="str">
        <f>VLOOKUP($D$9,'PROYECTOS REGISTRADOS'!$A$2:$D$82,3,0)</f>
        <v>2016-25817-0037</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Incremento del número de visitantes anuales a los sitios de interés turístico Tocancipá, Cundinamarca, Centro Oriente</v>
      </c>
      <c r="C184" s="862" t="str">
        <f>VLOOKUP($D$9,'PROYECTOS REGISTRADOS'!$A$2:$D$82,3,0)</f>
        <v>2016-25817-0037</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Incremento del número de visitantes anuales a los sitios de interés turístico Tocancipá, Cundinamarca, Centro Oriente</v>
      </c>
      <c r="C193" s="862" t="str">
        <f>VLOOKUP($D$9,'PROYECTOS REGISTRADOS'!$A$2:$D$82,3,0)</f>
        <v>2016-25817-0037</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2"/>
      <c r="C202" s="904" t="s">
        <v>1669</v>
      </c>
      <c r="D202" s="905"/>
      <c r="E202" s="905"/>
      <c r="F202" s="905"/>
      <c r="G202" s="905"/>
      <c r="H202" s="905"/>
      <c r="I202" s="905"/>
      <c r="J202" s="905"/>
    </row>
    <row r="203" spans="1:53" x14ac:dyDescent="0.2">
      <c r="B203" s="903"/>
      <c r="C203" s="904"/>
      <c r="D203" s="905"/>
      <c r="E203" s="905"/>
      <c r="F203" s="905"/>
      <c r="G203" s="905"/>
      <c r="H203" s="905"/>
      <c r="I203" s="905"/>
      <c r="J203" s="90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pBC8XgK+3PVhWbOLPvhinVYSGlH6+i250lGm0FvANeU169y7Sd8rnJXdZHuw8ZQCncjDnQMJb3gHYTYTWzl2Hw==" saltValue="rljwDs4EsNWztgWEdkvyiA=="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Incrementar la promoción y fortalecimiento del turismo para el posicionamiento del Municipio a nivel regional y Nacional.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24658E-C776-4F44-984D-DC6FDB0F8878}"/>
</file>

<file path=customXml/itemProps2.xml><?xml version="1.0" encoding="utf-8"?>
<ds:datastoreItem xmlns:ds="http://schemas.openxmlformats.org/officeDocument/2006/customXml" ds:itemID="{5095FC6A-E331-43C2-9521-C6FCBA04B016}"/>
</file>

<file path=customXml/itemProps3.xml><?xml version="1.0" encoding="utf-8"?>
<ds:datastoreItem xmlns:ds="http://schemas.openxmlformats.org/officeDocument/2006/customXml" ds:itemID="{C3886F3F-4629-429A-8FA3-6E3FCEC737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