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75" i="6" l="1"/>
  <c r="AP75" i="6"/>
  <c r="AI75" i="6"/>
  <c r="AS74" i="6"/>
  <c r="AP74" i="6"/>
  <c r="AI74" i="6"/>
  <c r="AS73" i="6"/>
  <c r="AP73" i="6"/>
  <c r="AI73" i="6"/>
  <c r="AS55" i="6"/>
  <c r="AP55" i="6"/>
  <c r="AI55" i="6"/>
  <c r="AS17" i="6"/>
  <c r="AP17" i="6"/>
  <c r="AI17" i="6"/>
  <c r="AS16" i="6"/>
  <c r="AP16" i="6"/>
  <c r="AI16" i="6"/>
  <c r="AS15" i="6"/>
  <c r="AP15" i="6"/>
  <c r="AI15" i="6"/>
  <c r="AS14" i="6"/>
  <c r="AP14" i="6"/>
  <c r="AI14" i="6"/>
  <c r="AS107" i="6" l="1"/>
  <c r="AP107" i="6"/>
  <c r="AI107" i="6"/>
  <c r="AS106" i="6"/>
  <c r="AP106" i="6"/>
  <c r="AI106" i="6"/>
  <c r="AS105" i="6"/>
  <c r="AP105" i="6"/>
  <c r="AI105" i="6"/>
  <c r="AS104" i="6"/>
  <c r="AP104" i="6"/>
  <c r="AI104" i="6"/>
  <c r="AI101" i="6" s="1"/>
  <c r="AS103" i="6"/>
  <c r="AP103" i="6"/>
  <c r="AI103" i="6"/>
  <c r="AS102" i="6"/>
  <c r="AS101" i="6" s="1"/>
  <c r="AP102" i="6"/>
  <c r="AI102" i="6"/>
  <c r="AH102" i="6"/>
  <c r="H102" i="6"/>
  <c r="G102" i="6"/>
  <c r="F102" i="6"/>
  <c r="E102" i="6"/>
  <c r="AX101" i="6"/>
  <c r="AW101" i="6"/>
  <c r="AV101" i="6"/>
  <c r="AU101" i="6"/>
  <c r="AT101" i="6"/>
  <c r="AR101" i="6"/>
  <c r="AQ101" i="6"/>
  <c r="AO101" i="6"/>
  <c r="AN101" i="6"/>
  <c r="AM101" i="6"/>
  <c r="AL101" i="6"/>
  <c r="AK101" i="6"/>
  <c r="AJ101" i="6"/>
  <c r="AH101" i="6"/>
  <c r="AG101" i="6"/>
  <c r="AF101" i="6"/>
  <c r="AE101" i="6"/>
  <c r="AD101" i="6"/>
  <c r="AC101" i="6"/>
  <c r="AB101" i="6"/>
  <c r="AA101" i="6"/>
  <c r="Z101" i="6"/>
  <c r="Y101" i="6"/>
  <c r="X101" i="6"/>
  <c r="W101" i="6"/>
  <c r="V101" i="6"/>
  <c r="U101" i="6"/>
  <c r="T101" i="6"/>
  <c r="S101" i="6"/>
  <c r="R101" i="6"/>
  <c r="J101" i="6"/>
  <c r="AS98" i="6"/>
  <c r="AP98" i="6"/>
  <c r="AI98" i="6"/>
  <c r="AS97" i="6"/>
  <c r="AP97" i="6"/>
  <c r="AI97" i="6"/>
  <c r="AS96" i="6"/>
  <c r="AP96" i="6"/>
  <c r="AI96" i="6"/>
  <c r="AS95" i="6"/>
  <c r="AP95" i="6"/>
  <c r="AI95" i="6"/>
  <c r="AI92" i="6" s="1"/>
  <c r="AS94" i="6"/>
  <c r="AP94" i="6"/>
  <c r="AI94" i="6"/>
  <c r="AS93" i="6"/>
  <c r="AS92" i="6" s="1"/>
  <c r="AP93" i="6"/>
  <c r="AI93" i="6"/>
  <c r="AH93" i="6"/>
  <c r="H93" i="6"/>
  <c r="G93" i="6"/>
  <c r="F93" i="6"/>
  <c r="E93" i="6"/>
  <c r="AX92" i="6"/>
  <c r="AW92" i="6"/>
  <c r="AV92" i="6"/>
  <c r="AU92" i="6"/>
  <c r="AT92" i="6"/>
  <c r="AR92" i="6"/>
  <c r="AQ92" i="6"/>
  <c r="AO92" i="6"/>
  <c r="AN92" i="6"/>
  <c r="AM92" i="6"/>
  <c r="AL92" i="6"/>
  <c r="AK92" i="6"/>
  <c r="AJ92" i="6"/>
  <c r="AH92" i="6"/>
  <c r="AG92" i="6"/>
  <c r="AF92" i="6"/>
  <c r="AE92" i="6"/>
  <c r="AD92" i="6"/>
  <c r="AC92" i="6"/>
  <c r="AB92" i="6"/>
  <c r="AA92" i="6"/>
  <c r="Z92" i="6"/>
  <c r="Y92" i="6"/>
  <c r="X92" i="6"/>
  <c r="W92" i="6"/>
  <c r="V92" i="6"/>
  <c r="U92" i="6"/>
  <c r="T92" i="6"/>
  <c r="S92" i="6"/>
  <c r="R92" i="6"/>
  <c r="J92" i="6"/>
  <c r="AS89" i="6"/>
  <c r="AP89" i="6"/>
  <c r="AI89" i="6"/>
  <c r="AS88" i="6"/>
  <c r="AP88" i="6"/>
  <c r="AI88" i="6"/>
  <c r="AS87" i="6"/>
  <c r="AP87" i="6"/>
  <c r="AI87" i="6"/>
  <c r="AS86" i="6"/>
  <c r="AP86" i="6"/>
  <c r="AI86" i="6"/>
  <c r="AI83" i="6" s="1"/>
  <c r="AS85" i="6"/>
  <c r="AP85" i="6"/>
  <c r="AI85" i="6"/>
  <c r="AS84" i="6"/>
  <c r="AS83" i="6" s="1"/>
  <c r="AP84" i="6"/>
  <c r="AI84" i="6"/>
  <c r="AH84" i="6"/>
  <c r="H84" i="6"/>
  <c r="G84" i="6"/>
  <c r="F84" i="6"/>
  <c r="E84" i="6"/>
  <c r="AX83" i="6"/>
  <c r="AW83" i="6"/>
  <c r="AV83" i="6"/>
  <c r="AU83" i="6"/>
  <c r="AT83" i="6"/>
  <c r="AR83" i="6"/>
  <c r="AQ83" i="6"/>
  <c r="AO83" i="6"/>
  <c r="AN83" i="6"/>
  <c r="AM83" i="6"/>
  <c r="AL83" i="6"/>
  <c r="AK83" i="6"/>
  <c r="AJ83" i="6"/>
  <c r="AH83" i="6"/>
  <c r="AG83" i="6"/>
  <c r="AF83" i="6"/>
  <c r="AE83" i="6"/>
  <c r="AD83" i="6"/>
  <c r="AC83" i="6"/>
  <c r="AB83" i="6"/>
  <c r="AA83" i="6"/>
  <c r="Z83" i="6"/>
  <c r="Y83" i="6"/>
  <c r="X83" i="6"/>
  <c r="W83" i="6"/>
  <c r="V83" i="6"/>
  <c r="U83" i="6"/>
  <c r="T83" i="6"/>
  <c r="S83" i="6"/>
  <c r="R83" i="6"/>
  <c r="J83" i="6"/>
  <c r="AS80" i="6"/>
  <c r="AP80" i="6"/>
  <c r="AI80" i="6"/>
  <c r="AS79" i="6"/>
  <c r="AP79" i="6"/>
  <c r="AI79" i="6"/>
  <c r="AS78" i="6"/>
  <c r="AP78" i="6"/>
  <c r="AI78" i="6"/>
  <c r="AS77" i="6"/>
  <c r="AP77" i="6"/>
  <c r="AI77" i="6"/>
  <c r="AI71" i="6" s="1"/>
  <c r="AS76" i="6"/>
  <c r="AP76" i="6"/>
  <c r="AI76" i="6"/>
  <c r="AS72" i="6"/>
  <c r="AS71" i="6" s="1"/>
  <c r="AP72" i="6"/>
  <c r="AI72" i="6"/>
  <c r="AH72" i="6"/>
  <c r="H72" i="6"/>
  <c r="G72" i="6"/>
  <c r="F72" i="6"/>
  <c r="E72" i="6"/>
  <c r="AX71" i="6"/>
  <c r="AW71" i="6"/>
  <c r="AV71" i="6"/>
  <c r="AU71" i="6"/>
  <c r="AT71" i="6"/>
  <c r="AR71" i="6"/>
  <c r="AQ71" i="6"/>
  <c r="AO71" i="6"/>
  <c r="AN71" i="6"/>
  <c r="AM71" i="6"/>
  <c r="AL71" i="6"/>
  <c r="AK71" i="6"/>
  <c r="AJ71" i="6"/>
  <c r="AH71" i="6"/>
  <c r="AG71" i="6"/>
  <c r="AF71" i="6"/>
  <c r="AE71" i="6"/>
  <c r="AD71" i="6"/>
  <c r="AC71" i="6"/>
  <c r="AB71" i="6"/>
  <c r="AA71" i="6"/>
  <c r="Z71" i="6"/>
  <c r="Y71" i="6"/>
  <c r="X71" i="6"/>
  <c r="W71" i="6"/>
  <c r="V71" i="6"/>
  <c r="U71" i="6"/>
  <c r="T71" i="6"/>
  <c r="S71" i="6"/>
  <c r="R71" i="6"/>
  <c r="J71" i="6"/>
  <c r="AS68" i="6"/>
  <c r="AP68" i="6"/>
  <c r="AI68" i="6"/>
  <c r="AS67" i="6"/>
  <c r="AP67" i="6"/>
  <c r="AI67" i="6"/>
  <c r="AS66" i="6"/>
  <c r="AP66" i="6"/>
  <c r="AI66" i="6"/>
  <c r="AS65" i="6"/>
  <c r="AP65" i="6"/>
  <c r="AI65" i="6"/>
  <c r="AI62" i="6" s="1"/>
  <c r="AS64" i="6"/>
  <c r="AP64" i="6"/>
  <c r="AI64" i="6"/>
  <c r="AS63" i="6"/>
  <c r="AS62" i="6" s="1"/>
  <c r="AP63" i="6"/>
  <c r="AI63" i="6"/>
  <c r="AH63" i="6"/>
  <c r="H63" i="6"/>
  <c r="G63" i="6"/>
  <c r="F63" i="6"/>
  <c r="E63" i="6"/>
  <c r="AX62" i="6"/>
  <c r="AW62" i="6"/>
  <c r="AV62" i="6"/>
  <c r="AU62" i="6"/>
  <c r="AT62" i="6"/>
  <c r="AR62" i="6"/>
  <c r="AQ62" i="6"/>
  <c r="AO62" i="6"/>
  <c r="AN62" i="6"/>
  <c r="AM62" i="6"/>
  <c r="AL62" i="6"/>
  <c r="AK62" i="6"/>
  <c r="AJ62" i="6"/>
  <c r="AH62" i="6"/>
  <c r="AG62" i="6"/>
  <c r="AF62" i="6"/>
  <c r="AE62" i="6"/>
  <c r="AD62" i="6"/>
  <c r="AC62" i="6"/>
  <c r="AB62" i="6"/>
  <c r="AA62" i="6"/>
  <c r="Z62" i="6"/>
  <c r="Y62" i="6"/>
  <c r="X62" i="6"/>
  <c r="W62" i="6"/>
  <c r="V62" i="6"/>
  <c r="U62" i="6"/>
  <c r="T62" i="6"/>
  <c r="S62" i="6"/>
  <c r="R62" i="6"/>
  <c r="J62" i="6"/>
  <c r="AS59" i="6"/>
  <c r="AP59" i="6"/>
  <c r="AI59" i="6"/>
  <c r="AS58" i="6"/>
  <c r="AP58" i="6"/>
  <c r="AI58" i="6"/>
  <c r="AS57" i="6"/>
  <c r="AP57" i="6"/>
  <c r="AP52" i="6" s="1"/>
  <c r="AI57" i="6"/>
  <c r="AS56" i="6"/>
  <c r="AP56" i="6"/>
  <c r="AI56" i="6"/>
  <c r="AS54" i="6"/>
  <c r="AP54" i="6"/>
  <c r="AI54" i="6"/>
  <c r="AS53" i="6"/>
  <c r="AP53" i="6"/>
  <c r="AI53" i="6"/>
  <c r="AH53" i="6"/>
  <c r="H53" i="6"/>
  <c r="G53" i="6"/>
  <c r="F53" i="6"/>
  <c r="E53" i="6"/>
  <c r="AX52" i="6"/>
  <c r="AW52" i="6"/>
  <c r="AV52" i="6"/>
  <c r="AU52" i="6"/>
  <c r="AT52" i="6"/>
  <c r="AR52" i="6"/>
  <c r="AQ52" i="6"/>
  <c r="AO52" i="6"/>
  <c r="AN52" i="6"/>
  <c r="AM52" i="6"/>
  <c r="AL52" i="6"/>
  <c r="AK52" i="6"/>
  <c r="AJ52" i="6"/>
  <c r="AH52" i="6"/>
  <c r="AG52" i="6"/>
  <c r="AF52" i="6"/>
  <c r="AE52" i="6"/>
  <c r="AD52" i="6"/>
  <c r="AC52" i="6"/>
  <c r="AB52" i="6"/>
  <c r="AA52" i="6"/>
  <c r="Z52" i="6"/>
  <c r="Y52" i="6"/>
  <c r="X52" i="6"/>
  <c r="W52" i="6"/>
  <c r="V52" i="6"/>
  <c r="U52" i="6"/>
  <c r="T52" i="6"/>
  <c r="S52" i="6"/>
  <c r="R52" i="6"/>
  <c r="J52" i="6"/>
  <c r="AS49" i="6"/>
  <c r="AP49" i="6"/>
  <c r="AI49" i="6"/>
  <c r="AS48" i="6"/>
  <c r="AP48" i="6"/>
  <c r="AI48" i="6"/>
  <c r="AS47" i="6"/>
  <c r="AP47" i="6"/>
  <c r="AI47" i="6"/>
  <c r="AS46" i="6"/>
  <c r="AP46" i="6"/>
  <c r="AI46" i="6"/>
  <c r="AS45" i="6"/>
  <c r="AP45" i="6"/>
  <c r="AI45" i="6"/>
  <c r="AS44" i="6"/>
  <c r="AP44" i="6"/>
  <c r="AI44" i="6"/>
  <c r="AH44" i="6"/>
  <c r="H44" i="6"/>
  <c r="G44" i="6"/>
  <c r="F44" i="6"/>
  <c r="E44" i="6"/>
  <c r="AX43" i="6"/>
  <c r="AW43" i="6"/>
  <c r="AV43" i="6"/>
  <c r="AU43" i="6"/>
  <c r="AT43" i="6"/>
  <c r="AR43" i="6"/>
  <c r="AQ43" i="6"/>
  <c r="AO43" i="6"/>
  <c r="AN43" i="6"/>
  <c r="AM43" i="6"/>
  <c r="AL43" i="6"/>
  <c r="AK43" i="6"/>
  <c r="AJ43" i="6"/>
  <c r="AI43" i="6"/>
  <c r="AH43" i="6"/>
  <c r="AG43" i="6"/>
  <c r="AF43" i="6"/>
  <c r="AE43" i="6"/>
  <c r="AD43" i="6"/>
  <c r="AC43" i="6"/>
  <c r="AB43" i="6"/>
  <c r="AA43" i="6"/>
  <c r="Z43" i="6"/>
  <c r="Y43" i="6"/>
  <c r="X43" i="6"/>
  <c r="W43" i="6"/>
  <c r="V43" i="6"/>
  <c r="U43" i="6"/>
  <c r="T43" i="6"/>
  <c r="S43" i="6"/>
  <c r="R43" i="6"/>
  <c r="J43" i="6"/>
  <c r="AS31" i="6"/>
  <c r="AP31" i="6"/>
  <c r="AI31" i="6"/>
  <c r="AS30" i="6"/>
  <c r="AP30" i="6"/>
  <c r="AI30" i="6"/>
  <c r="AS29" i="6"/>
  <c r="AP29" i="6"/>
  <c r="AI29" i="6"/>
  <c r="AS28" i="6"/>
  <c r="AP28" i="6"/>
  <c r="AI28" i="6"/>
  <c r="AS27" i="6"/>
  <c r="AP27" i="6"/>
  <c r="AP25" i="6" s="1"/>
  <c r="AI27" i="6"/>
  <c r="AS26" i="6"/>
  <c r="AP26" i="6"/>
  <c r="AI26" i="6"/>
  <c r="AH26" i="6"/>
  <c r="H26" i="6"/>
  <c r="G26" i="6"/>
  <c r="F26" i="6"/>
  <c r="E26" i="6"/>
  <c r="AX25" i="6"/>
  <c r="AW25" i="6"/>
  <c r="AV25" i="6"/>
  <c r="AU25" i="6"/>
  <c r="AT25" i="6"/>
  <c r="AR25" i="6"/>
  <c r="AQ25" i="6"/>
  <c r="AO25" i="6"/>
  <c r="AN25" i="6"/>
  <c r="AM25" i="6"/>
  <c r="AL25" i="6"/>
  <c r="AK25" i="6"/>
  <c r="AJ25" i="6"/>
  <c r="AH25" i="6"/>
  <c r="AG25" i="6"/>
  <c r="AF25" i="6"/>
  <c r="AE25" i="6"/>
  <c r="AD25" i="6"/>
  <c r="AC25" i="6"/>
  <c r="AB25" i="6"/>
  <c r="AA25" i="6"/>
  <c r="Z25" i="6"/>
  <c r="Y25" i="6"/>
  <c r="X25" i="6"/>
  <c r="W25" i="6"/>
  <c r="V25" i="6"/>
  <c r="U25" i="6"/>
  <c r="T25" i="6"/>
  <c r="S25" i="6"/>
  <c r="R25" i="6"/>
  <c r="J25" i="6"/>
  <c r="AS40" i="6"/>
  <c r="AP40" i="6"/>
  <c r="AI40" i="6"/>
  <c r="AS39" i="6"/>
  <c r="AP39" i="6"/>
  <c r="AI39" i="6"/>
  <c r="AS38" i="6"/>
  <c r="AP38" i="6"/>
  <c r="AI38" i="6"/>
  <c r="AS37" i="6"/>
  <c r="AP37" i="6"/>
  <c r="AI37" i="6"/>
  <c r="AI34" i="6" s="1"/>
  <c r="AS36" i="6"/>
  <c r="AP36" i="6"/>
  <c r="AI36" i="6"/>
  <c r="AS35" i="6"/>
  <c r="AS34" i="6" s="1"/>
  <c r="AP35" i="6"/>
  <c r="AI35" i="6"/>
  <c r="AH35" i="6"/>
  <c r="H35" i="6"/>
  <c r="G35" i="6"/>
  <c r="F35" i="6"/>
  <c r="E35" i="6"/>
  <c r="AX34" i="6"/>
  <c r="AW34" i="6"/>
  <c r="AV34" i="6"/>
  <c r="AU34" i="6"/>
  <c r="AT34" i="6"/>
  <c r="AR34" i="6"/>
  <c r="AQ34" i="6"/>
  <c r="AO34" i="6"/>
  <c r="AN34" i="6"/>
  <c r="AM34" i="6"/>
  <c r="AL34" i="6"/>
  <c r="AK34" i="6"/>
  <c r="AJ34" i="6"/>
  <c r="AH34" i="6"/>
  <c r="AG34" i="6"/>
  <c r="AF34" i="6"/>
  <c r="AE34" i="6"/>
  <c r="AD34" i="6"/>
  <c r="AC34" i="6"/>
  <c r="AB34" i="6"/>
  <c r="AA34" i="6"/>
  <c r="Z34" i="6"/>
  <c r="Y34" i="6"/>
  <c r="X34" i="6"/>
  <c r="W34" i="6"/>
  <c r="V34" i="6"/>
  <c r="U34" i="6"/>
  <c r="T34" i="6"/>
  <c r="S34" i="6"/>
  <c r="R34" i="6"/>
  <c r="J34" i="6"/>
  <c r="AP34" i="6" l="1"/>
  <c r="AP62" i="6"/>
  <c r="AP71" i="6"/>
  <c r="AP83" i="6"/>
  <c r="AP92" i="6"/>
  <c r="AP101" i="6"/>
  <c r="AS43" i="6"/>
  <c r="AP43" i="6"/>
  <c r="AS25" i="6"/>
  <c r="AS52" i="6"/>
  <c r="AI52" i="6"/>
  <c r="AI25" i="6"/>
  <c r="J7" i="6" l="1"/>
  <c r="E9" i="6"/>
  <c r="E13" i="6"/>
  <c r="H9" i="6"/>
  <c r="G9" i="6"/>
  <c r="F9" i="6"/>
  <c r="AP22" i="6"/>
  <c r="AP21" i="6"/>
  <c r="AP20" i="6"/>
  <c r="AP19" i="6"/>
  <c r="AP18" i="6"/>
  <c r="AP13" i="6"/>
  <c r="AI22" i="6"/>
  <c r="AI21" i="6"/>
  <c r="AI20" i="6"/>
  <c r="AI19" i="6"/>
  <c r="AI18" i="6"/>
  <c r="AI13" i="6"/>
  <c r="AS22"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102" i="6" l="1"/>
  <c r="I93" i="6"/>
  <c r="I84" i="6"/>
  <c r="I72" i="6"/>
  <c r="I63" i="6"/>
  <c r="I53" i="6"/>
  <c r="I35" i="6"/>
  <c r="I44" i="6"/>
  <c r="I26"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02" i="6" l="1"/>
  <c r="C93" i="6"/>
  <c r="C84" i="6"/>
  <c r="C72" i="6"/>
  <c r="C63" i="6"/>
  <c r="C53" i="6"/>
  <c r="C44" i="6"/>
  <c r="C26" i="6"/>
  <c r="C35" i="6"/>
  <c r="B102" i="6"/>
  <c r="B93" i="6"/>
  <c r="B84" i="6"/>
  <c r="B44" i="6"/>
  <c r="B26" i="6"/>
  <c r="B72" i="6"/>
  <c r="B63" i="6"/>
  <c r="B53" i="6"/>
  <c r="B35"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21" i="6"/>
  <c r="AS20" i="6"/>
  <c r="AS19" i="6"/>
  <c r="AS18" i="6"/>
  <c r="AS13" i="6"/>
  <c r="J12" i="6"/>
  <c r="N10" i="6"/>
  <c r="M10" i="6"/>
  <c r="L10" i="6"/>
  <c r="K10" i="6"/>
  <c r="D10" i="6"/>
  <c r="Q3" i="6"/>
  <c r="F304" i="5"/>
  <c r="K304" i="5" s="1"/>
  <c r="Q304" i="5" s="1"/>
  <c r="K303" i="5"/>
  <c r="Q303" i="5" s="1"/>
  <c r="F303" i="5"/>
  <c r="F302" i="5"/>
  <c r="K302" i="5" s="1"/>
  <c r="Q302" i="5" s="1"/>
  <c r="F301" i="5"/>
  <c r="K301" i="5" s="1"/>
  <c r="Q301" i="5" s="1"/>
  <c r="F300" i="5"/>
  <c r="K300" i="5" s="1"/>
  <c r="Q300" i="5" s="1"/>
  <c r="K299" i="5"/>
  <c r="Q299" i="5" s="1"/>
  <c r="F299" i="5"/>
  <c r="F298" i="5"/>
  <c r="K298" i="5" s="1"/>
  <c r="Q298" i="5" s="1"/>
  <c r="F297" i="5"/>
  <c r="K297" i="5" s="1"/>
  <c r="Q297" i="5" s="1"/>
  <c r="F296" i="5"/>
  <c r="K296" i="5" s="1"/>
  <c r="Q296" i="5" s="1"/>
  <c r="K295" i="5"/>
  <c r="Q295" i="5" s="1"/>
  <c r="F295" i="5"/>
  <c r="F294" i="5"/>
  <c r="K294" i="5" s="1"/>
  <c r="Q294" i="5" s="1"/>
  <c r="F293" i="5"/>
  <c r="K293" i="5" s="1"/>
  <c r="Q293" i="5" s="1"/>
  <c r="F292" i="5"/>
  <c r="K292" i="5" s="1"/>
  <c r="Q292" i="5" s="1"/>
  <c r="F291" i="5"/>
  <c r="K291" i="5" s="1"/>
  <c r="Q291" i="5" s="1"/>
  <c r="F290" i="5"/>
  <c r="K290" i="5" s="1"/>
  <c r="Q290" i="5" s="1"/>
  <c r="F289" i="5"/>
  <c r="K289" i="5" s="1"/>
  <c r="Q289" i="5" s="1"/>
  <c r="F288" i="5"/>
  <c r="K288" i="5" s="1"/>
  <c r="Q288" i="5" s="1"/>
  <c r="K287" i="5"/>
  <c r="Q287" i="5" s="1"/>
  <c r="F287" i="5"/>
  <c r="F286" i="5"/>
  <c r="K286" i="5" s="1"/>
  <c r="Q286" i="5" s="1"/>
  <c r="F285" i="5"/>
  <c r="K285" i="5" s="1"/>
  <c r="Q285" i="5" s="1"/>
  <c r="F284" i="5"/>
  <c r="K284" i="5" s="1"/>
  <c r="Q284" i="5" s="1"/>
  <c r="AN283" i="5"/>
  <c r="AU283"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K279" i="5"/>
  <c r="Q279" i="5" s="1"/>
  <c r="F279" i="5"/>
  <c r="F278" i="5"/>
  <c r="K278" i="5" s="1"/>
  <c r="Q278" i="5" s="1"/>
  <c r="F277" i="5"/>
  <c r="K277" i="5" s="1"/>
  <c r="Q277" i="5" s="1"/>
  <c r="F276" i="5"/>
  <c r="K276" i="5" s="1"/>
  <c r="Q276" i="5" s="1"/>
  <c r="AR275" i="5"/>
  <c r="AY275" i="5" s="1"/>
  <c r="AL275" i="5"/>
  <c r="AS275" i="5" s="1"/>
  <c r="AZ275" i="5" s="1"/>
  <c r="AK275" i="5"/>
  <c r="AJ275" i="5"/>
  <c r="AQ275" i="5" s="1"/>
  <c r="AX275" i="5" s="1"/>
  <c r="AI275" i="5"/>
  <c r="AP275" i="5" s="1"/>
  <c r="AW275" i="5" s="1"/>
  <c r="AF275" i="5"/>
  <c r="AM275" i="5" s="1"/>
  <c r="AT275" i="5" s="1"/>
  <c r="BA275" i="5" s="1"/>
  <c r="AC275" i="5"/>
  <c r="AA275" i="5"/>
  <c r="AG275" i="5" s="1"/>
  <c r="F275" i="5"/>
  <c r="K275" i="5" s="1"/>
  <c r="Q275" i="5" s="1"/>
  <c r="F274" i="5"/>
  <c r="K274" i="5" s="1"/>
  <c r="Q274" i="5" s="1"/>
  <c r="F273" i="5"/>
  <c r="K273" i="5" s="1"/>
  <c r="Q273" i="5" s="1"/>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F257" i="5"/>
  <c r="K257" i="5" s="1"/>
  <c r="Q257" i="5" s="1"/>
  <c r="AS256" i="5"/>
  <c r="AZ256" i="5" s="1"/>
  <c r="AM256" i="5"/>
  <c r="AT256" i="5" s="1"/>
  <c r="BA256" i="5" s="1"/>
  <c r="AL256" i="5"/>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F238" i="5"/>
  <c r="K238" i="5" s="1"/>
  <c r="Q238" i="5" s="1"/>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S211" i="5"/>
  <c r="AZ211" i="5" s="1"/>
  <c r="AM211" i="5"/>
  <c r="AT211" i="5" s="1"/>
  <c r="AL211" i="5"/>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S186" i="5"/>
  <c r="AQ186" i="5"/>
  <c r="AM186" i="5"/>
  <c r="AT186" i="5" s="1"/>
  <c r="AL186" i="5"/>
  <c r="AK186" i="5"/>
  <c r="AR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Q161" i="5"/>
  <c r="F161" i="5"/>
  <c r="K161" i="5" s="1"/>
  <c r="F160" i="5"/>
  <c r="K160" i="5" s="1"/>
  <c r="Q160" i="5" s="1"/>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K139" i="5"/>
  <c r="Q139" i="5" s="1"/>
  <c r="F139" i="5"/>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K125" i="5"/>
  <c r="Q125" i="5" s="1"/>
  <c r="F125" i="5"/>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K119" i="5"/>
  <c r="Q119" i="5" s="1"/>
  <c r="F119" i="5"/>
  <c r="F118" i="5"/>
  <c r="K118" i="5" s="1"/>
  <c r="Q118" i="5" s="1"/>
  <c r="F117" i="5"/>
  <c r="K117" i="5" s="1"/>
  <c r="Q117" i="5" s="1"/>
  <c r="F116" i="5"/>
  <c r="K116" i="5" s="1"/>
  <c r="Q116" i="5" s="1"/>
  <c r="K115" i="5"/>
  <c r="Q115" i="5" s="1"/>
  <c r="F115" i="5"/>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P106" i="5"/>
  <c r="AW106" i="5" s="1"/>
  <c r="AM106" i="5"/>
  <c r="AT106" i="5" s="1"/>
  <c r="BA106" i="5" s="1"/>
  <c r="AL106" i="5"/>
  <c r="AS106" i="5" s="1"/>
  <c r="AZ106" i="5" s="1"/>
  <c r="AK106" i="5"/>
  <c r="AR106" i="5" s="1"/>
  <c r="AY106" i="5" s="1"/>
  <c r="AJ106" i="5"/>
  <c r="AQ106" i="5" s="1"/>
  <c r="AX106" i="5" s="1"/>
  <c r="AI106" i="5"/>
  <c r="AA106" i="5"/>
  <c r="AH106" i="5" s="1"/>
  <c r="AO106" i="5" s="1"/>
  <c r="F106" i="5"/>
  <c r="K106" i="5" s="1"/>
  <c r="Q106" i="5" s="1"/>
  <c r="F105" i="5"/>
  <c r="K105" i="5" s="1"/>
  <c r="Q105" i="5" s="1"/>
  <c r="K104" i="5"/>
  <c r="Q104" i="5" s="1"/>
  <c r="F104" i="5"/>
  <c r="F103" i="5"/>
  <c r="K103" i="5" s="1"/>
  <c r="Q103" i="5" s="1"/>
  <c r="F102" i="5"/>
  <c r="K102" i="5" s="1"/>
  <c r="Q102" i="5" s="1"/>
  <c r="F101" i="5"/>
  <c r="K101" i="5" s="1"/>
  <c r="Q101" i="5" s="1"/>
  <c r="F100" i="5"/>
  <c r="K100" i="5" s="1"/>
  <c r="Q100" i="5" s="1"/>
  <c r="AS99" i="5"/>
  <c r="AZ99" i="5" s="1"/>
  <c r="AM99" i="5"/>
  <c r="AT99" i="5" s="1"/>
  <c r="BA99" i="5" s="1"/>
  <c r="AL99" i="5"/>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G95" i="5"/>
  <c r="AN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S87" i="5"/>
  <c r="AZ87" i="5" s="1"/>
  <c r="AL87" i="5"/>
  <c r="AK87" i="5"/>
  <c r="AR87" i="5" s="1"/>
  <c r="AY87" i="5" s="1"/>
  <c r="AJ87" i="5"/>
  <c r="AQ87" i="5" s="1"/>
  <c r="AX87" i="5" s="1"/>
  <c r="AF87" i="5"/>
  <c r="AM87" i="5" s="1"/>
  <c r="AT87" i="5" s="1"/>
  <c r="BA87" i="5" s="1"/>
  <c r="AB87" i="5"/>
  <c r="AI87" i="5" s="1"/>
  <c r="AP87" i="5" s="1"/>
  <c r="AW87" i="5" s="1"/>
  <c r="AA87" i="5"/>
  <c r="AH87" i="5" s="1"/>
  <c r="AO87" i="5" s="1"/>
  <c r="F87" i="5"/>
  <c r="K87" i="5" s="1"/>
  <c r="Q87" i="5" s="1"/>
  <c r="K86" i="5"/>
  <c r="Q86" i="5" s="1"/>
  <c r="F86" i="5"/>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K76" i="5"/>
  <c r="Q76" i="5" s="1"/>
  <c r="F76" i="5"/>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K68" i="5"/>
  <c r="Q68" i="5" s="1"/>
  <c r="F68" i="5"/>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K33" i="5"/>
  <c r="Q33" i="5" s="1"/>
  <c r="F33" i="5"/>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K17" i="5"/>
  <c r="Q17" i="5" s="1"/>
  <c r="F17" i="5"/>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N139" i="5" l="1"/>
  <c r="BB186" i="5"/>
  <c r="AG109" i="5"/>
  <c r="AN109" i="5" s="1"/>
  <c r="AN218" i="5"/>
  <c r="AN111" i="5"/>
  <c r="AH9" i="5"/>
  <c r="AO9" i="5" s="1"/>
  <c r="AO139" i="5"/>
  <c r="AU139" i="5" s="1"/>
  <c r="AH186" i="5"/>
  <c r="AN186" i="5" s="1"/>
  <c r="AG69" i="5"/>
  <c r="AN69" i="5" s="1"/>
  <c r="AI69" i="5"/>
  <c r="AP69" i="5" s="1"/>
  <c r="AW69" i="5" s="1"/>
  <c r="AG99" i="5"/>
  <c r="AN99" i="5" s="1"/>
  <c r="AG125" i="5"/>
  <c r="AG133" i="5"/>
  <c r="AH133" i="5"/>
  <c r="AN182" i="5"/>
  <c r="AN206" i="5"/>
  <c r="AN211" i="5"/>
  <c r="AP211" i="5"/>
  <c r="AW211" i="5" s="1"/>
  <c r="BB211" i="5" s="1"/>
  <c r="AG230" i="5"/>
  <c r="K6" i="6"/>
  <c r="Y5" i="6"/>
  <c r="C5" i="6"/>
  <c r="C6" i="6"/>
  <c r="L5" i="6"/>
  <c r="AS12" i="6"/>
  <c r="AS9" i="6" s="1"/>
  <c r="AV9" i="5"/>
  <c r="BB9" i="5" s="1"/>
  <c r="AU9" i="5"/>
  <c r="AO36" i="5"/>
  <c r="AN36" i="5"/>
  <c r="AU53" i="5"/>
  <c r="AV53" i="5"/>
  <c r="BB53" i="5" s="1"/>
  <c r="AU69" i="5"/>
  <c r="AV69" i="5"/>
  <c r="BB69" i="5" s="1"/>
  <c r="BC69" i="5" s="1"/>
  <c r="AU95" i="5"/>
  <c r="AV95" i="5"/>
  <c r="BB95" i="5" s="1"/>
  <c r="BC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201" i="5" l="1"/>
  <c r="BC53" i="5"/>
  <c r="BC139" i="5"/>
  <c r="BC186"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5" authorId="2">
      <text>
        <r>
          <rPr>
            <b/>
            <sz val="8"/>
            <color indexed="81"/>
            <rFont val="Tahoma"/>
            <family val="2"/>
          </rPr>
          <t>PRIMERA INFANCIA (0 a 5 años)</t>
        </r>
        <r>
          <rPr>
            <sz val="8"/>
            <color indexed="81"/>
            <rFont val="Tahoma"/>
            <family val="2"/>
          </rPr>
          <t xml:space="preserve">
</t>
        </r>
      </text>
    </comment>
    <comment ref="AK25" authorId="2">
      <text>
        <r>
          <rPr>
            <b/>
            <sz val="8"/>
            <color indexed="81"/>
            <rFont val="Tahoma"/>
            <family val="2"/>
          </rPr>
          <t>INFANCIA (6 a 11 años)</t>
        </r>
        <r>
          <rPr>
            <sz val="8"/>
            <color indexed="81"/>
            <rFont val="Tahoma"/>
            <family val="2"/>
          </rPr>
          <t xml:space="preserve">
</t>
        </r>
      </text>
    </comment>
    <comment ref="AL25" authorId="2">
      <text>
        <r>
          <rPr>
            <b/>
            <sz val="8"/>
            <color indexed="81"/>
            <rFont val="Tahoma"/>
            <family val="2"/>
          </rPr>
          <t>ADOLESCENCIA (12 A 17 años)</t>
        </r>
      </text>
    </comment>
    <comment ref="AM25" authorId="2">
      <text>
        <r>
          <rPr>
            <b/>
            <sz val="8"/>
            <color indexed="81"/>
            <rFont val="Tahoma"/>
            <family val="2"/>
          </rPr>
          <t>JUVENTUD (18 a 28 años)</t>
        </r>
        <r>
          <rPr>
            <sz val="8"/>
            <color indexed="81"/>
            <rFont val="Tahoma"/>
            <family val="2"/>
          </rPr>
          <t xml:space="preserve">
</t>
        </r>
      </text>
    </comment>
    <comment ref="AN25" authorId="2">
      <text>
        <r>
          <rPr>
            <b/>
            <sz val="8"/>
            <color indexed="81"/>
            <rFont val="Tahoma"/>
            <family val="2"/>
          </rPr>
          <t xml:space="preserve"> ADULTO (29 a 60 años)</t>
        </r>
        <r>
          <rPr>
            <sz val="8"/>
            <color indexed="81"/>
            <rFont val="Tahoma"/>
            <family val="2"/>
          </rPr>
          <t xml:space="preserve">
</t>
        </r>
      </text>
    </comment>
    <comment ref="AO25" authorId="2">
      <text>
        <r>
          <rPr>
            <b/>
            <sz val="8"/>
            <color indexed="81"/>
            <rFont val="Tahoma"/>
            <family val="2"/>
          </rPr>
          <t>ADULTO MAYOR  (61 años en adelante)</t>
        </r>
        <r>
          <rPr>
            <sz val="8"/>
            <color indexed="81"/>
            <rFont val="Tahoma"/>
            <family val="2"/>
          </rPr>
          <t xml:space="preserve">
</t>
        </r>
      </text>
    </comment>
    <comment ref="AQ25" authorId="2">
      <text>
        <r>
          <rPr>
            <b/>
            <sz val="8"/>
            <color indexed="81"/>
            <rFont val="Tahoma"/>
            <family val="2"/>
          </rPr>
          <t>MUJERES</t>
        </r>
        <r>
          <rPr>
            <sz val="8"/>
            <color indexed="81"/>
            <rFont val="Tahoma"/>
            <family val="2"/>
          </rPr>
          <t xml:space="preserve">
</t>
        </r>
      </text>
    </comment>
    <comment ref="AR25" authorId="2">
      <text>
        <r>
          <rPr>
            <b/>
            <sz val="8"/>
            <color indexed="81"/>
            <rFont val="Tahoma"/>
            <family val="2"/>
          </rPr>
          <t>HOMBRES</t>
        </r>
      </text>
    </comment>
    <comment ref="AT25" authorId="2">
      <text>
        <r>
          <rPr>
            <b/>
            <sz val="8"/>
            <color indexed="81"/>
            <rFont val="Tahoma"/>
            <family val="2"/>
          </rPr>
          <t>VÍCTIMAS CONFLICTO ARMADO</t>
        </r>
        <r>
          <rPr>
            <sz val="8"/>
            <color indexed="81"/>
            <rFont val="Tahoma"/>
            <family val="2"/>
          </rPr>
          <t xml:space="preserve">
</t>
        </r>
      </text>
    </comment>
    <comment ref="AV25" authorId="2">
      <text>
        <r>
          <rPr>
            <b/>
            <sz val="8"/>
            <color indexed="81"/>
            <rFont val="Tahoma"/>
            <family val="2"/>
          </rPr>
          <t>DISCAPACITADOS</t>
        </r>
        <r>
          <rPr>
            <sz val="8"/>
            <color indexed="81"/>
            <rFont val="Tahoma"/>
            <family val="2"/>
          </rPr>
          <t xml:space="preserve">
</t>
        </r>
      </text>
    </comment>
    <comment ref="AW25" authorId="2">
      <text>
        <r>
          <rPr>
            <b/>
            <sz val="8"/>
            <color indexed="81"/>
            <rFont val="Tahoma"/>
            <family val="2"/>
          </rPr>
          <t>AFROCOLOMBIANO O RAIZAL</t>
        </r>
      </text>
    </comment>
    <comment ref="AX25" authorId="2">
      <text>
        <r>
          <rPr>
            <b/>
            <sz val="8"/>
            <color indexed="81"/>
            <rFont val="Tahoma"/>
            <family val="2"/>
          </rPr>
          <t>INDÍGENAS</t>
        </r>
        <r>
          <rPr>
            <sz val="8"/>
            <color indexed="81"/>
            <rFont val="Tahoma"/>
            <family val="2"/>
          </rPr>
          <t xml:space="preserve">
</t>
        </r>
      </text>
    </comment>
    <comment ref="AY25" authorId="1">
      <text>
        <r>
          <rPr>
            <b/>
            <sz val="9"/>
            <color indexed="81"/>
            <rFont val="Tahoma"/>
            <family val="2"/>
          </rPr>
          <t>MEDIO DE EVIDENCIA. INFORME, RESGISTRO FOTOGRAFICO, PLANILLA, ETC</t>
        </r>
      </text>
    </comment>
    <comment ref="AJ34" authorId="2">
      <text>
        <r>
          <rPr>
            <b/>
            <sz val="8"/>
            <color indexed="81"/>
            <rFont val="Tahoma"/>
            <family val="2"/>
          </rPr>
          <t>PRIMERA INFANCIA (0 a 5 años)</t>
        </r>
        <r>
          <rPr>
            <sz val="8"/>
            <color indexed="81"/>
            <rFont val="Tahoma"/>
            <family val="2"/>
          </rPr>
          <t xml:space="preserve">
</t>
        </r>
      </text>
    </comment>
    <comment ref="AK34" authorId="2">
      <text>
        <r>
          <rPr>
            <b/>
            <sz val="8"/>
            <color indexed="81"/>
            <rFont val="Tahoma"/>
            <family val="2"/>
          </rPr>
          <t>INFANCIA (6 a 11 años)</t>
        </r>
        <r>
          <rPr>
            <sz val="8"/>
            <color indexed="81"/>
            <rFont val="Tahoma"/>
            <family val="2"/>
          </rPr>
          <t xml:space="preserve">
</t>
        </r>
      </text>
    </comment>
    <comment ref="AL34" authorId="2">
      <text>
        <r>
          <rPr>
            <b/>
            <sz val="8"/>
            <color indexed="81"/>
            <rFont val="Tahoma"/>
            <family val="2"/>
          </rPr>
          <t>ADOLESCENCIA (12 A 17 años)</t>
        </r>
      </text>
    </comment>
    <comment ref="AM34" authorId="2">
      <text>
        <r>
          <rPr>
            <b/>
            <sz val="8"/>
            <color indexed="81"/>
            <rFont val="Tahoma"/>
            <family val="2"/>
          </rPr>
          <t>JUVENTUD (18 a 28 años)</t>
        </r>
        <r>
          <rPr>
            <sz val="8"/>
            <color indexed="81"/>
            <rFont val="Tahoma"/>
            <family val="2"/>
          </rPr>
          <t xml:space="preserve">
</t>
        </r>
      </text>
    </comment>
    <comment ref="AN34" authorId="2">
      <text>
        <r>
          <rPr>
            <b/>
            <sz val="8"/>
            <color indexed="81"/>
            <rFont val="Tahoma"/>
            <family val="2"/>
          </rPr>
          <t xml:space="preserve"> ADULTO (29 a 60 años)</t>
        </r>
        <r>
          <rPr>
            <sz val="8"/>
            <color indexed="81"/>
            <rFont val="Tahoma"/>
            <family val="2"/>
          </rPr>
          <t xml:space="preserve">
</t>
        </r>
      </text>
    </comment>
    <comment ref="AO34" authorId="2">
      <text>
        <r>
          <rPr>
            <b/>
            <sz val="8"/>
            <color indexed="81"/>
            <rFont val="Tahoma"/>
            <family val="2"/>
          </rPr>
          <t>ADULTO MAYOR  (61 años en adelante)</t>
        </r>
        <r>
          <rPr>
            <sz val="8"/>
            <color indexed="81"/>
            <rFont val="Tahoma"/>
            <family val="2"/>
          </rPr>
          <t xml:space="preserve">
</t>
        </r>
      </text>
    </comment>
    <comment ref="AQ34" authorId="2">
      <text>
        <r>
          <rPr>
            <b/>
            <sz val="8"/>
            <color indexed="81"/>
            <rFont val="Tahoma"/>
            <family val="2"/>
          </rPr>
          <t>MUJERES</t>
        </r>
        <r>
          <rPr>
            <sz val="8"/>
            <color indexed="81"/>
            <rFont val="Tahoma"/>
            <family val="2"/>
          </rPr>
          <t xml:space="preserve">
</t>
        </r>
      </text>
    </comment>
    <comment ref="AR34" authorId="2">
      <text>
        <r>
          <rPr>
            <b/>
            <sz val="8"/>
            <color indexed="81"/>
            <rFont val="Tahoma"/>
            <family val="2"/>
          </rPr>
          <t>HOMBRES</t>
        </r>
      </text>
    </comment>
    <comment ref="AT34" authorId="2">
      <text>
        <r>
          <rPr>
            <b/>
            <sz val="8"/>
            <color indexed="81"/>
            <rFont val="Tahoma"/>
            <family val="2"/>
          </rPr>
          <t>VÍCTIMAS CONFLICTO ARMADO</t>
        </r>
        <r>
          <rPr>
            <sz val="8"/>
            <color indexed="81"/>
            <rFont val="Tahoma"/>
            <family val="2"/>
          </rPr>
          <t xml:space="preserve">
</t>
        </r>
      </text>
    </comment>
    <comment ref="AV34" authorId="2">
      <text>
        <r>
          <rPr>
            <b/>
            <sz val="8"/>
            <color indexed="81"/>
            <rFont val="Tahoma"/>
            <family val="2"/>
          </rPr>
          <t>DISCAPACITADOS</t>
        </r>
        <r>
          <rPr>
            <sz val="8"/>
            <color indexed="81"/>
            <rFont val="Tahoma"/>
            <family val="2"/>
          </rPr>
          <t xml:space="preserve">
</t>
        </r>
      </text>
    </comment>
    <comment ref="AW34" authorId="2">
      <text>
        <r>
          <rPr>
            <b/>
            <sz val="8"/>
            <color indexed="81"/>
            <rFont val="Tahoma"/>
            <family val="2"/>
          </rPr>
          <t>AFROCOLOMBIANO O RAIZAL</t>
        </r>
      </text>
    </comment>
    <comment ref="AX34" authorId="2">
      <text>
        <r>
          <rPr>
            <b/>
            <sz val="8"/>
            <color indexed="81"/>
            <rFont val="Tahoma"/>
            <family val="2"/>
          </rPr>
          <t>INDÍGENAS</t>
        </r>
        <r>
          <rPr>
            <sz val="8"/>
            <color indexed="81"/>
            <rFont val="Tahoma"/>
            <family val="2"/>
          </rPr>
          <t xml:space="preserve">
</t>
        </r>
      </text>
    </comment>
    <comment ref="AY34" authorId="1">
      <text>
        <r>
          <rPr>
            <b/>
            <sz val="9"/>
            <color indexed="81"/>
            <rFont val="Tahoma"/>
            <family val="2"/>
          </rPr>
          <t>MEDIO DE EVIDENCIA. INFORME, RESGISTRO FOTOGRAFICO, PLANILLA, ETC</t>
        </r>
      </text>
    </comment>
    <comment ref="AJ43" authorId="2">
      <text>
        <r>
          <rPr>
            <b/>
            <sz val="8"/>
            <color indexed="81"/>
            <rFont val="Tahoma"/>
            <family val="2"/>
          </rPr>
          <t>PRIMERA INFANCIA (0 a 5 años)</t>
        </r>
        <r>
          <rPr>
            <sz val="8"/>
            <color indexed="81"/>
            <rFont val="Tahoma"/>
            <family val="2"/>
          </rPr>
          <t xml:space="preserve">
</t>
        </r>
      </text>
    </comment>
    <comment ref="AK43" authorId="2">
      <text>
        <r>
          <rPr>
            <b/>
            <sz val="8"/>
            <color indexed="81"/>
            <rFont val="Tahoma"/>
            <family val="2"/>
          </rPr>
          <t>INFANCIA (6 a 11 años)</t>
        </r>
        <r>
          <rPr>
            <sz val="8"/>
            <color indexed="81"/>
            <rFont val="Tahoma"/>
            <family val="2"/>
          </rPr>
          <t xml:space="preserve">
</t>
        </r>
      </text>
    </comment>
    <comment ref="AL43" authorId="2">
      <text>
        <r>
          <rPr>
            <b/>
            <sz val="8"/>
            <color indexed="81"/>
            <rFont val="Tahoma"/>
            <family val="2"/>
          </rPr>
          <t>ADOLESCENCIA (12 A 17 años)</t>
        </r>
      </text>
    </comment>
    <comment ref="AM43" authorId="2">
      <text>
        <r>
          <rPr>
            <b/>
            <sz val="8"/>
            <color indexed="81"/>
            <rFont val="Tahoma"/>
            <family val="2"/>
          </rPr>
          <t>JUVENTUD (18 a 28 años)</t>
        </r>
        <r>
          <rPr>
            <sz val="8"/>
            <color indexed="81"/>
            <rFont val="Tahoma"/>
            <family val="2"/>
          </rPr>
          <t xml:space="preserve">
</t>
        </r>
      </text>
    </comment>
    <comment ref="AN43" authorId="2">
      <text>
        <r>
          <rPr>
            <b/>
            <sz val="8"/>
            <color indexed="81"/>
            <rFont val="Tahoma"/>
            <family val="2"/>
          </rPr>
          <t xml:space="preserve"> ADULTO (29 a 60 años)</t>
        </r>
        <r>
          <rPr>
            <sz val="8"/>
            <color indexed="81"/>
            <rFont val="Tahoma"/>
            <family val="2"/>
          </rPr>
          <t xml:space="preserve">
</t>
        </r>
      </text>
    </comment>
    <comment ref="AO43" authorId="2">
      <text>
        <r>
          <rPr>
            <b/>
            <sz val="8"/>
            <color indexed="81"/>
            <rFont val="Tahoma"/>
            <family val="2"/>
          </rPr>
          <t>ADULTO MAYOR  (61 años en adelante)</t>
        </r>
        <r>
          <rPr>
            <sz val="8"/>
            <color indexed="81"/>
            <rFont val="Tahoma"/>
            <family val="2"/>
          </rPr>
          <t xml:space="preserve">
</t>
        </r>
      </text>
    </comment>
    <comment ref="AQ43" authorId="2">
      <text>
        <r>
          <rPr>
            <b/>
            <sz val="8"/>
            <color indexed="81"/>
            <rFont val="Tahoma"/>
            <family val="2"/>
          </rPr>
          <t>MUJERES</t>
        </r>
        <r>
          <rPr>
            <sz val="8"/>
            <color indexed="81"/>
            <rFont val="Tahoma"/>
            <family val="2"/>
          </rPr>
          <t xml:space="preserve">
</t>
        </r>
      </text>
    </comment>
    <comment ref="AR43" authorId="2">
      <text>
        <r>
          <rPr>
            <b/>
            <sz val="8"/>
            <color indexed="81"/>
            <rFont val="Tahoma"/>
            <family val="2"/>
          </rPr>
          <t>HOMBRES</t>
        </r>
      </text>
    </comment>
    <comment ref="AT43" authorId="2">
      <text>
        <r>
          <rPr>
            <b/>
            <sz val="8"/>
            <color indexed="81"/>
            <rFont val="Tahoma"/>
            <family val="2"/>
          </rPr>
          <t>VÍCTIMAS CONFLICTO ARMADO</t>
        </r>
        <r>
          <rPr>
            <sz val="8"/>
            <color indexed="81"/>
            <rFont val="Tahoma"/>
            <family val="2"/>
          </rPr>
          <t xml:space="preserve">
</t>
        </r>
      </text>
    </comment>
    <comment ref="AV43" authorId="2">
      <text>
        <r>
          <rPr>
            <b/>
            <sz val="8"/>
            <color indexed="81"/>
            <rFont val="Tahoma"/>
            <family val="2"/>
          </rPr>
          <t>DISCAPACITADOS</t>
        </r>
        <r>
          <rPr>
            <sz val="8"/>
            <color indexed="81"/>
            <rFont val="Tahoma"/>
            <family val="2"/>
          </rPr>
          <t xml:space="preserve">
</t>
        </r>
      </text>
    </comment>
    <comment ref="AW43" authorId="2">
      <text>
        <r>
          <rPr>
            <b/>
            <sz val="8"/>
            <color indexed="81"/>
            <rFont val="Tahoma"/>
            <family val="2"/>
          </rPr>
          <t>AFROCOLOMBIANO O RAIZAL</t>
        </r>
      </text>
    </comment>
    <comment ref="AX43" authorId="2">
      <text>
        <r>
          <rPr>
            <b/>
            <sz val="8"/>
            <color indexed="81"/>
            <rFont val="Tahoma"/>
            <family val="2"/>
          </rPr>
          <t>INDÍGENAS</t>
        </r>
        <r>
          <rPr>
            <sz val="8"/>
            <color indexed="81"/>
            <rFont val="Tahoma"/>
            <family val="2"/>
          </rPr>
          <t xml:space="preserve">
</t>
        </r>
      </text>
    </comment>
    <comment ref="AY43" authorId="1">
      <text>
        <r>
          <rPr>
            <b/>
            <sz val="9"/>
            <color indexed="81"/>
            <rFont val="Tahoma"/>
            <family val="2"/>
          </rPr>
          <t>MEDIO DE EVIDENCIA. INFORME, RESGISTRO FOTOGRAFICO, PLANILLA, ETC</t>
        </r>
      </text>
    </comment>
    <comment ref="AJ52" authorId="2">
      <text>
        <r>
          <rPr>
            <b/>
            <sz val="8"/>
            <color indexed="81"/>
            <rFont val="Tahoma"/>
            <family val="2"/>
          </rPr>
          <t>PRIMERA INFANCIA (0 a 5 años)</t>
        </r>
        <r>
          <rPr>
            <sz val="8"/>
            <color indexed="81"/>
            <rFont val="Tahoma"/>
            <family val="2"/>
          </rPr>
          <t xml:space="preserve">
</t>
        </r>
      </text>
    </comment>
    <comment ref="AK52" authorId="2">
      <text>
        <r>
          <rPr>
            <b/>
            <sz val="8"/>
            <color indexed="81"/>
            <rFont val="Tahoma"/>
            <family val="2"/>
          </rPr>
          <t>INFANCIA (6 a 11 años)</t>
        </r>
        <r>
          <rPr>
            <sz val="8"/>
            <color indexed="81"/>
            <rFont val="Tahoma"/>
            <family val="2"/>
          </rPr>
          <t xml:space="preserve">
</t>
        </r>
      </text>
    </comment>
    <comment ref="AL52" authorId="2">
      <text>
        <r>
          <rPr>
            <b/>
            <sz val="8"/>
            <color indexed="81"/>
            <rFont val="Tahoma"/>
            <family val="2"/>
          </rPr>
          <t>ADOLESCENCIA (12 A 17 años)</t>
        </r>
      </text>
    </comment>
    <comment ref="AM52" authorId="2">
      <text>
        <r>
          <rPr>
            <b/>
            <sz val="8"/>
            <color indexed="81"/>
            <rFont val="Tahoma"/>
            <family val="2"/>
          </rPr>
          <t>JUVENTUD (18 a 28 años)</t>
        </r>
        <r>
          <rPr>
            <sz val="8"/>
            <color indexed="81"/>
            <rFont val="Tahoma"/>
            <family val="2"/>
          </rPr>
          <t xml:space="preserve">
</t>
        </r>
      </text>
    </comment>
    <comment ref="AN52" authorId="2">
      <text>
        <r>
          <rPr>
            <b/>
            <sz val="8"/>
            <color indexed="81"/>
            <rFont val="Tahoma"/>
            <family val="2"/>
          </rPr>
          <t xml:space="preserve"> ADULTO (29 a 60 años)</t>
        </r>
        <r>
          <rPr>
            <sz val="8"/>
            <color indexed="81"/>
            <rFont val="Tahoma"/>
            <family val="2"/>
          </rPr>
          <t xml:space="preserve">
</t>
        </r>
      </text>
    </comment>
    <comment ref="AO52" authorId="2">
      <text>
        <r>
          <rPr>
            <b/>
            <sz val="8"/>
            <color indexed="81"/>
            <rFont val="Tahoma"/>
            <family val="2"/>
          </rPr>
          <t>ADULTO MAYOR  (61 años en adelante)</t>
        </r>
        <r>
          <rPr>
            <sz val="8"/>
            <color indexed="81"/>
            <rFont val="Tahoma"/>
            <family val="2"/>
          </rPr>
          <t xml:space="preserve">
</t>
        </r>
      </text>
    </comment>
    <comment ref="AQ52" authorId="2">
      <text>
        <r>
          <rPr>
            <b/>
            <sz val="8"/>
            <color indexed="81"/>
            <rFont val="Tahoma"/>
            <family val="2"/>
          </rPr>
          <t>MUJERES</t>
        </r>
        <r>
          <rPr>
            <sz val="8"/>
            <color indexed="81"/>
            <rFont val="Tahoma"/>
            <family val="2"/>
          </rPr>
          <t xml:space="preserve">
</t>
        </r>
      </text>
    </comment>
    <comment ref="AR52" authorId="2">
      <text>
        <r>
          <rPr>
            <b/>
            <sz val="8"/>
            <color indexed="81"/>
            <rFont val="Tahoma"/>
            <family val="2"/>
          </rPr>
          <t>HOMBRES</t>
        </r>
      </text>
    </comment>
    <comment ref="AT52" authorId="2">
      <text>
        <r>
          <rPr>
            <b/>
            <sz val="8"/>
            <color indexed="81"/>
            <rFont val="Tahoma"/>
            <family val="2"/>
          </rPr>
          <t>VÍCTIMAS CONFLICTO ARMADO</t>
        </r>
        <r>
          <rPr>
            <sz val="8"/>
            <color indexed="81"/>
            <rFont val="Tahoma"/>
            <family val="2"/>
          </rPr>
          <t xml:space="preserve">
</t>
        </r>
      </text>
    </comment>
    <comment ref="AV52" authorId="2">
      <text>
        <r>
          <rPr>
            <b/>
            <sz val="8"/>
            <color indexed="81"/>
            <rFont val="Tahoma"/>
            <family val="2"/>
          </rPr>
          <t>DISCAPACITADOS</t>
        </r>
        <r>
          <rPr>
            <sz val="8"/>
            <color indexed="81"/>
            <rFont val="Tahoma"/>
            <family val="2"/>
          </rPr>
          <t xml:space="preserve">
</t>
        </r>
      </text>
    </comment>
    <comment ref="AW52" authorId="2">
      <text>
        <r>
          <rPr>
            <b/>
            <sz val="8"/>
            <color indexed="81"/>
            <rFont val="Tahoma"/>
            <family val="2"/>
          </rPr>
          <t>AFROCOLOMBIANO O RAIZAL</t>
        </r>
      </text>
    </comment>
    <comment ref="AX52" authorId="2">
      <text>
        <r>
          <rPr>
            <b/>
            <sz val="8"/>
            <color indexed="81"/>
            <rFont val="Tahoma"/>
            <family val="2"/>
          </rPr>
          <t>INDÍGENAS</t>
        </r>
        <r>
          <rPr>
            <sz val="8"/>
            <color indexed="81"/>
            <rFont val="Tahoma"/>
            <family val="2"/>
          </rPr>
          <t xml:space="preserve">
</t>
        </r>
      </text>
    </comment>
    <comment ref="AY52" authorId="1">
      <text>
        <r>
          <rPr>
            <b/>
            <sz val="9"/>
            <color indexed="81"/>
            <rFont val="Tahoma"/>
            <family val="2"/>
          </rPr>
          <t>MEDIO DE EVIDENCIA. INFORME, RESGISTRO FOTOGRAFICO, PLANILLA, ETC</t>
        </r>
      </text>
    </comment>
    <comment ref="AJ62" authorId="2">
      <text>
        <r>
          <rPr>
            <b/>
            <sz val="8"/>
            <color indexed="81"/>
            <rFont val="Tahoma"/>
            <family val="2"/>
          </rPr>
          <t>PRIMERA INFANCIA (0 a 5 años)</t>
        </r>
        <r>
          <rPr>
            <sz val="8"/>
            <color indexed="81"/>
            <rFont val="Tahoma"/>
            <family val="2"/>
          </rPr>
          <t xml:space="preserve">
</t>
        </r>
      </text>
    </comment>
    <comment ref="AK62" authorId="2">
      <text>
        <r>
          <rPr>
            <b/>
            <sz val="8"/>
            <color indexed="81"/>
            <rFont val="Tahoma"/>
            <family val="2"/>
          </rPr>
          <t>INFANCIA (6 a 11 años)</t>
        </r>
        <r>
          <rPr>
            <sz val="8"/>
            <color indexed="81"/>
            <rFont val="Tahoma"/>
            <family val="2"/>
          </rPr>
          <t xml:space="preserve">
</t>
        </r>
      </text>
    </comment>
    <comment ref="AL62" authorId="2">
      <text>
        <r>
          <rPr>
            <b/>
            <sz val="8"/>
            <color indexed="81"/>
            <rFont val="Tahoma"/>
            <family val="2"/>
          </rPr>
          <t>ADOLESCENCIA (12 A 17 años)</t>
        </r>
      </text>
    </comment>
    <comment ref="AM62" authorId="2">
      <text>
        <r>
          <rPr>
            <b/>
            <sz val="8"/>
            <color indexed="81"/>
            <rFont val="Tahoma"/>
            <family val="2"/>
          </rPr>
          <t>JUVENTUD (18 a 28 años)</t>
        </r>
        <r>
          <rPr>
            <sz val="8"/>
            <color indexed="81"/>
            <rFont val="Tahoma"/>
            <family val="2"/>
          </rPr>
          <t xml:space="preserve">
</t>
        </r>
      </text>
    </comment>
    <comment ref="AN62" authorId="2">
      <text>
        <r>
          <rPr>
            <b/>
            <sz val="8"/>
            <color indexed="81"/>
            <rFont val="Tahoma"/>
            <family val="2"/>
          </rPr>
          <t xml:space="preserve"> ADULTO (29 a 60 años)</t>
        </r>
        <r>
          <rPr>
            <sz val="8"/>
            <color indexed="81"/>
            <rFont val="Tahoma"/>
            <family val="2"/>
          </rPr>
          <t xml:space="preserve">
</t>
        </r>
      </text>
    </comment>
    <comment ref="AO62" authorId="2">
      <text>
        <r>
          <rPr>
            <b/>
            <sz val="8"/>
            <color indexed="81"/>
            <rFont val="Tahoma"/>
            <family val="2"/>
          </rPr>
          <t>ADULTO MAYOR  (61 años en adelante)</t>
        </r>
        <r>
          <rPr>
            <sz val="8"/>
            <color indexed="81"/>
            <rFont val="Tahoma"/>
            <family val="2"/>
          </rPr>
          <t xml:space="preserve">
</t>
        </r>
      </text>
    </comment>
    <comment ref="AQ62" authorId="2">
      <text>
        <r>
          <rPr>
            <b/>
            <sz val="8"/>
            <color indexed="81"/>
            <rFont val="Tahoma"/>
            <family val="2"/>
          </rPr>
          <t>MUJERES</t>
        </r>
        <r>
          <rPr>
            <sz val="8"/>
            <color indexed="81"/>
            <rFont val="Tahoma"/>
            <family val="2"/>
          </rPr>
          <t xml:space="preserve">
</t>
        </r>
      </text>
    </comment>
    <comment ref="AR62" authorId="2">
      <text>
        <r>
          <rPr>
            <b/>
            <sz val="8"/>
            <color indexed="81"/>
            <rFont val="Tahoma"/>
            <family val="2"/>
          </rPr>
          <t>HOMBRES</t>
        </r>
      </text>
    </comment>
    <comment ref="AT62" authorId="2">
      <text>
        <r>
          <rPr>
            <b/>
            <sz val="8"/>
            <color indexed="81"/>
            <rFont val="Tahoma"/>
            <family val="2"/>
          </rPr>
          <t>VÍCTIMAS CONFLICTO ARMADO</t>
        </r>
        <r>
          <rPr>
            <sz val="8"/>
            <color indexed="81"/>
            <rFont val="Tahoma"/>
            <family val="2"/>
          </rPr>
          <t xml:space="preserve">
</t>
        </r>
      </text>
    </comment>
    <comment ref="AV62" authorId="2">
      <text>
        <r>
          <rPr>
            <b/>
            <sz val="8"/>
            <color indexed="81"/>
            <rFont val="Tahoma"/>
            <family val="2"/>
          </rPr>
          <t>DISCAPACITADOS</t>
        </r>
        <r>
          <rPr>
            <sz val="8"/>
            <color indexed="81"/>
            <rFont val="Tahoma"/>
            <family val="2"/>
          </rPr>
          <t xml:space="preserve">
</t>
        </r>
      </text>
    </comment>
    <comment ref="AW62" authorId="2">
      <text>
        <r>
          <rPr>
            <b/>
            <sz val="8"/>
            <color indexed="81"/>
            <rFont val="Tahoma"/>
            <family val="2"/>
          </rPr>
          <t>AFROCOLOMBIANO O RAIZAL</t>
        </r>
      </text>
    </comment>
    <comment ref="AX62" authorId="2">
      <text>
        <r>
          <rPr>
            <b/>
            <sz val="8"/>
            <color indexed="81"/>
            <rFont val="Tahoma"/>
            <family val="2"/>
          </rPr>
          <t>INDÍGENAS</t>
        </r>
        <r>
          <rPr>
            <sz val="8"/>
            <color indexed="81"/>
            <rFont val="Tahoma"/>
            <family val="2"/>
          </rPr>
          <t xml:space="preserve">
</t>
        </r>
      </text>
    </comment>
    <comment ref="AY62" authorId="1">
      <text>
        <r>
          <rPr>
            <b/>
            <sz val="9"/>
            <color indexed="81"/>
            <rFont val="Tahoma"/>
            <family val="2"/>
          </rPr>
          <t>MEDIO DE EVIDENCIA. INFORME, RESGISTRO FOTOGRAFICO, PLANILLA, ETC</t>
        </r>
      </text>
    </comment>
    <comment ref="AJ71" authorId="2">
      <text>
        <r>
          <rPr>
            <b/>
            <sz val="8"/>
            <color indexed="81"/>
            <rFont val="Tahoma"/>
            <family val="2"/>
          </rPr>
          <t>PRIMERA INFANCIA (0 a 5 años)</t>
        </r>
        <r>
          <rPr>
            <sz val="8"/>
            <color indexed="81"/>
            <rFont val="Tahoma"/>
            <family val="2"/>
          </rPr>
          <t xml:space="preserve">
</t>
        </r>
      </text>
    </comment>
    <comment ref="AK71" authorId="2">
      <text>
        <r>
          <rPr>
            <b/>
            <sz val="8"/>
            <color indexed="81"/>
            <rFont val="Tahoma"/>
            <family val="2"/>
          </rPr>
          <t>INFANCIA (6 a 11 años)</t>
        </r>
        <r>
          <rPr>
            <sz val="8"/>
            <color indexed="81"/>
            <rFont val="Tahoma"/>
            <family val="2"/>
          </rPr>
          <t xml:space="preserve">
</t>
        </r>
      </text>
    </comment>
    <comment ref="AL71" authorId="2">
      <text>
        <r>
          <rPr>
            <b/>
            <sz val="8"/>
            <color indexed="81"/>
            <rFont val="Tahoma"/>
            <family val="2"/>
          </rPr>
          <t>ADOLESCENCIA (12 A 17 años)</t>
        </r>
      </text>
    </comment>
    <comment ref="AM71" authorId="2">
      <text>
        <r>
          <rPr>
            <b/>
            <sz val="8"/>
            <color indexed="81"/>
            <rFont val="Tahoma"/>
            <family val="2"/>
          </rPr>
          <t>JUVENTUD (18 a 28 años)</t>
        </r>
        <r>
          <rPr>
            <sz val="8"/>
            <color indexed="81"/>
            <rFont val="Tahoma"/>
            <family val="2"/>
          </rPr>
          <t xml:space="preserve">
</t>
        </r>
      </text>
    </comment>
    <comment ref="AN71" authorId="2">
      <text>
        <r>
          <rPr>
            <b/>
            <sz val="8"/>
            <color indexed="81"/>
            <rFont val="Tahoma"/>
            <family val="2"/>
          </rPr>
          <t xml:space="preserve"> ADULTO (29 a 60 años)</t>
        </r>
        <r>
          <rPr>
            <sz val="8"/>
            <color indexed="81"/>
            <rFont val="Tahoma"/>
            <family val="2"/>
          </rPr>
          <t xml:space="preserve">
</t>
        </r>
      </text>
    </comment>
    <comment ref="AO71" authorId="2">
      <text>
        <r>
          <rPr>
            <b/>
            <sz val="8"/>
            <color indexed="81"/>
            <rFont val="Tahoma"/>
            <family val="2"/>
          </rPr>
          <t>ADULTO MAYOR  (61 años en adelante)</t>
        </r>
        <r>
          <rPr>
            <sz val="8"/>
            <color indexed="81"/>
            <rFont val="Tahoma"/>
            <family val="2"/>
          </rPr>
          <t xml:space="preserve">
</t>
        </r>
      </text>
    </comment>
    <comment ref="AQ71" authorId="2">
      <text>
        <r>
          <rPr>
            <b/>
            <sz val="8"/>
            <color indexed="81"/>
            <rFont val="Tahoma"/>
            <family val="2"/>
          </rPr>
          <t>MUJERES</t>
        </r>
        <r>
          <rPr>
            <sz val="8"/>
            <color indexed="81"/>
            <rFont val="Tahoma"/>
            <family val="2"/>
          </rPr>
          <t xml:space="preserve">
</t>
        </r>
      </text>
    </comment>
    <comment ref="AR71" authorId="2">
      <text>
        <r>
          <rPr>
            <b/>
            <sz val="8"/>
            <color indexed="81"/>
            <rFont val="Tahoma"/>
            <family val="2"/>
          </rPr>
          <t>HOMBRES</t>
        </r>
      </text>
    </comment>
    <comment ref="AT71" authorId="2">
      <text>
        <r>
          <rPr>
            <b/>
            <sz val="8"/>
            <color indexed="81"/>
            <rFont val="Tahoma"/>
            <family val="2"/>
          </rPr>
          <t>VÍCTIMAS CONFLICTO ARMADO</t>
        </r>
        <r>
          <rPr>
            <sz val="8"/>
            <color indexed="81"/>
            <rFont val="Tahoma"/>
            <family val="2"/>
          </rPr>
          <t xml:space="preserve">
</t>
        </r>
      </text>
    </comment>
    <comment ref="AV71" authorId="2">
      <text>
        <r>
          <rPr>
            <b/>
            <sz val="8"/>
            <color indexed="81"/>
            <rFont val="Tahoma"/>
            <family val="2"/>
          </rPr>
          <t>DISCAPACITADOS</t>
        </r>
        <r>
          <rPr>
            <sz val="8"/>
            <color indexed="81"/>
            <rFont val="Tahoma"/>
            <family val="2"/>
          </rPr>
          <t xml:space="preserve">
</t>
        </r>
      </text>
    </comment>
    <comment ref="AW71" authorId="2">
      <text>
        <r>
          <rPr>
            <b/>
            <sz val="8"/>
            <color indexed="81"/>
            <rFont val="Tahoma"/>
            <family val="2"/>
          </rPr>
          <t>AFROCOLOMBIANO O RAIZAL</t>
        </r>
      </text>
    </comment>
    <comment ref="AX71" authorId="2">
      <text>
        <r>
          <rPr>
            <b/>
            <sz val="8"/>
            <color indexed="81"/>
            <rFont val="Tahoma"/>
            <family val="2"/>
          </rPr>
          <t>INDÍGENAS</t>
        </r>
        <r>
          <rPr>
            <sz val="8"/>
            <color indexed="81"/>
            <rFont val="Tahoma"/>
            <family val="2"/>
          </rPr>
          <t xml:space="preserve">
</t>
        </r>
      </text>
    </comment>
    <comment ref="AY71" authorId="1">
      <text>
        <r>
          <rPr>
            <b/>
            <sz val="9"/>
            <color indexed="81"/>
            <rFont val="Tahoma"/>
            <family val="2"/>
          </rPr>
          <t>MEDIO DE EVIDENCIA. INFORME, RESGISTRO FOTOGRAFICO, PLANILLA, ETC</t>
        </r>
      </text>
    </comment>
    <comment ref="AJ83" authorId="2">
      <text>
        <r>
          <rPr>
            <b/>
            <sz val="8"/>
            <color indexed="81"/>
            <rFont val="Tahoma"/>
            <family val="2"/>
          </rPr>
          <t>PRIMERA INFANCIA (0 a 5 años)</t>
        </r>
        <r>
          <rPr>
            <sz val="8"/>
            <color indexed="81"/>
            <rFont val="Tahoma"/>
            <family val="2"/>
          </rPr>
          <t xml:space="preserve">
</t>
        </r>
      </text>
    </comment>
    <comment ref="AK83" authorId="2">
      <text>
        <r>
          <rPr>
            <b/>
            <sz val="8"/>
            <color indexed="81"/>
            <rFont val="Tahoma"/>
            <family val="2"/>
          </rPr>
          <t>INFANCIA (6 a 11 años)</t>
        </r>
        <r>
          <rPr>
            <sz val="8"/>
            <color indexed="81"/>
            <rFont val="Tahoma"/>
            <family val="2"/>
          </rPr>
          <t xml:space="preserve">
</t>
        </r>
      </text>
    </comment>
    <comment ref="AL83" authorId="2">
      <text>
        <r>
          <rPr>
            <b/>
            <sz val="8"/>
            <color indexed="81"/>
            <rFont val="Tahoma"/>
            <family val="2"/>
          </rPr>
          <t>ADOLESCENCIA (12 A 17 años)</t>
        </r>
      </text>
    </comment>
    <comment ref="AM83" authorId="2">
      <text>
        <r>
          <rPr>
            <b/>
            <sz val="8"/>
            <color indexed="81"/>
            <rFont val="Tahoma"/>
            <family val="2"/>
          </rPr>
          <t>JUVENTUD (18 a 28 años)</t>
        </r>
        <r>
          <rPr>
            <sz val="8"/>
            <color indexed="81"/>
            <rFont val="Tahoma"/>
            <family val="2"/>
          </rPr>
          <t xml:space="preserve">
</t>
        </r>
      </text>
    </comment>
    <comment ref="AN83" authorId="2">
      <text>
        <r>
          <rPr>
            <b/>
            <sz val="8"/>
            <color indexed="81"/>
            <rFont val="Tahoma"/>
            <family val="2"/>
          </rPr>
          <t xml:space="preserve"> ADULTO (29 a 60 años)</t>
        </r>
        <r>
          <rPr>
            <sz val="8"/>
            <color indexed="81"/>
            <rFont val="Tahoma"/>
            <family val="2"/>
          </rPr>
          <t xml:space="preserve">
</t>
        </r>
      </text>
    </comment>
    <comment ref="AO83" authorId="2">
      <text>
        <r>
          <rPr>
            <b/>
            <sz val="8"/>
            <color indexed="81"/>
            <rFont val="Tahoma"/>
            <family val="2"/>
          </rPr>
          <t>ADULTO MAYOR  (61 años en adelante)</t>
        </r>
        <r>
          <rPr>
            <sz val="8"/>
            <color indexed="81"/>
            <rFont val="Tahoma"/>
            <family val="2"/>
          </rPr>
          <t xml:space="preserve">
</t>
        </r>
      </text>
    </comment>
    <comment ref="AQ83" authorId="2">
      <text>
        <r>
          <rPr>
            <b/>
            <sz val="8"/>
            <color indexed="81"/>
            <rFont val="Tahoma"/>
            <family val="2"/>
          </rPr>
          <t>MUJERES</t>
        </r>
        <r>
          <rPr>
            <sz val="8"/>
            <color indexed="81"/>
            <rFont val="Tahoma"/>
            <family val="2"/>
          </rPr>
          <t xml:space="preserve">
</t>
        </r>
      </text>
    </comment>
    <comment ref="AR83" authorId="2">
      <text>
        <r>
          <rPr>
            <b/>
            <sz val="8"/>
            <color indexed="81"/>
            <rFont val="Tahoma"/>
            <family val="2"/>
          </rPr>
          <t>HOMBRES</t>
        </r>
      </text>
    </comment>
    <comment ref="AT83" authorId="2">
      <text>
        <r>
          <rPr>
            <b/>
            <sz val="8"/>
            <color indexed="81"/>
            <rFont val="Tahoma"/>
            <family val="2"/>
          </rPr>
          <t>VÍCTIMAS CONFLICTO ARMADO</t>
        </r>
        <r>
          <rPr>
            <sz val="8"/>
            <color indexed="81"/>
            <rFont val="Tahoma"/>
            <family val="2"/>
          </rPr>
          <t xml:space="preserve">
</t>
        </r>
      </text>
    </comment>
    <comment ref="AV83" authorId="2">
      <text>
        <r>
          <rPr>
            <b/>
            <sz val="8"/>
            <color indexed="81"/>
            <rFont val="Tahoma"/>
            <family val="2"/>
          </rPr>
          <t>DISCAPACITADOS</t>
        </r>
        <r>
          <rPr>
            <sz val="8"/>
            <color indexed="81"/>
            <rFont val="Tahoma"/>
            <family val="2"/>
          </rPr>
          <t xml:space="preserve">
</t>
        </r>
      </text>
    </comment>
    <comment ref="AW83" authorId="2">
      <text>
        <r>
          <rPr>
            <b/>
            <sz val="8"/>
            <color indexed="81"/>
            <rFont val="Tahoma"/>
            <family val="2"/>
          </rPr>
          <t>AFROCOLOMBIANO O RAIZAL</t>
        </r>
      </text>
    </comment>
    <comment ref="AX83" authorId="2">
      <text>
        <r>
          <rPr>
            <b/>
            <sz val="8"/>
            <color indexed="81"/>
            <rFont val="Tahoma"/>
            <family val="2"/>
          </rPr>
          <t>INDÍGENAS</t>
        </r>
        <r>
          <rPr>
            <sz val="8"/>
            <color indexed="81"/>
            <rFont val="Tahoma"/>
            <family val="2"/>
          </rPr>
          <t xml:space="preserve">
</t>
        </r>
      </text>
    </comment>
    <comment ref="AY83" authorId="1">
      <text>
        <r>
          <rPr>
            <b/>
            <sz val="9"/>
            <color indexed="81"/>
            <rFont val="Tahoma"/>
            <family val="2"/>
          </rPr>
          <t>MEDIO DE EVIDENCIA. INFORME, RESGISTRO FOTOGRAFICO, PLANILLA, ETC</t>
        </r>
      </text>
    </comment>
    <comment ref="AJ92" authorId="2">
      <text>
        <r>
          <rPr>
            <b/>
            <sz val="8"/>
            <color indexed="81"/>
            <rFont val="Tahoma"/>
            <family val="2"/>
          </rPr>
          <t>PRIMERA INFANCIA (0 a 5 años)</t>
        </r>
        <r>
          <rPr>
            <sz val="8"/>
            <color indexed="81"/>
            <rFont val="Tahoma"/>
            <family val="2"/>
          </rPr>
          <t xml:space="preserve">
</t>
        </r>
      </text>
    </comment>
    <comment ref="AK92" authorId="2">
      <text>
        <r>
          <rPr>
            <b/>
            <sz val="8"/>
            <color indexed="81"/>
            <rFont val="Tahoma"/>
            <family val="2"/>
          </rPr>
          <t>INFANCIA (6 a 11 años)</t>
        </r>
        <r>
          <rPr>
            <sz val="8"/>
            <color indexed="81"/>
            <rFont val="Tahoma"/>
            <family val="2"/>
          </rPr>
          <t xml:space="preserve">
</t>
        </r>
      </text>
    </comment>
    <comment ref="AL92" authorId="2">
      <text>
        <r>
          <rPr>
            <b/>
            <sz val="8"/>
            <color indexed="81"/>
            <rFont val="Tahoma"/>
            <family val="2"/>
          </rPr>
          <t>ADOLESCENCIA (12 A 17 años)</t>
        </r>
      </text>
    </comment>
    <comment ref="AM92" authorId="2">
      <text>
        <r>
          <rPr>
            <b/>
            <sz val="8"/>
            <color indexed="81"/>
            <rFont val="Tahoma"/>
            <family val="2"/>
          </rPr>
          <t>JUVENTUD (18 a 28 años)</t>
        </r>
        <r>
          <rPr>
            <sz val="8"/>
            <color indexed="81"/>
            <rFont val="Tahoma"/>
            <family val="2"/>
          </rPr>
          <t xml:space="preserve">
</t>
        </r>
      </text>
    </comment>
    <comment ref="AN92" authorId="2">
      <text>
        <r>
          <rPr>
            <b/>
            <sz val="8"/>
            <color indexed="81"/>
            <rFont val="Tahoma"/>
            <family val="2"/>
          </rPr>
          <t xml:space="preserve"> ADULTO (29 a 60 años)</t>
        </r>
        <r>
          <rPr>
            <sz val="8"/>
            <color indexed="81"/>
            <rFont val="Tahoma"/>
            <family val="2"/>
          </rPr>
          <t xml:space="preserve">
</t>
        </r>
      </text>
    </comment>
    <comment ref="AO92" authorId="2">
      <text>
        <r>
          <rPr>
            <b/>
            <sz val="8"/>
            <color indexed="81"/>
            <rFont val="Tahoma"/>
            <family val="2"/>
          </rPr>
          <t>ADULTO MAYOR  (61 años en adelante)</t>
        </r>
        <r>
          <rPr>
            <sz val="8"/>
            <color indexed="81"/>
            <rFont val="Tahoma"/>
            <family val="2"/>
          </rPr>
          <t xml:space="preserve">
</t>
        </r>
      </text>
    </comment>
    <comment ref="AQ92" authorId="2">
      <text>
        <r>
          <rPr>
            <b/>
            <sz val="8"/>
            <color indexed="81"/>
            <rFont val="Tahoma"/>
            <family val="2"/>
          </rPr>
          <t>MUJERES</t>
        </r>
        <r>
          <rPr>
            <sz val="8"/>
            <color indexed="81"/>
            <rFont val="Tahoma"/>
            <family val="2"/>
          </rPr>
          <t xml:space="preserve">
</t>
        </r>
      </text>
    </comment>
    <comment ref="AR92" authorId="2">
      <text>
        <r>
          <rPr>
            <b/>
            <sz val="8"/>
            <color indexed="81"/>
            <rFont val="Tahoma"/>
            <family val="2"/>
          </rPr>
          <t>HOMBRES</t>
        </r>
      </text>
    </comment>
    <comment ref="AT92" authorId="2">
      <text>
        <r>
          <rPr>
            <b/>
            <sz val="8"/>
            <color indexed="81"/>
            <rFont val="Tahoma"/>
            <family val="2"/>
          </rPr>
          <t>VÍCTIMAS CONFLICTO ARMADO</t>
        </r>
        <r>
          <rPr>
            <sz val="8"/>
            <color indexed="81"/>
            <rFont val="Tahoma"/>
            <family val="2"/>
          </rPr>
          <t xml:space="preserve">
</t>
        </r>
      </text>
    </comment>
    <comment ref="AV92" authorId="2">
      <text>
        <r>
          <rPr>
            <b/>
            <sz val="8"/>
            <color indexed="81"/>
            <rFont val="Tahoma"/>
            <family val="2"/>
          </rPr>
          <t>DISCAPACITADOS</t>
        </r>
        <r>
          <rPr>
            <sz val="8"/>
            <color indexed="81"/>
            <rFont val="Tahoma"/>
            <family val="2"/>
          </rPr>
          <t xml:space="preserve">
</t>
        </r>
      </text>
    </comment>
    <comment ref="AW92" authorId="2">
      <text>
        <r>
          <rPr>
            <b/>
            <sz val="8"/>
            <color indexed="81"/>
            <rFont val="Tahoma"/>
            <family val="2"/>
          </rPr>
          <t>AFROCOLOMBIANO O RAIZAL</t>
        </r>
      </text>
    </comment>
    <comment ref="AX92" authorId="2">
      <text>
        <r>
          <rPr>
            <b/>
            <sz val="8"/>
            <color indexed="81"/>
            <rFont val="Tahoma"/>
            <family val="2"/>
          </rPr>
          <t>INDÍGENAS</t>
        </r>
        <r>
          <rPr>
            <sz val="8"/>
            <color indexed="81"/>
            <rFont val="Tahoma"/>
            <family val="2"/>
          </rPr>
          <t xml:space="preserve">
</t>
        </r>
      </text>
    </comment>
    <comment ref="AY92" authorId="1">
      <text>
        <r>
          <rPr>
            <b/>
            <sz val="9"/>
            <color indexed="81"/>
            <rFont val="Tahoma"/>
            <family val="2"/>
          </rPr>
          <t>MEDIO DE EVIDENCIA. INFORME, RESGISTRO FOTOGRAFICO, PLANILLA, ETC</t>
        </r>
      </text>
    </comment>
    <comment ref="AJ101" authorId="2">
      <text>
        <r>
          <rPr>
            <b/>
            <sz val="8"/>
            <color indexed="81"/>
            <rFont val="Tahoma"/>
            <family val="2"/>
          </rPr>
          <t>PRIMERA INFANCIA (0 a 5 años)</t>
        </r>
        <r>
          <rPr>
            <sz val="8"/>
            <color indexed="81"/>
            <rFont val="Tahoma"/>
            <family val="2"/>
          </rPr>
          <t xml:space="preserve">
</t>
        </r>
      </text>
    </comment>
    <comment ref="AK101" authorId="2">
      <text>
        <r>
          <rPr>
            <b/>
            <sz val="8"/>
            <color indexed="81"/>
            <rFont val="Tahoma"/>
            <family val="2"/>
          </rPr>
          <t>INFANCIA (6 a 11 años)</t>
        </r>
        <r>
          <rPr>
            <sz val="8"/>
            <color indexed="81"/>
            <rFont val="Tahoma"/>
            <family val="2"/>
          </rPr>
          <t xml:space="preserve">
</t>
        </r>
      </text>
    </comment>
    <comment ref="AL101" authorId="2">
      <text>
        <r>
          <rPr>
            <b/>
            <sz val="8"/>
            <color indexed="81"/>
            <rFont val="Tahoma"/>
            <family val="2"/>
          </rPr>
          <t>ADOLESCENCIA (12 A 17 años)</t>
        </r>
      </text>
    </comment>
    <comment ref="AM101" authorId="2">
      <text>
        <r>
          <rPr>
            <b/>
            <sz val="8"/>
            <color indexed="81"/>
            <rFont val="Tahoma"/>
            <family val="2"/>
          </rPr>
          <t>JUVENTUD (18 a 28 años)</t>
        </r>
        <r>
          <rPr>
            <sz val="8"/>
            <color indexed="81"/>
            <rFont val="Tahoma"/>
            <family val="2"/>
          </rPr>
          <t xml:space="preserve">
</t>
        </r>
      </text>
    </comment>
    <comment ref="AN101" authorId="2">
      <text>
        <r>
          <rPr>
            <b/>
            <sz val="8"/>
            <color indexed="81"/>
            <rFont val="Tahoma"/>
            <family val="2"/>
          </rPr>
          <t xml:space="preserve"> ADULTO (29 a 60 años)</t>
        </r>
        <r>
          <rPr>
            <sz val="8"/>
            <color indexed="81"/>
            <rFont val="Tahoma"/>
            <family val="2"/>
          </rPr>
          <t xml:space="preserve">
</t>
        </r>
      </text>
    </comment>
    <comment ref="AO101" authorId="2">
      <text>
        <r>
          <rPr>
            <b/>
            <sz val="8"/>
            <color indexed="81"/>
            <rFont val="Tahoma"/>
            <family val="2"/>
          </rPr>
          <t>ADULTO MAYOR  (61 años en adelante)</t>
        </r>
        <r>
          <rPr>
            <sz val="8"/>
            <color indexed="81"/>
            <rFont val="Tahoma"/>
            <family val="2"/>
          </rPr>
          <t xml:space="preserve">
</t>
        </r>
      </text>
    </comment>
    <comment ref="AQ101" authorId="2">
      <text>
        <r>
          <rPr>
            <b/>
            <sz val="8"/>
            <color indexed="81"/>
            <rFont val="Tahoma"/>
            <family val="2"/>
          </rPr>
          <t>MUJERES</t>
        </r>
        <r>
          <rPr>
            <sz val="8"/>
            <color indexed="81"/>
            <rFont val="Tahoma"/>
            <family val="2"/>
          </rPr>
          <t xml:space="preserve">
</t>
        </r>
      </text>
    </comment>
    <comment ref="AR101" authorId="2">
      <text>
        <r>
          <rPr>
            <b/>
            <sz val="8"/>
            <color indexed="81"/>
            <rFont val="Tahoma"/>
            <family val="2"/>
          </rPr>
          <t>HOMBRES</t>
        </r>
      </text>
    </comment>
    <comment ref="AT101" authorId="2">
      <text>
        <r>
          <rPr>
            <b/>
            <sz val="8"/>
            <color indexed="81"/>
            <rFont val="Tahoma"/>
            <family val="2"/>
          </rPr>
          <t>VÍCTIMAS CONFLICTO ARMADO</t>
        </r>
        <r>
          <rPr>
            <sz val="8"/>
            <color indexed="81"/>
            <rFont val="Tahoma"/>
            <family val="2"/>
          </rPr>
          <t xml:space="preserve">
</t>
        </r>
      </text>
    </comment>
    <comment ref="AV101" authorId="2">
      <text>
        <r>
          <rPr>
            <b/>
            <sz val="8"/>
            <color indexed="81"/>
            <rFont val="Tahoma"/>
            <family val="2"/>
          </rPr>
          <t>DISCAPACITADOS</t>
        </r>
        <r>
          <rPr>
            <sz val="8"/>
            <color indexed="81"/>
            <rFont val="Tahoma"/>
            <family val="2"/>
          </rPr>
          <t xml:space="preserve">
</t>
        </r>
      </text>
    </comment>
    <comment ref="AW101" authorId="2">
      <text>
        <r>
          <rPr>
            <b/>
            <sz val="8"/>
            <color indexed="81"/>
            <rFont val="Tahoma"/>
            <family val="2"/>
          </rPr>
          <t>AFROCOLOMBIANO O RAIZAL</t>
        </r>
      </text>
    </comment>
    <comment ref="AX101" authorId="2">
      <text>
        <r>
          <rPr>
            <b/>
            <sz val="8"/>
            <color indexed="81"/>
            <rFont val="Tahoma"/>
            <family val="2"/>
          </rPr>
          <t>INDÍGENAS</t>
        </r>
        <r>
          <rPr>
            <sz val="8"/>
            <color indexed="81"/>
            <rFont val="Tahoma"/>
            <family val="2"/>
          </rPr>
          <t xml:space="preserve">
</t>
        </r>
      </text>
    </comment>
    <comment ref="AY101" authorId="1">
      <text>
        <r>
          <rPr>
            <b/>
            <sz val="9"/>
            <color indexed="81"/>
            <rFont val="Tahoma"/>
            <family val="2"/>
          </rPr>
          <t>MEDIO DE EVIDENCIA. INFORME, RESGISTRO FOTOGRAFICO, PLANILLA, ETC</t>
        </r>
      </text>
    </comment>
    <comment ref="AJ110" authorId="2">
      <text>
        <r>
          <rPr>
            <b/>
            <sz val="8"/>
            <color indexed="81"/>
            <rFont val="Tahoma"/>
            <family val="2"/>
          </rPr>
          <t>PRIMERA INFANCIA (0 a 5 años)</t>
        </r>
        <r>
          <rPr>
            <sz val="8"/>
            <color indexed="81"/>
            <rFont val="Tahoma"/>
            <family val="2"/>
          </rPr>
          <t xml:space="preserve">
</t>
        </r>
      </text>
    </comment>
    <comment ref="AK110" authorId="2">
      <text>
        <r>
          <rPr>
            <b/>
            <sz val="8"/>
            <color indexed="81"/>
            <rFont val="Tahoma"/>
            <family val="2"/>
          </rPr>
          <t>INFANCIA (6 a 11 años)</t>
        </r>
        <r>
          <rPr>
            <sz val="8"/>
            <color indexed="81"/>
            <rFont val="Tahoma"/>
            <family val="2"/>
          </rPr>
          <t xml:space="preserve">
</t>
        </r>
      </text>
    </comment>
    <comment ref="AL110" authorId="2">
      <text>
        <r>
          <rPr>
            <b/>
            <sz val="8"/>
            <color indexed="81"/>
            <rFont val="Tahoma"/>
            <family val="2"/>
          </rPr>
          <t>ADOLESCENCIA (12 A 17 años)</t>
        </r>
      </text>
    </comment>
    <comment ref="AM110" authorId="2">
      <text>
        <r>
          <rPr>
            <b/>
            <sz val="8"/>
            <color indexed="81"/>
            <rFont val="Tahoma"/>
            <family val="2"/>
          </rPr>
          <t>JUVENTUD (18 a 28 años)</t>
        </r>
        <r>
          <rPr>
            <sz val="8"/>
            <color indexed="81"/>
            <rFont val="Tahoma"/>
            <family val="2"/>
          </rPr>
          <t xml:space="preserve">
</t>
        </r>
      </text>
    </comment>
    <comment ref="AN110" authorId="2">
      <text>
        <r>
          <rPr>
            <b/>
            <sz val="8"/>
            <color indexed="81"/>
            <rFont val="Tahoma"/>
            <family val="2"/>
          </rPr>
          <t xml:space="preserve"> ADULTO (29 a 60 años)</t>
        </r>
        <r>
          <rPr>
            <sz val="8"/>
            <color indexed="81"/>
            <rFont val="Tahoma"/>
            <family val="2"/>
          </rPr>
          <t xml:space="preserve">
</t>
        </r>
      </text>
    </comment>
    <comment ref="AO110" authorId="2">
      <text>
        <r>
          <rPr>
            <b/>
            <sz val="8"/>
            <color indexed="81"/>
            <rFont val="Tahoma"/>
            <family val="2"/>
          </rPr>
          <t>ADULTO MAYOR  (61 años en adelante)</t>
        </r>
        <r>
          <rPr>
            <sz val="8"/>
            <color indexed="81"/>
            <rFont val="Tahoma"/>
            <family val="2"/>
          </rPr>
          <t xml:space="preserve">
</t>
        </r>
      </text>
    </comment>
    <comment ref="AQ110" authorId="2">
      <text>
        <r>
          <rPr>
            <b/>
            <sz val="8"/>
            <color indexed="81"/>
            <rFont val="Tahoma"/>
            <family val="2"/>
          </rPr>
          <t>MUJERES</t>
        </r>
        <r>
          <rPr>
            <sz val="8"/>
            <color indexed="81"/>
            <rFont val="Tahoma"/>
            <family val="2"/>
          </rPr>
          <t xml:space="preserve">
</t>
        </r>
      </text>
    </comment>
    <comment ref="AR110" authorId="2">
      <text>
        <r>
          <rPr>
            <b/>
            <sz val="8"/>
            <color indexed="81"/>
            <rFont val="Tahoma"/>
            <family val="2"/>
          </rPr>
          <t>HOMBRES</t>
        </r>
      </text>
    </comment>
    <comment ref="AT110" authorId="2">
      <text>
        <r>
          <rPr>
            <b/>
            <sz val="8"/>
            <color indexed="81"/>
            <rFont val="Tahoma"/>
            <family val="2"/>
          </rPr>
          <t>VÍCTIMAS CONFLICTO ARMADO</t>
        </r>
        <r>
          <rPr>
            <sz val="8"/>
            <color indexed="81"/>
            <rFont val="Tahoma"/>
            <family val="2"/>
          </rPr>
          <t xml:space="preserve">
</t>
        </r>
      </text>
    </comment>
    <comment ref="AV110" authorId="2">
      <text>
        <r>
          <rPr>
            <b/>
            <sz val="8"/>
            <color indexed="81"/>
            <rFont val="Tahoma"/>
            <family val="2"/>
          </rPr>
          <t>DISCAPACITADOS</t>
        </r>
        <r>
          <rPr>
            <sz val="8"/>
            <color indexed="81"/>
            <rFont val="Tahoma"/>
            <family val="2"/>
          </rPr>
          <t xml:space="preserve">
</t>
        </r>
      </text>
    </comment>
    <comment ref="AW110" authorId="2">
      <text>
        <r>
          <rPr>
            <b/>
            <sz val="8"/>
            <color indexed="81"/>
            <rFont val="Tahoma"/>
            <family val="2"/>
          </rPr>
          <t>AFROCOLOMBIANO O RAIZAL</t>
        </r>
      </text>
    </comment>
    <comment ref="AX110" authorId="2">
      <text>
        <r>
          <rPr>
            <b/>
            <sz val="8"/>
            <color indexed="81"/>
            <rFont val="Tahoma"/>
            <family val="2"/>
          </rPr>
          <t>INDÍGENAS</t>
        </r>
        <r>
          <rPr>
            <sz val="8"/>
            <color indexed="81"/>
            <rFont val="Tahoma"/>
            <family val="2"/>
          </rPr>
          <t xml:space="preserve">
</t>
        </r>
      </text>
    </comment>
    <comment ref="AY110" authorId="1">
      <text>
        <r>
          <rPr>
            <b/>
            <sz val="9"/>
            <color indexed="81"/>
            <rFont val="Tahoma"/>
            <family val="2"/>
          </rPr>
          <t>MEDIO DE EVIDENCIA. INFORME, RESGISTRO FOTOGRAFICO, PLANILLA, ETC</t>
        </r>
      </text>
    </comment>
    <comment ref="AJ119" authorId="2">
      <text>
        <r>
          <rPr>
            <b/>
            <sz val="8"/>
            <color indexed="81"/>
            <rFont val="Tahoma"/>
            <family val="2"/>
          </rPr>
          <t>PRIMERA INFANCIA (0 a 5 años)</t>
        </r>
        <r>
          <rPr>
            <sz val="8"/>
            <color indexed="81"/>
            <rFont val="Tahoma"/>
            <family val="2"/>
          </rPr>
          <t xml:space="preserve">
</t>
        </r>
      </text>
    </comment>
    <comment ref="AK119" authorId="2">
      <text>
        <r>
          <rPr>
            <b/>
            <sz val="8"/>
            <color indexed="81"/>
            <rFont val="Tahoma"/>
            <family val="2"/>
          </rPr>
          <t>INFANCIA (6 a 11 años)</t>
        </r>
        <r>
          <rPr>
            <sz val="8"/>
            <color indexed="81"/>
            <rFont val="Tahoma"/>
            <family val="2"/>
          </rPr>
          <t xml:space="preserve">
</t>
        </r>
      </text>
    </comment>
    <comment ref="AL119" authorId="2">
      <text>
        <r>
          <rPr>
            <b/>
            <sz val="8"/>
            <color indexed="81"/>
            <rFont val="Tahoma"/>
            <family val="2"/>
          </rPr>
          <t>ADOLESCENCIA (12 A 17 años)</t>
        </r>
      </text>
    </comment>
    <comment ref="AM119" authorId="2">
      <text>
        <r>
          <rPr>
            <b/>
            <sz val="8"/>
            <color indexed="81"/>
            <rFont val="Tahoma"/>
            <family val="2"/>
          </rPr>
          <t>JUVENTUD (18 a 28 años)</t>
        </r>
        <r>
          <rPr>
            <sz val="8"/>
            <color indexed="81"/>
            <rFont val="Tahoma"/>
            <family val="2"/>
          </rPr>
          <t xml:space="preserve">
</t>
        </r>
      </text>
    </comment>
    <comment ref="AN119" authorId="2">
      <text>
        <r>
          <rPr>
            <b/>
            <sz val="8"/>
            <color indexed="81"/>
            <rFont val="Tahoma"/>
            <family val="2"/>
          </rPr>
          <t xml:space="preserve"> ADULTO (29 a 60 años)</t>
        </r>
        <r>
          <rPr>
            <sz val="8"/>
            <color indexed="81"/>
            <rFont val="Tahoma"/>
            <family val="2"/>
          </rPr>
          <t xml:space="preserve">
</t>
        </r>
      </text>
    </comment>
    <comment ref="AO119" authorId="2">
      <text>
        <r>
          <rPr>
            <b/>
            <sz val="8"/>
            <color indexed="81"/>
            <rFont val="Tahoma"/>
            <family val="2"/>
          </rPr>
          <t>ADULTO MAYOR  (61 años en adelante)</t>
        </r>
        <r>
          <rPr>
            <sz val="8"/>
            <color indexed="81"/>
            <rFont val="Tahoma"/>
            <family val="2"/>
          </rPr>
          <t xml:space="preserve">
</t>
        </r>
      </text>
    </comment>
    <comment ref="AQ119" authorId="2">
      <text>
        <r>
          <rPr>
            <b/>
            <sz val="8"/>
            <color indexed="81"/>
            <rFont val="Tahoma"/>
            <family val="2"/>
          </rPr>
          <t>MUJERES</t>
        </r>
        <r>
          <rPr>
            <sz val="8"/>
            <color indexed="81"/>
            <rFont val="Tahoma"/>
            <family val="2"/>
          </rPr>
          <t xml:space="preserve">
</t>
        </r>
      </text>
    </comment>
    <comment ref="AR119" authorId="2">
      <text>
        <r>
          <rPr>
            <b/>
            <sz val="8"/>
            <color indexed="81"/>
            <rFont val="Tahoma"/>
            <family val="2"/>
          </rPr>
          <t>HOMBRES</t>
        </r>
      </text>
    </comment>
    <comment ref="AT119" authorId="2">
      <text>
        <r>
          <rPr>
            <b/>
            <sz val="8"/>
            <color indexed="81"/>
            <rFont val="Tahoma"/>
            <family val="2"/>
          </rPr>
          <t>VÍCTIMAS CONFLICTO ARMADO</t>
        </r>
        <r>
          <rPr>
            <sz val="8"/>
            <color indexed="81"/>
            <rFont val="Tahoma"/>
            <family val="2"/>
          </rPr>
          <t xml:space="preserve">
</t>
        </r>
      </text>
    </comment>
    <comment ref="AV119" authorId="2">
      <text>
        <r>
          <rPr>
            <b/>
            <sz val="8"/>
            <color indexed="81"/>
            <rFont val="Tahoma"/>
            <family val="2"/>
          </rPr>
          <t>DISCAPACITADOS</t>
        </r>
        <r>
          <rPr>
            <sz val="8"/>
            <color indexed="81"/>
            <rFont val="Tahoma"/>
            <family val="2"/>
          </rPr>
          <t xml:space="preserve">
</t>
        </r>
      </text>
    </comment>
    <comment ref="AW119" authorId="2">
      <text>
        <r>
          <rPr>
            <b/>
            <sz val="8"/>
            <color indexed="81"/>
            <rFont val="Tahoma"/>
            <family val="2"/>
          </rPr>
          <t>AFROCOLOMBIANO O RAIZAL</t>
        </r>
      </text>
    </comment>
    <comment ref="AX119" authorId="2">
      <text>
        <r>
          <rPr>
            <b/>
            <sz val="8"/>
            <color indexed="81"/>
            <rFont val="Tahoma"/>
            <family val="2"/>
          </rPr>
          <t>INDÍGENAS</t>
        </r>
        <r>
          <rPr>
            <sz val="8"/>
            <color indexed="81"/>
            <rFont val="Tahoma"/>
            <family val="2"/>
          </rPr>
          <t xml:space="preserve">
</t>
        </r>
      </text>
    </comment>
    <comment ref="AY119" authorId="1">
      <text>
        <r>
          <rPr>
            <b/>
            <sz val="9"/>
            <color indexed="81"/>
            <rFont val="Tahoma"/>
            <family val="2"/>
          </rPr>
          <t>MEDIO DE EVIDENCIA. INFORME, RESGISTRO FOTOGRAFICO, PLANILLA, ETC</t>
        </r>
      </text>
    </comment>
    <comment ref="AJ128" authorId="2">
      <text>
        <r>
          <rPr>
            <b/>
            <sz val="8"/>
            <color indexed="81"/>
            <rFont val="Tahoma"/>
            <family val="2"/>
          </rPr>
          <t>PRIMERA INFANCIA (0 a 5 años)</t>
        </r>
        <r>
          <rPr>
            <sz val="8"/>
            <color indexed="81"/>
            <rFont val="Tahoma"/>
            <family val="2"/>
          </rPr>
          <t xml:space="preserve">
</t>
        </r>
      </text>
    </comment>
    <comment ref="AK128" authorId="2">
      <text>
        <r>
          <rPr>
            <b/>
            <sz val="8"/>
            <color indexed="81"/>
            <rFont val="Tahoma"/>
            <family val="2"/>
          </rPr>
          <t>INFANCIA (6 a 11 años)</t>
        </r>
        <r>
          <rPr>
            <sz val="8"/>
            <color indexed="81"/>
            <rFont val="Tahoma"/>
            <family val="2"/>
          </rPr>
          <t xml:space="preserve">
</t>
        </r>
      </text>
    </comment>
    <comment ref="AL128" authorId="2">
      <text>
        <r>
          <rPr>
            <b/>
            <sz val="8"/>
            <color indexed="81"/>
            <rFont val="Tahoma"/>
            <family val="2"/>
          </rPr>
          <t>ADOLESCENCIA (12 A 17 años)</t>
        </r>
      </text>
    </comment>
    <comment ref="AM128" authorId="2">
      <text>
        <r>
          <rPr>
            <b/>
            <sz val="8"/>
            <color indexed="81"/>
            <rFont val="Tahoma"/>
            <family val="2"/>
          </rPr>
          <t>JUVENTUD (18 a 28 años)</t>
        </r>
        <r>
          <rPr>
            <sz val="8"/>
            <color indexed="81"/>
            <rFont val="Tahoma"/>
            <family val="2"/>
          </rPr>
          <t xml:space="preserve">
</t>
        </r>
      </text>
    </comment>
    <comment ref="AN128" authorId="2">
      <text>
        <r>
          <rPr>
            <b/>
            <sz val="8"/>
            <color indexed="81"/>
            <rFont val="Tahoma"/>
            <family val="2"/>
          </rPr>
          <t xml:space="preserve"> ADULTO (29 a 60 años)</t>
        </r>
        <r>
          <rPr>
            <sz val="8"/>
            <color indexed="81"/>
            <rFont val="Tahoma"/>
            <family val="2"/>
          </rPr>
          <t xml:space="preserve">
</t>
        </r>
      </text>
    </comment>
    <comment ref="AO128" authorId="2">
      <text>
        <r>
          <rPr>
            <b/>
            <sz val="8"/>
            <color indexed="81"/>
            <rFont val="Tahoma"/>
            <family val="2"/>
          </rPr>
          <t>ADULTO MAYOR  (61 años en adelante)</t>
        </r>
        <r>
          <rPr>
            <sz val="8"/>
            <color indexed="81"/>
            <rFont val="Tahoma"/>
            <family val="2"/>
          </rPr>
          <t xml:space="preserve">
</t>
        </r>
      </text>
    </comment>
    <comment ref="AQ128" authorId="2">
      <text>
        <r>
          <rPr>
            <b/>
            <sz val="8"/>
            <color indexed="81"/>
            <rFont val="Tahoma"/>
            <family val="2"/>
          </rPr>
          <t>MUJERES</t>
        </r>
        <r>
          <rPr>
            <sz val="8"/>
            <color indexed="81"/>
            <rFont val="Tahoma"/>
            <family val="2"/>
          </rPr>
          <t xml:space="preserve">
</t>
        </r>
      </text>
    </comment>
    <comment ref="AR128" authorId="2">
      <text>
        <r>
          <rPr>
            <b/>
            <sz val="8"/>
            <color indexed="81"/>
            <rFont val="Tahoma"/>
            <family val="2"/>
          </rPr>
          <t>HOMBRES</t>
        </r>
      </text>
    </comment>
    <comment ref="AT128" authorId="2">
      <text>
        <r>
          <rPr>
            <b/>
            <sz val="8"/>
            <color indexed="81"/>
            <rFont val="Tahoma"/>
            <family val="2"/>
          </rPr>
          <t>VÍCTIMAS CONFLICTO ARMADO</t>
        </r>
        <r>
          <rPr>
            <sz val="8"/>
            <color indexed="81"/>
            <rFont val="Tahoma"/>
            <family val="2"/>
          </rPr>
          <t xml:space="preserve">
</t>
        </r>
      </text>
    </comment>
    <comment ref="AV128" authorId="2">
      <text>
        <r>
          <rPr>
            <b/>
            <sz val="8"/>
            <color indexed="81"/>
            <rFont val="Tahoma"/>
            <family val="2"/>
          </rPr>
          <t>DISCAPACITADOS</t>
        </r>
        <r>
          <rPr>
            <sz val="8"/>
            <color indexed="81"/>
            <rFont val="Tahoma"/>
            <family val="2"/>
          </rPr>
          <t xml:space="preserve">
</t>
        </r>
      </text>
    </comment>
    <comment ref="AW128" authorId="2">
      <text>
        <r>
          <rPr>
            <b/>
            <sz val="8"/>
            <color indexed="81"/>
            <rFont val="Tahoma"/>
            <family val="2"/>
          </rPr>
          <t>AFROCOLOMBIANO O RAIZAL</t>
        </r>
      </text>
    </comment>
    <comment ref="AX128" authorId="2">
      <text>
        <r>
          <rPr>
            <b/>
            <sz val="8"/>
            <color indexed="81"/>
            <rFont val="Tahoma"/>
            <family val="2"/>
          </rPr>
          <t>INDÍGENAS</t>
        </r>
        <r>
          <rPr>
            <sz val="8"/>
            <color indexed="81"/>
            <rFont val="Tahoma"/>
            <family val="2"/>
          </rPr>
          <t xml:space="preserve">
</t>
        </r>
      </text>
    </comment>
    <comment ref="AY128" authorId="1">
      <text>
        <r>
          <rPr>
            <b/>
            <sz val="9"/>
            <color indexed="81"/>
            <rFont val="Tahoma"/>
            <family val="2"/>
          </rPr>
          <t>MEDIO DE EVIDENCIA. INFORME, RESGISTRO FOTOGRAFICO, PLANILLA, ETC</t>
        </r>
      </text>
    </comment>
    <comment ref="AJ137" authorId="2">
      <text>
        <r>
          <rPr>
            <b/>
            <sz val="8"/>
            <color indexed="81"/>
            <rFont val="Tahoma"/>
            <family val="2"/>
          </rPr>
          <t>PRIMERA INFANCIA (0 a 5 años)</t>
        </r>
        <r>
          <rPr>
            <sz val="8"/>
            <color indexed="81"/>
            <rFont val="Tahoma"/>
            <family val="2"/>
          </rPr>
          <t xml:space="preserve">
</t>
        </r>
      </text>
    </comment>
    <comment ref="AK137" authorId="2">
      <text>
        <r>
          <rPr>
            <b/>
            <sz val="8"/>
            <color indexed="81"/>
            <rFont val="Tahoma"/>
            <family val="2"/>
          </rPr>
          <t>INFANCIA (6 a 11 años)</t>
        </r>
        <r>
          <rPr>
            <sz val="8"/>
            <color indexed="81"/>
            <rFont val="Tahoma"/>
            <family val="2"/>
          </rPr>
          <t xml:space="preserve">
</t>
        </r>
      </text>
    </comment>
    <comment ref="AL137" authorId="2">
      <text>
        <r>
          <rPr>
            <b/>
            <sz val="8"/>
            <color indexed="81"/>
            <rFont val="Tahoma"/>
            <family val="2"/>
          </rPr>
          <t>ADOLESCENCIA (12 A 17 años)</t>
        </r>
      </text>
    </comment>
    <comment ref="AM137" authorId="2">
      <text>
        <r>
          <rPr>
            <b/>
            <sz val="8"/>
            <color indexed="81"/>
            <rFont val="Tahoma"/>
            <family val="2"/>
          </rPr>
          <t>JUVENTUD (18 a 28 años)</t>
        </r>
        <r>
          <rPr>
            <sz val="8"/>
            <color indexed="81"/>
            <rFont val="Tahoma"/>
            <family val="2"/>
          </rPr>
          <t xml:space="preserve">
</t>
        </r>
      </text>
    </comment>
    <comment ref="AN137" authorId="2">
      <text>
        <r>
          <rPr>
            <b/>
            <sz val="8"/>
            <color indexed="81"/>
            <rFont val="Tahoma"/>
            <family val="2"/>
          </rPr>
          <t xml:space="preserve"> ADULTO (29 a 60 años)</t>
        </r>
        <r>
          <rPr>
            <sz val="8"/>
            <color indexed="81"/>
            <rFont val="Tahoma"/>
            <family val="2"/>
          </rPr>
          <t xml:space="preserve">
</t>
        </r>
      </text>
    </comment>
    <comment ref="AO137" authorId="2">
      <text>
        <r>
          <rPr>
            <b/>
            <sz val="8"/>
            <color indexed="81"/>
            <rFont val="Tahoma"/>
            <family val="2"/>
          </rPr>
          <t>ADULTO MAYOR  (61 años en adelante)</t>
        </r>
        <r>
          <rPr>
            <sz val="8"/>
            <color indexed="81"/>
            <rFont val="Tahoma"/>
            <family val="2"/>
          </rPr>
          <t xml:space="preserve">
</t>
        </r>
      </text>
    </comment>
    <comment ref="AQ137" authorId="2">
      <text>
        <r>
          <rPr>
            <b/>
            <sz val="8"/>
            <color indexed="81"/>
            <rFont val="Tahoma"/>
            <family val="2"/>
          </rPr>
          <t>MUJERES</t>
        </r>
        <r>
          <rPr>
            <sz val="8"/>
            <color indexed="81"/>
            <rFont val="Tahoma"/>
            <family val="2"/>
          </rPr>
          <t xml:space="preserve">
</t>
        </r>
      </text>
    </comment>
    <comment ref="AR137" authorId="2">
      <text>
        <r>
          <rPr>
            <b/>
            <sz val="8"/>
            <color indexed="81"/>
            <rFont val="Tahoma"/>
            <family val="2"/>
          </rPr>
          <t>HOMBRES</t>
        </r>
      </text>
    </comment>
    <comment ref="AT137" authorId="2">
      <text>
        <r>
          <rPr>
            <b/>
            <sz val="8"/>
            <color indexed="81"/>
            <rFont val="Tahoma"/>
            <family val="2"/>
          </rPr>
          <t>VÍCTIMAS CONFLICTO ARMADO</t>
        </r>
        <r>
          <rPr>
            <sz val="8"/>
            <color indexed="81"/>
            <rFont val="Tahoma"/>
            <family val="2"/>
          </rPr>
          <t xml:space="preserve">
</t>
        </r>
      </text>
    </comment>
    <comment ref="AV137" authorId="2">
      <text>
        <r>
          <rPr>
            <b/>
            <sz val="8"/>
            <color indexed="81"/>
            <rFont val="Tahoma"/>
            <family val="2"/>
          </rPr>
          <t>DISCAPACITADOS</t>
        </r>
        <r>
          <rPr>
            <sz val="8"/>
            <color indexed="81"/>
            <rFont val="Tahoma"/>
            <family val="2"/>
          </rPr>
          <t xml:space="preserve">
</t>
        </r>
      </text>
    </comment>
    <comment ref="AW137" authorId="2">
      <text>
        <r>
          <rPr>
            <b/>
            <sz val="8"/>
            <color indexed="81"/>
            <rFont val="Tahoma"/>
            <family val="2"/>
          </rPr>
          <t>AFROCOLOMBIANO O RAIZAL</t>
        </r>
      </text>
    </comment>
    <comment ref="AX137" authorId="2">
      <text>
        <r>
          <rPr>
            <b/>
            <sz val="8"/>
            <color indexed="81"/>
            <rFont val="Tahoma"/>
            <family val="2"/>
          </rPr>
          <t>INDÍGENAS</t>
        </r>
        <r>
          <rPr>
            <sz val="8"/>
            <color indexed="81"/>
            <rFont val="Tahoma"/>
            <family val="2"/>
          </rPr>
          <t xml:space="preserve">
</t>
        </r>
      </text>
    </comment>
    <comment ref="AY137" authorId="1">
      <text>
        <r>
          <rPr>
            <b/>
            <sz val="9"/>
            <color indexed="81"/>
            <rFont val="Tahoma"/>
            <family val="2"/>
          </rPr>
          <t>MEDIO DE EVIDENCIA. INFORME, RESGISTRO FOTOGRAFICO, PLANILLA, ETC</t>
        </r>
      </text>
    </comment>
    <comment ref="AJ146" authorId="2">
      <text>
        <r>
          <rPr>
            <b/>
            <sz val="8"/>
            <color indexed="81"/>
            <rFont val="Tahoma"/>
            <family val="2"/>
          </rPr>
          <t>PRIMERA INFANCIA (0 a 5 años)</t>
        </r>
        <r>
          <rPr>
            <sz val="8"/>
            <color indexed="81"/>
            <rFont val="Tahoma"/>
            <family val="2"/>
          </rPr>
          <t xml:space="preserve">
</t>
        </r>
      </text>
    </comment>
    <comment ref="AK146" authorId="2">
      <text>
        <r>
          <rPr>
            <b/>
            <sz val="8"/>
            <color indexed="81"/>
            <rFont val="Tahoma"/>
            <family val="2"/>
          </rPr>
          <t>INFANCIA (6 a 11 años)</t>
        </r>
        <r>
          <rPr>
            <sz val="8"/>
            <color indexed="81"/>
            <rFont val="Tahoma"/>
            <family val="2"/>
          </rPr>
          <t xml:space="preserve">
</t>
        </r>
      </text>
    </comment>
    <comment ref="AL146" authorId="2">
      <text>
        <r>
          <rPr>
            <b/>
            <sz val="8"/>
            <color indexed="81"/>
            <rFont val="Tahoma"/>
            <family val="2"/>
          </rPr>
          <t>ADOLESCENCIA (12 A 17 años)</t>
        </r>
      </text>
    </comment>
    <comment ref="AM146" authorId="2">
      <text>
        <r>
          <rPr>
            <b/>
            <sz val="8"/>
            <color indexed="81"/>
            <rFont val="Tahoma"/>
            <family val="2"/>
          </rPr>
          <t>JUVENTUD (18 a 28 años)</t>
        </r>
        <r>
          <rPr>
            <sz val="8"/>
            <color indexed="81"/>
            <rFont val="Tahoma"/>
            <family val="2"/>
          </rPr>
          <t xml:space="preserve">
</t>
        </r>
      </text>
    </comment>
    <comment ref="AN146" authorId="2">
      <text>
        <r>
          <rPr>
            <b/>
            <sz val="8"/>
            <color indexed="81"/>
            <rFont val="Tahoma"/>
            <family val="2"/>
          </rPr>
          <t xml:space="preserve"> ADULTO (29 a 60 años)</t>
        </r>
        <r>
          <rPr>
            <sz val="8"/>
            <color indexed="81"/>
            <rFont val="Tahoma"/>
            <family val="2"/>
          </rPr>
          <t xml:space="preserve">
</t>
        </r>
      </text>
    </comment>
    <comment ref="AO146" authorId="2">
      <text>
        <r>
          <rPr>
            <b/>
            <sz val="8"/>
            <color indexed="81"/>
            <rFont val="Tahoma"/>
            <family val="2"/>
          </rPr>
          <t>ADULTO MAYOR  (61 años en adelante)</t>
        </r>
        <r>
          <rPr>
            <sz val="8"/>
            <color indexed="81"/>
            <rFont val="Tahoma"/>
            <family val="2"/>
          </rPr>
          <t xml:space="preserve">
</t>
        </r>
      </text>
    </comment>
    <comment ref="AQ146" authorId="2">
      <text>
        <r>
          <rPr>
            <b/>
            <sz val="8"/>
            <color indexed="81"/>
            <rFont val="Tahoma"/>
            <family val="2"/>
          </rPr>
          <t>MUJERES</t>
        </r>
        <r>
          <rPr>
            <sz val="8"/>
            <color indexed="81"/>
            <rFont val="Tahoma"/>
            <family val="2"/>
          </rPr>
          <t xml:space="preserve">
</t>
        </r>
      </text>
    </comment>
    <comment ref="AR146" authorId="2">
      <text>
        <r>
          <rPr>
            <b/>
            <sz val="8"/>
            <color indexed="81"/>
            <rFont val="Tahoma"/>
            <family val="2"/>
          </rPr>
          <t>HOMBRES</t>
        </r>
      </text>
    </comment>
    <comment ref="AT146" authorId="2">
      <text>
        <r>
          <rPr>
            <b/>
            <sz val="8"/>
            <color indexed="81"/>
            <rFont val="Tahoma"/>
            <family val="2"/>
          </rPr>
          <t>VÍCTIMAS CONFLICTO ARMADO</t>
        </r>
        <r>
          <rPr>
            <sz val="8"/>
            <color indexed="81"/>
            <rFont val="Tahoma"/>
            <family val="2"/>
          </rPr>
          <t xml:space="preserve">
</t>
        </r>
      </text>
    </comment>
    <comment ref="AV146" authorId="2">
      <text>
        <r>
          <rPr>
            <b/>
            <sz val="8"/>
            <color indexed="81"/>
            <rFont val="Tahoma"/>
            <family val="2"/>
          </rPr>
          <t>DISCAPACITADOS</t>
        </r>
        <r>
          <rPr>
            <sz val="8"/>
            <color indexed="81"/>
            <rFont val="Tahoma"/>
            <family val="2"/>
          </rPr>
          <t xml:space="preserve">
</t>
        </r>
      </text>
    </comment>
    <comment ref="AW146" authorId="2">
      <text>
        <r>
          <rPr>
            <b/>
            <sz val="8"/>
            <color indexed="81"/>
            <rFont val="Tahoma"/>
            <family val="2"/>
          </rPr>
          <t>AFROCOLOMBIANO O RAIZAL</t>
        </r>
      </text>
    </comment>
    <comment ref="AX146" authorId="2">
      <text>
        <r>
          <rPr>
            <b/>
            <sz val="8"/>
            <color indexed="81"/>
            <rFont val="Tahoma"/>
            <family val="2"/>
          </rPr>
          <t>INDÍGENAS</t>
        </r>
        <r>
          <rPr>
            <sz val="8"/>
            <color indexed="81"/>
            <rFont val="Tahoma"/>
            <family val="2"/>
          </rPr>
          <t xml:space="preserve">
</t>
        </r>
      </text>
    </comment>
    <comment ref="AY146" authorId="1">
      <text>
        <r>
          <rPr>
            <b/>
            <sz val="9"/>
            <color indexed="81"/>
            <rFont val="Tahoma"/>
            <family val="2"/>
          </rPr>
          <t>MEDIO DE EVIDENCIA. INFORME, RESGISTRO FOTOGRAFICO, PLANILLA, ETC</t>
        </r>
      </text>
    </comment>
    <comment ref="AJ155" authorId="2">
      <text>
        <r>
          <rPr>
            <b/>
            <sz val="8"/>
            <color indexed="81"/>
            <rFont val="Tahoma"/>
            <family val="2"/>
          </rPr>
          <t>PRIMERA INFANCIA (0 a 5 años)</t>
        </r>
        <r>
          <rPr>
            <sz val="8"/>
            <color indexed="81"/>
            <rFont val="Tahoma"/>
            <family val="2"/>
          </rPr>
          <t xml:space="preserve">
</t>
        </r>
      </text>
    </comment>
    <comment ref="AK155" authorId="2">
      <text>
        <r>
          <rPr>
            <b/>
            <sz val="8"/>
            <color indexed="81"/>
            <rFont val="Tahoma"/>
            <family val="2"/>
          </rPr>
          <t>INFANCIA (6 a 11 años)</t>
        </r>
        <r>
          <rPr>
            <sz val="8"/>
            <color indexed="81"/>
            <rFont val="Tahoma"/>
            <family val="2"/>
          </rPr>
          <t xml:space="preserve">
</t>
        </r>
      </text>
    </comment>
    <comment ref="AL155" authorId="2">
      <text>
        <r>
          <rPr>
            <b/>
            <sz val="8"/>
            <color indexed="81"/>
            <rFont val="Tahoma"/>
            <family val="2"/>
          </rPr>
          <t>ADOLESCENCIA (12 A 17 años)</t>
        </r>
      </text>
    </comment>
    <comment ref="AM155" authorId="2">
      <text>
        <r>
          <rPr>
            <b/>
            <sz val="8"/>
            <color indexed="81"/>
            <rFont val="Tahoma"/>
            <family val="2"/>
          </rPr>
          <t>JUVENTUD (18 a 28 años)</t>
        </r>
        <r>
          <rPr>
            <sz val="8"/>
            <color indexed="81"/>
            <rFont val="Tahoma"/>
            <family val="2"/>
          </rPr>
          <t xml:space="preserve">
</t>
        </r>
      </text>
    </comment>
    <comment ref="AN155" authorId="2">
      <text>
        <r>
          <rPr>
            <b/>
            <sz val="8"/>
            <color indexed="81"/>
            <rFont val="Tahoma"/>
            <family val="2"/>
          </rPr>
          <t xml:space="preserve"> ADULTO (29 a 60 años)</t>
        </r>
        <r>
          <rPr>
            <sz val="8"/>
            <color indexed="81"/>
            <rFont val="Tahoma"/>
            <family val="2"/>
          </rPr>
          <t xml:space="preserve">
</t>
        </r>
      </text>
    </comment>
    <comment ref="AO155" authorId="2">
      <text>
        <r>
          <rPr>
            <b/>
            <sz val="8"/>
            <color indexed="81"/>
            <rFont val="Tahoma"/>
            <family val="2"/>
          </rPr>
          <t>ADULTO MAYOR  (61 años en adelante)</t>
        </r>
        <r>
          <rPr>
            <sz val="8"/>
            <color indexed="81"/>
            <rFont val="Tahoma"/>
            <family val="2"/>
          </rPr>
          <t xml:space="preserve">
</t>
        </r>
      </text>
    </comment>
    <comment ref="AQ155" authorId="2">
      <text>
        <r>
          <rPr>
            <b/>
            <sz val="8"/>
            <color indexed="81"/>
            <rFont val="Tahoma"/>
            <family val="2"/>
          </rPr>
          <t>MUJERES</t>
        </r>
        <r>
          <rPr>
            <sz val="8"/>
            <color indexed="81"/>
            <rFont val="Tahoma"/>
            <family val="2"/>
          </rPr>
          <t xml:space="preserve">
</t>
        </r>
      </text>
    </comment>
    <comment ref="AR155" authorId="2">
      <text>
        <r>
          <rPr>
            <b/>
            <sz val="8"/>
            <color indexed="81"/>
            <rFont val="Tahoma"/>
            <family val="2"/>
          </rPr>
          <t>HOMBRES</t>
        </r>
      </text>
    </comment>
    <comment ref="AT155" authorId="2">
      <text>
        <r>
          <rPr>
            <b/>
            <sz val="8"/>
            <color indexed="81"/>
            <rFont val="Tahoma"/>
            <family val="2"/>
          </rPr>
          <t>VÍCTIMAS CONFLICTO ARMADO</t>
        </r>
        <r>
          <rPr>
            <sz val="8"/>
            <color indexed="81"/>
            <rFont val="Tahoma"/>
            <family val="2"/>
          </rPr>
          <t xml:space="preserve">
</t>
        </r>
      </text>
    </comment>
    <comment ref="AV155" authorId="2">
      <text>
        <r>
          <rPr>
            <b/>
            <sz val="8"/>
            <color indexed="81"/>
            <rFont val="Tahoma"/>
            <family val="2"/>
          </rPr>
          <t>DISCAPACITADOS</t>
        </r>
        <r>
          <rPr>
            <sz val="8"/>
            <color indexed="81"/>
            <rFont val="Tahoma"/>
            <family val="2"/>
          </rPr>
          <t xml:space="preserve">
</t>
        </r>
      </text>
    </comment>
    <comment ref="AW155" authorId="2">
      <text>
        <r>
          <rPr>
            <b/>
            <sz val="8"/>
            <color indexed="81"/>
            <rFont val="Tahoma"/>
            <family val="2"/>
          </rPr>
          <t>AFROCOLOMBIANO O RAIZAL</t>
        </r>
      </text>
    </comment>
    <comment ref="AX155" authorId="2">
      <text>
        <r>
          <rPr>
            <b/>
            <sz val="8"/>
            <color indexed="81"/>
            <rFont val="Tahoma"/>
            <family val="2"/>
          </rPr>
          <t>INDÍGENAS</t>
        </r>
        <r>
          <rPr>
            <sz val="8"/>
            <color indexed="81"/>
            <rFont val="Tahoma"/>
            <family val="2"/>
          </rPr>
          <t xml:space="preserve">
</t>
        </r>
      </text>
    </comment>
    <comment ref="AY155" authorId="1">
      <text>
        <r>
          <rPr>
            <b/>
            <sz val="9"/>
            <color indexed="81"/>
            <rFont val="Tahoma"/>
            <family val="2"/>
          </rPr>
          <t>MEDIO DE EVIDENCIA. INFORME, RESGISTRO FOTOGRAFICO, PLANILLA, ETC</t>
        </r>
      </text>
    </comment>
    <comment ref="AJ164" authorId="2">
      <text>
        <r>
          <rPr>
            <b/>
            <sz val="8"/>
            <color indexed="81"/>
            <rFont val="Tahoma"/>
            <family val="2"/>
          </rPr>
          <t>PRIMERA INFANCIA (0 a 5 años)</t>
        </r>
        <r>
          <rPr>
            <sz val="8"/>
            <color indexed="81"/>
            <rFont val="Tahoma"/>
            <family val="2"/>
          </rPr>
          <t xml:space="preserve">
</t>
        </r>
      </text>
    </comment>
    <comment ref="AK164" authorId="2">
      <text>
        <r>
          <rPr>
            <b/>
            <sz val="8"/>
            <color indexed="81"/>
            <rFont val="Tahoma"/>
            <family val="2"/>
          </rPr>
          <t>INFANCIA (6 a 11 años)</t>
        </r>
        <r>
          <rPr>
            <sz val="8"/>
            <color indexed="81"/>
            <rFont val="Tahoma"/>
            <family val="2"/>
          </rPr>
          <t xml:space="preserve">
</t>
        </r>
      </text>
    </comment>
    <comment ref="AL164" authorId="2">
      <text>
        <r>
          <rPr>
            <b/>
            <sz val="8"/>
            <color indexed="81"/>
            <rFont val="Tahoma"/>
            <family val="2"/>
          </rPr>
          <t>ADOLESCENCIA (12 A 17 años)</t>
        </r>
      </text>
    </comment>
    <comment ref="AM164" authorId="2">
      <text>
        <r>
          <rPr>
            <b/>
            <sz val="8"/>
            <color indexed="81"/>
            <rFont val="Tahoma"/>
            <family val="2"/>
          </rPr>
          <t>JUVENTUD (18 a 28 años)</t>
        </r>
        <r>
          <rPr>
            <sz val="8"/>
            <color indexed="81"/>
            <rFont val="Tahoma"/>
            <family val="2"/>
          </rPr>
          <t xml:space="preserve">
</t>
        </r>
      </text>
    </comment>
    <comment ref="AN164" authorId="2">
      <text>
        <r>
          <rPr>
            <b/>
            <sz val="8"/>
            <color indexed="81"/>
            <rFont val="Tahoma"/>
            <family val="2"/>
          </rPr>
          <t xml:space="preserve"> ADULTO (29 a 60 años)</t>
        </r>
        <r>
          <rPr>
            <sz val="8"/>
            <color indexed="81"/>
            <rFont val="Tahoma"/>
            <family val="2"/>
          </rPr>
          <t xml:space="preserve">
</t>
        </r>
      </text>
    </comment>
    <comment ref="AO164" authorId="2">
      <text>
        <r>
          <rPr>
            <b/>
            <sz val="8"/>
            <color indexed="81"/>
            <rFont val="Tahoma"/>
            <family val="2"/>
          </rPr>
          <t>ADULTO MAYOR  (61 años en adelante)</t>
        </r>
        <r>
          <rPr>
            <sz val="8"/>
            <color indexed="81"/>
            <rFont val="Tahoma"/>
            <family val="2"/>
          </rPr>
          <t xml:space="preserve">
</t>
        </r>
      </text>
    </comment>
    <comment ref="AQ164" authorId="2">
      <text>
        <r>
          <rPr>
            <b/>
            <sz val="8"/>
            <color indexed="81"/>
            <rFont val="Tahoma"/>
            <family val="2"/>
          </rPr>
          <t>MUJERES</t>
        </r>
        <r>
          <rPr>
            <sz val="8"/>
            <color indexed="81"/>
            <rFont val="Tahoma"/>
            <family val="2"/>
          </rPr>
          <t xml:space="preserve">
</t>
        </r>
      </text>
    </comment>
    <comment ref="AR164" authorId="2">
      <text>
        <r>
          <rPr>
            <b/>
            <sz val="8"/>
            <color indexed="81"/>
            <rFont val="Tahoma"/>
            <family val="2"/>
          </rPr>
          <t>HOMBRES</t>
        </r>
      </text>
    </comment>
    <comment ref="AT164" authorId="2">
      <text>
        <r>
          <rPr>
            <b/>
            <sz val="8"/>
            <color indexed="81"/>
            <rFont val="Tahoma"/>
            <family val="2"/>
          </rPr>
          <t>VÍCTIMAS CONFLICTO ARMADO</t>
        </r>
        <r>
          <rPr>
            <sz val="8"/>
            <color indexed="81"/>
            <rFont val="Tahoma"/>
            <family val="2"/>
          </rPr>
          <t xml:space="preserve">
</t>
        </r>
      </text>
    </comment>
    <comment ref="AV164" authorId="2">
      <text>
        <r>
          <rPr>
            <b/>
            <sz val="8"/>
            <color indexed="81"/>
            <rFont val="Tahoma"/>
            <family val="2"/>
          </rPr>
          <t>DISCAPACITADOS</t>
        </r>
        <r>
          <rPr>
            <sz val="8"/>
            <color indexed="81"/>
            <rFont val="Tahoma"/>
            <family val="2"/>
          </rPr>
          <t xml:space="preserve">
</t>
        </r>
      </text>
    </comment>
    <comment ref="AW164" authorId="2">
      <text>
        <r>
          <rPr>
            <b/>
            <sz val="8"/>
            <color indexed="81"/>
            <rFont val="Tahoma"/>
            <family val="2"/>
          </rPr>
          <t>AFROCOLOMBIANO O RAIZAL</t>
        </r>
      </text>
    </comment>
    <comment ref="AX164" authorId="2">
      <text>
        <r>
          <rPr>
            <b/>
            <sz val="8"/>
            <color indexed="81"/>
            <rFont val="Tahoma"/>
            <family val="2"/>
          </rPr>
          <t>INDÍGENAS</t>
        </r>
        <r>
          <rPr>
            <sz val="8"/>
            <color indexed="81"/>
            <rFont val="Tahoma"/>
            <family val="2"/>
          </rPr>
          <t xml:space="preserve">
</t>
        </r>
      </text>
    </comment>
    <comment ref="AY164" authorId="1">
      <text>
        <r>
          <rPr>
            <b/>
            <sz val="9"/>
            <color indexed="81"/>
            <rFont val="Tahoma"/>
            <family val="2"/>
          </rPr>
          <t>MEDIO DE EVIDENCIA. INFORME, RESGISTRO FOTOGRAFICO, PLANILLA, ETC</t>
        </r>
      </text>
    </comment>
    <comment ref="AJ173" authorId="2">
      <text>
        <r>
          <rPr>
            <b/>
            <sz val="8"/>
            <color indexed="81"/>
            <rFont val="Tahoma"/>
            <family val="2"/>
          </rPr>
          <t>PRIMERA INFANCIA (0 a 5 años)</t>
        </r>
        <r>
          <rPr>
            <sz val="8"/>
            <color indexed="81"/>
            <rFont val="Tahoma"/>
            <family val="2"/>
          </rPr>
          <t xml:space="preserve">
</t>
        </r>
      </text>
    </comment>
    <comment ref="AK173" authorId="2">
      <text>
        <r>
          <rPr>
            <b/>
            <sz val="8"/>
            <color indexed="81"/>
            <rFont val="Tahoma"/>
            <family val="2"/>
          </rPr>
          <t>INFANCIA (6 a 11 años)</t>
        </r>
        <r>
          <rPr>
            <sz val="8"/>
            <color indexed="81"/>
            <rFont val="Tahoma"/>
            <family val="2"/>
          </rPr>
          <t xml:space="preserve">
</t>
        </r>
      </text>
    </comment>
    <comment ref="AL173" authorId="2">
      <text>
        <r>
          <rPr>
            <b/>
            <sz val="8"/>
            <color indexed="81"/>
            <rFont val="Tahoma"/>
            <family val="2"/>
          </rPr>
          <t>ADOLESCENCIA (12 A 17 años)</t>
        </r>
      </text>
    </comment>
    <comment ref="AM173" authorId="2">
      <text>
        <r>
          <rPr>
            <b/>
            <sz val="8"/>
            <color indexed="81"/>
            <rFont val="Tahoma"/>
            <family val="2"/>
          </rPr>
          <t>JUVENTUD (18 a 28 años)</t>
        </r>
        <r>
          <rPr>
            <sz val="8"/>
            <color indexed="81"/>
            <rFont val="Tahoma"/>
            <family val="2"/>
          </rPr>
          <t xml:space="preserve">
</t>
        </r>
      </text>
    </comment>
    <comment ref="AN173" authorId="2">
      <text>
        <r>
          <rPr>
            <b/>
            <sz val="8"/>
            <color indexed="81"/>
            <rFont val="Tahoma"/>
            <family val="2"/>
          </rPr>
          <t xml:space="preserve"> ADULTO (29 a 60 años)</t>
        </r>
        <r>
          <rPr>
            <sz val="8"/>
            <color indexed="81"/>
            <rFont val="Tahoma"/>
            <family val="2"/>
          </rPr>
          <t xml:space="preserve">
</t>
        </r>
      </text>
    </comment>
    <comment ref="AO173" authorId="2">
      <text>
        <r>
          <rPr>
            <b/>
            <sz val="8"/>
            <color indexed="81"/>
            <rFont val="Tahoma"/>
            <family val="2"/>
          </rPr>
          <t>ADULTO MAYOR  (61 años en adelante)</t>
        </r>
        <r>
          <rPr>
            <sz val="8"/>
            <color indexed="81"/>
            <rFont val="Tahoma"/>
            <family val="2"/>
          </rPr>
          <t xml:space="preserve">
</t>
        </r>
      </text>
    </comment>
    <comment ref="AQ173" authorId="2">
      <text>
        <r>
          <rPr>
            <b/>
            <sz val="8"/>
            <color indexed="81"/>
            <rFont val="Tahoma"/>
            <family val="2"/>
          </rPr>
          <t>MUJERES</t>
        </r>
        <r>
          <rPr>
            <sz val="8"/>
            <color indexed="81"/>
            <rFont val="Tahoma"/>
            <family val="2"/>
          </rPr>
          <t xml:space="preserve">
</t>
        </r>
      </text>
    </comment>
    <comment ref="AR173" authorId="2">
      <text>
        <r>
          <rPr>
            <b/>
            <sz val="8"/>
            <color indexed="81"/>
            <rFont val="Tahoma"/>
            <family val="2"/>
          </rPr>
          <t>HOMBRES</t>
        </r>
      </text>
    </comment>
    <comment ref="AT173" authorId="2">
      <text>
        <r>
          <rPr>
            <b/>
            <sz val="8"/>
            <color indexed="81"/>
            <rFont val="Tahoma"/>
            <family val="2"/>
          </rPr>
          <t>VÍCTIMAS CONFLICTO ARMADO</t>
        </r>
        <r>
          <rPr>
            <sz val="8"/>
            <color indexed="81"/>
            <rFont val="Tahoma"/>
            <family val="2"/>
          </rPr>
          <t xml:space="preserve">
</t>
        </r>
      </text>
    </comment>
    <comment ref="AV173" authorId="2">
      <text>
        <r>
          <rPr>
            <b/>
            <sz val="8"/>
            <color indexed="81"/>
            <rFont val="Tahoma"/>
            <family val="2"/>
          </rPr>
          <t>DISCAPACITADOS</t>
        </r>
        <r>
          <rPr>
            <sz val="8"/>
            <color indexed="81"/>
            <rFont val="Tahoma"/>
            <family val="2"/>
          </rPr>
          <t xml:space="preserve">
</t>
        </r>
      </text>
    </comment>
    <comment ref="AW173" authorId="2">
      <text>
        <r>
          <rPr>
            <b/>
            <sz val="8"/>
            <color indexed="81"/>
            <rFont val="Tahoma"/>
            <family val="2"/>
          </rPr>
          <t>AFROCOLOMBIANO O RAIZAL</t>
        </r>
      </text>
    </comment>
    <comment ref="AX173" authorId="2">
      <text>
        <r>
          <rPr>
            <b/>
            <sz val="8"/>
            <color indexed="81"/>
            <rFont val="Tahoma"/>
            <family val="2"/>
          </rPr>
          <t>INDÍGENAS</t>
        </r>
        <r>
          <rPr>
            <sz val="8"/>
            <color indexed="81"/>
            <rFont val="Tahoma"/>
            <family val="2"/>
          </rPr>
          <t xml:space="preserve">
</t>
        </r>
      </text>
    </comment>
    <comment ref="AY173" authorId="1">
      <text>
        <r>
          <rPr>
            <b/>
            <sz val="9"/>
            <color indexed="81"/>
            <rFont val="Tahoma"/>
            <family val="2"/>
          </rPr>
          <t>MEDIO DE EVIDENCIA. INFORME, RESGISTRO FOTOGRAFICO, PLANILLA, ETC</t>
        </r>
      </text>
    </comment>
    <comment ref="AJ182" authorId="2">
      <text>
        <r>
          <rPr>
            <b/>
            <sz val="8"/>
            <color indexed="81"/>
            <rFont val="Tahoma"/>
            <family val="2"/>
          </rPr>
          <t>PRIMERA INFANCIA (0 a 5 años)</t>
        </r>
        <r>
          <rPr>
            <sz val="8"/>
            <color indexed="81"/>
            <rFont val="Tahoma"/>
            <family val="2"/>
          </rPr>
          <t xml:space="preserve">
</t>
        </r>
      </text>
    </comment>
    <comment ref="AK182" authorId="2">
      <text>
        <r>
          <rPr>
            <b/>
            <sz val="8"/>
            <color indexed="81"/>
            <rFont val="Tahoma"/>
            <family val="2"/>
          </rPr>
          <t>INFANCIA (6 a 11 años)</t>
        </r>
        <r>
          <rPr>
            <sz val="8"/>
            <color indexed="81"/>
            <rFont val="Tahoma"/>
            <family val="2"/>
          </rPr>
          <t xml:space="preserve">
</t>
        </r>
      </text>
    </comment>
    <comment ref="AL182" authorId="2">
      <text>
        <r>
          <rPr>
            <b/>
            <sz val="8"/>
            <color indexed="81"/>
            <rFont val="Tahoma"/>
            <family val="2"/>
          </rPr>
          <t>ADOLESCENCIA (12 A 17 años)</t>
        </r>
      </text>
    </comment>
    <comment ref="AM182" authorId="2">
      <text>
        <r>
          <rPr>
            <b/>
            <sz val="8"/>
            <color indexed="81"/>
            <rFont val="Tahoma"/>
            <family val="2"/>
          </rPr>
          <t>JUVENTUD (18 a 28 años)</t>
        </r>
        <r>
          <rPr>
            <sz val="8"/>
            <color indexed="81"/>
            <rFont val="Tahoma"/>
            <family val="2"/>
          </rPr>
          <t xml:space="preserve">
</t>
        </r>
      </text>
    </comment>
    <comment ref="AN182" authorId="2">
      <text>
        <r>
          <rPr>
            <b/>
            <sz val="8"/>
            <color indexed="81"/>
            <rFont val="Tahoma"/>
            <family val="2"/>
          </rPr>
          <t xml:space="preserve"> ADULTO (29 a 60 años)</t>
        </r>
        <r>
          <rPr>
            <sz val="8"/>
            <color indexed="81"/>
            <rFont val="Tahoma"/>
            <family val="2"/>
          </rPr>
          <t xml:space="preserve">
</t>
        </r>
      </text>
    </comment>
    <comment ref="AO182" authorId="2">
      <text>
        <r>
          <rPr>
            <b/>
            <sz val="8"/>
            <color indexed="81"/>
            <rFont val="Tahoma"/>
            <family val="2"/>
          </rPr>
          <t>ADULTO MAYOR  (61 años en adelante)</t>
        </r>
        <r>
          <rPr>
            <sz val="8"/>
            <color indexed="81"/>
            <rFont val="Tahoma"/>
            <family val="2"/>
          </rPr>
          <t xml:space="preserve">
</t>
        </r>
      </text>
    </comment>
    <comment ref="AQ182" authorId="2">
      <text>
        <r>
          <rPr>
            <b/>
            <sz val="8"/>
            <color indexed="81"/>
            <rFont val="Tahoma"/>
            <family val="2"/>
          </rPr>
          <t>MUJERES</t>
        </r>
        <r>
          <rPr>
            <sz val="8"/>
            <color indexed="81"/>
            <rFont val="Tahoma"/>
            <family val="2"/>
          </rPr>
          <t xml:space="preserve">
</t>
        </r>
      </text>
    </comment>
    <comment ref="AR182" authorId="2">
      <text>
        <r>
          <rPr>
            <b/>
            <sz val="8"/>
            <color indexed="81"/>
            <rFont val="Tahoma"/>
            <family val="2"/>
          </rPr>
          <t>HOMBRES</t>
        </r>
      </text>
    </comment>
    <comment ref="AT182" authorId="2">
      <text>
        <r>
          <rPr>
            <b/>
            <sz val="8"/>
            <color indexed="81"/>
            <rFont val="Tahoma"/>
            <family val="2"/>
          </rPr>
          <t>VÍCTIMAS CONFLICTO ARMADO</t>
        </r>
        <r>
          <rPr>
            <sz val="8"/>
            <color indexed="81"/>
            <rFont val="Tahoma"/>
            <family val="2"/>
          </rPr>
          <t xml:space="preserve">
</t>
        </r>
      </text>
    </comment>
    <comment ref="AV182" authorId="2">
      <text>
        <r>
          <rPr>
            <b/>
            <sz val="8"/>
            <color indexed="81"/>
            <rFont val="Tahoma"/>
            <family val="2"/>
          </rPr>
          <t>DISCAPACITADOS</t>
        </r>
        <r>
          <rPr>
            <sz val="8"/>
            <color indexed="81"/>
            <rFont val="Tahoma"/>
            <family val="2"/>
          </rPr>
          <t xml:space="preserve">
</t>
        </r>
      </text>
    </comment>
    <comment ref="AW182" authorId="2">
      <text>
        <r>
          <rPr>
            <b/>
            <sz val="8"/>
            <color indexed="81"/>
            <rFont val="Tahoma"/>
            <family val="2"/>
          </rPr>
          <t>AFROCOLOMBIANO O RAIZAL</t>
        </r>
      </text>
    </comment>
    <comment ref="AX182" authorId="2">
      <text>
        <r>
          <rPr>
            <b/>
            <sz val="8"/>
            <color indexed="81"/>
            <rFont val="Tahoma"/>
            <family val="2"/>
          </rPr>
          <t>INDÍGENAS</t>
        </r>
        <r>
          <rPr>
            <sz val="8"/>
            <color indexed="81"/>
            <rFont val="Tahoma"/>
            <family val="2"/>
          </rPr>
          <t xml:space="preserve">
</t>
        </r>
      </text>
    </comment>
    <comment ref="AY182" authorId="1">
      <text>
        <r>
          <rPr>
            <b/>
            <sz val="9"/>
            <color indexed="81"/>
            <rFont val="Tahoma"/>
            <family val="2"/>
          </rPr>
          <t>MEDIO DE EVIDENCIA. INFORME, RESGISTRO FOTOGRAFICO, PLANILLA, ETC</t>
        </r>
      </text>
    </comment>
    <comment ref="AJ191" authorId="2">
      <text>
        <r>
          <rPr>
            <b/>
            <sz val="8"/>
            <color indexed="81"/>
            <rFont val="Tahoma"/>
            <family val="2"/>
          </rPr>
          <t>PRIMERA INFANCIA (0 a 5 años)</t>
        </r>
        <r>
          <rPr>
            <sz val="8"/>
            <color indexed="81"/>
            <rFont val="Tahoma"/>
            <family val="2"/>
          </rPr>
          <t xml:space="preserve">
</t>
        </r>
      </text>
    </comment>
    <comment ref="AK191" authorId="2">
      <text>
        <r>
          <rPr>
            <b/>
            <sz val="8"/>
            <color indexed="81"/>
            <rFont val="Tahoma"/>
            <family val="2"/>
          </rPr>
          <t>INFANCIA (6 a 11 años)</t>
        </r>
        <r>
          <rPr>
            <sz val="8"/>
            <color indexed="81"/>
            <rFont val="Tahoma"/>
            <family val="2"/>
          </rPr>
          <t xml:space="preserve">
</t>
        </r>
      </text>
    </comment>
    <comment ref="AL191" authorId="2">
      <text>
        <r>
          <rPr>
            <b/>
            <sz val="8"/>
            <color indexed="81"/>
            <rFont val="Tahoma"/>
            <family val="2"/>
          </rPr>
          <t>ADOLESCENCIA (12 A 17 años)</t>
        </r>
      </text>
    </comment>
    <comment ref="AM191" authorId="2">
      <text>
        <r>
          <rPr>
            <b/>
            <sz val="8"/>
            <color indexed="81"/>
            <rFont val="Tahoma"/>
            <family val="2"/>
          </rPr>
          <t>JUVENTUD (18 a 28 años)</t>
        </r>
        <r>
          <rPr>
            <sz val="8"/>
            <color indexed="81"/>
            <rFont val="Tahoma"/>
            <family val="2"/>
          </rPr>
          <t xml:space="preserve">
</t>
        </r>
      </text>
    </comment>
    <comment ref="AN191" authorId="2">
      <text>
        <r>
          <rPr>
            <b/>
            <sz val="8"/>
            <color indexed="81"/>
            <rFont val="Tahoma"/>
            <family val="2"/>
          </rPr>
          <t xml:space="preserve"> ADULTO (29 a 60 años)</t>
        </r>
        <r>
          <rPr>
            <sz val="8"/>
            <color indexed="81"/>
            <rFont val="Tahoma"/>
            <family val="2"/>
          </rPr>
          <t xml:space="preserve">
</t>
        </r>
      </text>
    </comment>
    <comment ref="AO191" authorId="2">
      <text>
        <r>
          <rPr>
            <b/>
            <sz val="8"/>
            <color indexed="81"/>
            <rFont val="Tahoma"/>
            <family val="2"/>
          </rPr>
          <t>ADULTO MAYOR  (61 años en adelante)</t>
        </r>
        <r>
          <rPr>
            <sz val="8"/>
            <color indexed="81"/>
            <rFont val="Tahoma"/>
            <family val="2"/>
          </rPr>
          <t xml:space="preserve">
</t>
        </r>
      </text>
    </comment>
    <comment ref="AQ191" authorId="2">
      <text>
        <r>
          <rPr>
            <b/>
            <sz val="8"/>
            <color indexed="81"/>
            <rFont val="Tahoma"/>
            <family val="2"/>
          </rPr>
          <t>MUJERES</t>
        </r>
        <r>
          <rPr>
            <sz val="8"/>
            <color indexed="81"/>
            <rFont val="Tahoma"/>
            <family val="2"/>
          </rPr>
          <t xml:space="preserve">
</t>
        </r>
      </text>
    </comment>
    <comment ref="AR191" authorId="2">
      <text>
        <r>
          <rPr>
            <b/>
            <sz val="8"/>
            <color indexed="81"/>
            <rFont val="Tahoma"/>
            <family val="2"/>
          </rPr>
          <t>HOMBRES</t>
        </r>
      </text>
    </comment>
    <comment ref="AT191" authorId="2">
      <text>
        <r>
          <rPr>
            <b/>
            <sz val="8"/>
            <color indexed="81"/>
            <rFont val="Tahoma"/>
            <family val="2"/>
          </rPr>
          <t>VÍCTIMAS CONFLICTO ARMADO</t>
        </r>
        <r>
          <rPr>
            <sz val="8"/>
            <color indexed="81"/>
            <rFont val="Tahoma"/>
            <family val="2"/>
          </rPr>
          <t xml:space="preserve">
</t>
        </r>
      </text>
    </comment>
    <comment ref="AV191" authorId="2">
      <text>
        <r>
          <rPr>
            <b/>
            <sz val="8"/>
            <color indexed="81"/>
            <rFont val="Tahoma"/>
            <family val="2"/>
          </rPr>
          <t>DISCAPACITADOS</t>
        </r>
        <r>
          <rPr>
            <sz val="8"/>
            <color indexed="81"/>
            <rFont val="Tahoma"/>
            <family val="2"/>
          </rPr>
          <t xml:space="preserve">
</t>
        </r>
      </text>
    </comment>
    <comment ref="AW191" authorId="2">
      <text>
        <r>
          <rPr>
            <b/>
            <sz val="8"/>
            <color indexed="81"/>
            <rFont val="Tahoma"/>
            <family val="2"/>
          </rPr>
          <t>AFROCOLOMBIANO O RAIZAL</t>
        </r>
      </text>
    </comment>
    <comment ref="AX191" authorId="2">
      <text>
        <r>
          <rPr>
            <b/>
            <sz val="8"/>
            <color indexed="81"/>
            <rFont val="Tahoma"/>
            <family val="2"/>
          </rPr>
          <t>INDÍGENAS</t>
        </r>
        <r>
          <rPr>
            <sz val="8"/>
            <color indexed="81"/>
            <rFont val="Tahoma"/>
            <family val="2"/>
          </rPr>
          <t xml:space="preserve">
</t>
        </r>
      </text>
    </comment>
    <comment ref="AY191" authorId="1">
      <text>
        <r>
          <rPr>
            <b/>
            <sz val="9"/>
            <color indexed="81"/>
            <rFont val="Tahoma"/>
            <family val="2"/>
          </rPr>
          <t>MEDIO DE EVIDENCIA. INFORME, RESGISTRO FOTOGRAFICO, PLANILLA, ETC</t>
        </r>
      </text>
    </comment>
    <comment ref="AJ200" authorId="2">
      <text>
        <r>
          <rPr>
            <b/>
            <sz val="8"/>
            <color indexed="81"/>
            <rFont val="Tahoma"/>
            <family val="2"/>
          </rPr>
          <t>PRIMERA INFANCIA (0 a 5 años)</t>
        </r>
        <r>
          <rPr>
            <sz val="8"/>
            <color indexed="81"/>
            <rFont val="Tahoma"/>
            <family val="2"/>
          </rPr>
          <t xml:space="preserve">
</t>
        </r>
      </text>
    </comment>
    <comment ref="AK200" authorId="2">
      <text>
        <r>
          <rPr>
            <b/>
            <sz val="8"/>
            <color indexed="81"/>
            <rFont val="Tahoma"/>
            <family val="2"/>
          </rPr>
          <t>INFANCIA (6 a 11 años)</t>
        </r>
        <r>
          <rPr>
            <sz val="8"/>
            <color indexed="81"/>
            <rFont val="Tahoma"/>
            <family val="2"/>
          </rPr>
          <t xml:space="preserve">
</t>
        </r>
      </text>
    </comment>
    <comment ref="AL200" authorId="2">
      <text>
        <r>
          <rPr>
            <b/>
            <sz val="8"/>
            <color indexed="81"/>
            <rFont val="Tahoma"/>
            <family val="2"/>
          </rPr>
          <t>ADOLESCENCIA (12 A 17 años)</t>
        </r>
      </text>
    </comment>
    <comment ref="AM200" authorId="2">
      <text>
        <r>
          <rPr>
            <b/>
            <sz val="8"/>
            <color indexed="81"/>
            <rFont val="Tahoma"/>
            <family val="2"/>
          </rPr>
          <t>JUVENTUD (18 a 28 años)</t>
        </r>
        <r>
          <rPr>
            <sz val="8"/>
            <color indexed="81"/>
            <rFont val="Tahoma"/>
            <family val="2"/>
          </rPr>
          <t xml:space="preserve">
</t>
        </r>
      </text>
    </comment>
    <comment ref="AN200" authorId="2">
      <text>
        <r>
          <rPr>
            <b/>
            <sz val="8"/>
            <color indexed="81"/>
            <rFont val="Tahoma"/>
            <family val="2"/>
          </rPr>
          <t xml:space="preserve"> ADULTO (29 a 60 años)</t>
        </r>
        <r>
          <rPr>
            <sz val="8"/>
            <color indexed="81"/>
            <rFont val="Tahoma"/>
            <family val="2"/>
          </rPr>
          <t xml:space="preserve">
</t>
        </r>
      </text>
    </comment>
    <comment ref="AO200" authorId="2">
      <text>
        <r>
          <rPr>
            <b/>
            <sz val="8"/>
            <color indexed="81"/>
            <rFont val="Tahoma"/>
            <family val="2"/>
          </rPr>
          <t>ADULTO MAYOR  (61 años en adelante)</t>
        </r>
        <r>
          <rPr>
            <sz val="8"/>
            <color indexed="81"/>
            <rFont val="Tahoma"/>
            <family val="2"/>
          </rPr>
          <t xml:space="preserve">
</t>
        </r>
      </text>
    </comment>
    <comment ref="AQ200" authorId="2">
      <text>
        <r>
          <rPr>
            <b/>
            <sz val="8"/>
            <color indexed="81"/>
            <rFont val="Tahoma"/>
            <family val="2"/>
          </rPr>
          <t>MUJERES</t>
        </r>
        <r>
          <rPr>
            <sz val="8"/>
            <color indexed="81"/>
            <rFont val="Tahoma"/>
            <family val="2"/>
          </rPr>
          <t xml:space="preserve">
</t>
        </r>
      </text>
    </comment>
    <comment ref="AR200" authorId="2">
      <text>
        <r>
          <rPr>
            <b/>
            <sz val="8"/>
            <color indexed="81"/>
            <rFont val="Tahoma"/>
            <family val="2"/>
          </rPr>
          <t>HOMBRES</t>
        </r>
      </text>
    </comment>
    <comment ref="AT200" authorId="2">
      <text>
        <r>
          <rPr>
            <b/>
            <sz val="8"/>
            <color indexed="81"/>
            <rFont val="Tahoma"/>
            <family val="2"/>
          </rPr>
          <t>VÍCTIMAS CONFLICTO ARMADO</t>
        </r>
        <r>
          <rPr>
            <sz val="8"/>
            <color indexed="81"/>
            <rFont val="Tahoma"/>
            <family val="2"/>
          </rPr>
          <t xml:space="preserve">
</t>
        </r>
      </text>
    </comment>
    <comment ref="AV200" authorId="2">
      <text>
        <r>
          <rPr>
            <b/>
            <sz val="8"/>
            <color indexed="81"/>
            <rFont val="Tahoma"/>
            <family val="2"/>
          </rPr>
          <t>DISCAPACITADOS</t>
        </r>
        <r>
          <rPr>
            <sz val="8"/>
            <color indexed="81"/>
            <rFont val="Tahoma"/>
            <family val="2"/>
          </rPr>
          <t xml:space="preserve">
</t>
        </r>
      </text>
    </comment>
    <comment ref="AW200" authorId="2">
      <text>
        <r>
          <rPr>
            <b/>
            <sz val="8"/>
            <color indexed="81"/>
            <rFont val="Tahoma"/>
            <family val="2"/>
          </rPr>
          <t>AFROCOLOMBIANO O RAIZAL</t>
        </r>
      </text>
    </comment>
    <comment ref="AX200" authorId="2">
      <text>
        <r>
          <rPr>
            <b/>
            <sz val="8"/>
            <color indexed="81"/>
            <rFont val="Tahoma"/>
            <family val="2"/>
          </rPr>
          <t>INDÍGENAS</t>
        </r>
        <r>
          <rPr>
            <sz val="8"/>
            <color indexed="81"/>
            <rFont val="Tahoma"/>
            <family val="2"/>
          </rPr>
          <t xml:space="preserve">
</t>
        </r>
      </text>
    </comment>
    <comment ref="AY200"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<sst xmlns="http://schemas.openxmlformats.org/spreadsheetml/2006/main" count="10415" uniqueCount="1981">
  <si>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</si>
  <si>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</si>
  <si>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</si>
  <si>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</si>
  <si>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</si>
  <si>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</si>
  <si>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</si>
  <si>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</si>
  <si>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</si>
  <si>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</si>
  <si>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</si>
  <si>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</si>
  <si>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</si>
  <si>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</si>
  <si>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</si>
  <si>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</si>
  <si>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</si>
  <si>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</si>
  <si>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</si>
  <si>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</si>
  <si>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</si>
  <si>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</si>
  <si>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</si>
  <si>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</si>
  <si>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</si>
  <si>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</si>
  <si>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</si>
  <si>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</si>
  <si>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</si>
  <si>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</si>
  <si>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</si>
  <si>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</si>
  <si>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</si>
  <si>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</si>
  <si>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</si>
  <si>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</si>
  <si>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</si>
  <si>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</si>
  <si>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</si>
  <si>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</si>
  <si>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</si>
  <si>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</si>
  <si>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</si>
  <si>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</si>
  <si>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</si>
  <si>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</si>
  <si>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</si>
  <si>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</si>
  <si>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</si>
  <si>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</si>
  <si>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</si>
  <si>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</si>
  <si>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</si>
  <si>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</si>
  <si>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</si>
  <si>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</si>
  <si>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</si>
  <si>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</si>
  <si>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</si>
  <si>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</si>
  <si>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</si>
  <si>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</si>
  <si>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</si>
  <si>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</si>
  <si>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</si>
  <si>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</si>
  <si>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</si>
  <si>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</si>
  <si>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</si>
  <si>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</si>
  <si>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</si>
  <si>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</si>
  <si>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</si>
  <si>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</si>
  <si>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</si>
  <si>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</si>
  <si>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</si>
  <si>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</si>
  <si>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</si>
  <si>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</si>
  <si>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</si>
  <si>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</si>
  <si>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</si>
  <si>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</si>
  <si>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</si>
  <si>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</si>
  <si>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</si>
  <si>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</si>
  <si>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</si>
  <si>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</si>
  <si>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</si>
  <si>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</si>
  <si>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</si>
  <si>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</si>
  <si>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</si>
  <si>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</si>
  <si>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</si>
  <si>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</si>
  <si>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</si>
  <si>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</si>
  <si>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</si>
  <si>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</si>
  <si>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</si>
  <si>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</si>
  <si>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</si>
  <si>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</si>
  <si>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</si>
  <si>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</si>
  <si>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</si>
  <si>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</si>
  <si>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</si>
  <si>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</si>
  <si>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</si>
  <si>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</si>
  <si>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</si>
  <si>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</si>
  <si>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</si>
  <si>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</si>
  <si>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</si>
  <si>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</si>
  <si>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</si>
  <si>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</si>
  <si>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</si>
  <si>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</si>
  <si>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</si>
  <si>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</si>
  <si>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</si>
  <si>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</si>
  <si>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</si>
  <si>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</si>
  <si>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</si>
  <si>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</si>
  <si>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</si>
  <si>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</si>
  <si>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</si>
  <si>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</si>
  <si>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</si>
  <si>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</si>
  <si>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</si>
  <si>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</si>
  <si>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</si>
  <si>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</si>
  <si>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</si>
  <si>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</si>
  <si>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</si>
  <si>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</si>
  <si>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</si>
  <si>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</si>
  <si>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</si>
  <si>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</si>
  <si>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</si>
  <si>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</si>
  <si>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</si>
  <si>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</si>
  <si>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</si>
  <si>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</si>
  <si>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</si>
  <si>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</si>
  <si>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</si>
  <si>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</si>
  <si>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</si>
  <si>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</si>
  <si>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</si>
  <si>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</si>
  <si>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</si>
  <si>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</si>
  <si>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</si>
  <si>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</si>
  <si>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</si>
  <si>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</si>
  <si>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</si>
  <si>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</si>
  <si>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</si>
  <si>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</si>
  <si>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</si>
  <si>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</si>
  <si>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</si>
  <si>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</si>
  <si>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</si>
  <si>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</si>
  <si>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</si>
  <si>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</si>
  <si>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</si>
  <si>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</si>
  <si>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</si>
  <si>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</si>
  <si>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</si>
  <si>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</si>
  <si>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</si>
  <si>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</si>
  <si>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</si>
  <si>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</si>
  <si>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</si>
  <si>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</si>
  <si>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</si>
  <si>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</si>
  <si>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</si>
  <si>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</si>
  <si>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</si>
  <si>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</si>
  <si>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</si>
  <si>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</si>
  <si>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</si>
  <si>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</si>
  <si>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</si>
  <si>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</si>
  <si>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</si>
  <si>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</si>
  <si>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</si>
  <si>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</si>
  <si>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</si>
  <si>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</si>
  <si>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</si>
  <si>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</si>
  <si>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</si>
  <si>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</si>
  <si>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</si>
  <si>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</si>
  <si>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</si>
  <si>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</si>
  <si>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</si>
  <si>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</si>
  <si>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</si>
  <si>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</si>
  <si>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</si>
  <si>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</si>
  <si>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</si>
  <si>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</si>
  <si>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</si>
  <si>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</si>
  <si>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</si>
  <si>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</si>
  <si>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</si>
  <si>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</si>
  <si>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</si>
  <si>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</si>
  <si>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</si>
  <si>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</si>
  <si>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</si>
  <si>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</si>
  <si>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</si>
  <si>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</si>
  <si>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</si>
  <si>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</si>
  <si>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</si>
  <si>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</si>
  <si>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</si>
  <si>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</si>
  <si>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</si>
  <si>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</si>
  <si>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</si>
  <si>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</si>
  <si>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</si>
  <si>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</si>
  <si>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</si>
  <si>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</si>
  <si>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</si>
  <si>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</si>
  <si>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</si>
  <si>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</si>
  <si>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</si>
  <si>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</si>
  <si>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</si>
  <si>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</si>
  <si>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</si>
  <si>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</si>
  <si>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</si>
  <si>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</si>
  <si>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</si>
  <si>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</si>
  <si>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</si>
  <si>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</si>
  <si>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</si>
  <si>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</si>
  <si>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</si>
  <si>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</si>
  <si>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</si>
  <si>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</si>
  <si>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</si>
  <si>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</si>
  <si>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</si>
  <si>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</si>
  <si>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</si>
  <si>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</si>
  <si>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</si>
  <si>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</si>
  <si>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</si>
  <si>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</si>
  <si>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</si>
  <si>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</si>
  <si>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</si>
  <si>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</si>
  <si>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</si>
  <si>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</si>
  <si>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</si>
  <si>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</si>
  <si>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</si>
  <si>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</si>
  <si>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</si>
  <si>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</si>
  <si>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</si>
  <si>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</si>
  <si>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</si>
  <si>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</si>
  <si>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</si>
  <si>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</si>
  <si>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</si>
  <si>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</si>
  <si>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</si>
  <si>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</si>
  <si>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</si>
  <si>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</si>
  <si>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</si>
  <si>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</si>
  <si>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</si>
  <si>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</si>
  <si>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</si>
  <si>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</si>
  <si>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</si>
  <si>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</si>
  <si>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</si>
  <si>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</si>
  <si>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</si>
  <si>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</si>
  <si>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</si>
  <si>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</si>
  <si>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</si>
  <si>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</si>
  <si>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</si>
  <si>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</si>
  <si>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</si>
  <si>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</si>
  <si>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</si>
  <si>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</si>
  <si>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</si>
  <si>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</si>
  <si>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</si>
  <si>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</si>
  <si>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</si>
  <si>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</si>
  <si>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</si>
  <si>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</si>
  <si>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</si>
  <si>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</si>
  <si>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</si>
  <si>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</si>
  <si>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</si>
  <si>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</si>
  <si>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</si>
  <si>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</si>
  <si>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</si>
  <si>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</si>
  <si>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</si>
  <si>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</si>
  <si>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</si>
  <si>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</si>
  <si>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</si>
  <si>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</si>
  <si>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</si>
  <si>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</si>
  <si>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</si>
  <si>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</si>
  <si>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</si>
  <si>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</si>
  <si>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</si>
  <si>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</si>
  <si>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</si>
  <si>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</si>
  <si>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</si>
  <si>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</si>
  <si>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</si>
  <si>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</si>
  <si>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</si>
  <si>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</si>
  <si>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</si>
  <si>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</si>
  <si>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</si>
  <si>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</si>
  <si>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</si>
  <si>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</si>
  <si>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</si>
  <si>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</si>
  <si>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</si>
  <si>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</si>
  <si>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</si>
  <si>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</si>
  <si>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</si>
  <si>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</si>
  <si>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</si>
  <si>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</si>
  <si>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</si>
  <si>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</si>
  <si>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</si>
  <si>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</si>
  <si>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</si>
  <si>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</si>
  <si>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</si>
  <si>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</si>
  <si>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</si>
  <si>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</si>
  <si>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</si>
  <si>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</si>
  <si>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</si>
  <si>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</si>
  <si>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</si>
  <si>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</si>
  <si>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</si>
  <si>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</si>
  <si>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</si>
  <si>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</si>
  <si>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</si>
  <si>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</si>
  <si>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</si>
  <si>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</si>
  <si>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</si>
  <si>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</si>
  <si>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</si>
  <si>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</si>
  <si>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</si>
  <si>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</si>
  <si>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</si>
  <si>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</si>
  <si>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</si>
  <si>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</si>
  <si>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</si>
  <si>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</si>
  <si>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</si>
  <si>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</si>
  <si>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</si>
  <si>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</si>
  <si>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</si>
  <si>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</si>
  <si>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</si>
  <si>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</si>
  <si>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</si>
  <si>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</si>
  <si>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</si>
  <si>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</si>
  <si>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</si>
  <si>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</si>
  <si>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</si>
  <si>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</si>
  <si>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</si>
  <si>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</si>
  <si>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</si>
  <si>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</si>
  <si>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</si>
  <si>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</si>
  <si>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</si>
  <si>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</si>
  <si>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</si>
  <si>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</si>
  <si>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</si>
  <si>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</si>
  <si>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</si>
  <si>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</si>
  <si>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</si>
  <si>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</si>
  <si>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</si>
  <si>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</si>
  <si>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</si>
  <si>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</si>
  <si>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</si>
  <si>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</si>
  <si>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</si>
  <si>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</si>
  <si>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</si>
  <si>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</si>
  <si>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</si>
  <si>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</si>
  <si>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</si>
  <si>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</si>
  <si>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</si>
  <si>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</si>
  <si>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</si>
  <si>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</si>
  <si>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</si>
  <si>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</si>
  <si>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</si>
  <si>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</si>
  <si>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</si>
  <si>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</si>
  <si>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</si>
  <si>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</si>
  <si>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</si>
  <si>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</si>
  <si>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</si>
  <si>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</si>
  <si>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</si>
  <si>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</si>
  <si>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</si>
  <si>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</si>
  <si>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</si>
  <si>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</si>
  <si>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</si>
  <si>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</si>
  <si>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</si>
  <si>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</si>
  <si>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</si>
  <si>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</si>
  <si>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</si>
  <si>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</si>
  <si>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</si>
  <si>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</si>
  <si>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</si>
  <si>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</si>
  <si>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</si>
  <si>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</si>
  <si>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</si>
  <si>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</si>
  <si>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</si>
  <si>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</si>
  <si>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</si>
  <si>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</si>
  <si>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</si>
  <si>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</si>
  <si>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</si>
  <si>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</si>
  <si>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</si>
  <si>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</si>
  <si>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</si>
  <si>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</si>
  <si>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</si>
  <si>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</si>
  <si>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</si>
  <si>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</si>
  <si>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</si>
  <si>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</si>
  <si>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</si>
  <si>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</si>
  <si>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</si>
  <si>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</si>
  <si>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</si>
  <si>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</si>
  <si>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</si>
  <si>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</si>
  <si>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</si>
  <si>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</si>
  <si>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</si>
  <si>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</si>
  <si>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</si>
  <si>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</si>
  <si>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</si>
  <si>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</si>
  <si>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</si>
  <si>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</si>
  <si>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</si>
  <si>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</si>
  <si>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</si>
  <si>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</si>
  <si>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</si>
  <si>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</si>
  <si>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</si>
  <si>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</si>
  <si>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</si>
  <si>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</si>
  <si>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</si>
  <si>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</si>
  <si>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</si>
  <si>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</si>
  <si>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</si>
  <si>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</si>
  <si>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</si>
  <si>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</si>
  <si>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</si>
  <si>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</si>
  <si>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</si>
  <si>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</si>
  <si>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</si>
  <si>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</si>
  <si>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</si>
  <si>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</si>
  <si>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</si>
  <si>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</si>
  <si>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</si>
  <si>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</si>
  <si>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</si>
  <si>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</si>
  <si>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</si>
  <si>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</si>
  <si>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</si>
  <si>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</si>
  <si>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</si>
  <si>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</si>
  <si>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</si>
  <si>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</si>
  <si>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</si>
  <si>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</si>
  <si>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</si>
  <si>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</si>
  <si>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</si>
  <si>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</si>
  <si>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</si>
  <si>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</si>
  <si>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</si>
  <si>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</si>
  <si>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</si>
  <si>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</si>
  <si>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</si>
  <si>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</si>
  <si>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</si>
  <si>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</si>
  <si>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</si>
  <si>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</si>
  <si>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</si>
  <si>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</si>
  <si>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</si>
  <si>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</si>
  <si>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</si>
  <si>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</si>
  <si>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</si>
  <si>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</si>
  <si>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</si>
  <si>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</si>
  <si>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</si>
  <si>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</si>
  <si>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</si>
  <si>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</si>
  <si>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</si>
  <si>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</si>
  <si>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</si>
  <si>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</si>
  <si>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</si>
  <si>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</si>
  <si>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</si>
  <si>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</si>
  <si>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</si>
  <si>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</si>
  <si>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</si>
  <si>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</si>
  <si>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</si>
  <si>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</si>
  <si>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</si>
  <si>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</si>
  <si>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</si>
  <si>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</si>
  <si>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</si>
  <si>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</si>
  <si>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</si>
  <si>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</si>
  <si>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</si>
  <si>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</si>
  <si>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</si>
  <si>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</si>
  <si>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</si>
  <si>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</si>
  <si>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</si>
  <si>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</si>
  <si>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</si>
  <si>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</si>
  <si>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</si>
  <si>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</si>
  <si>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</si>
  <si>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</si>
  <si>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</si>
  <si>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</si>
  <si>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</si>
  <si>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</si>
  <si>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</si>
  <si>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</si>
  <si>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</si>
  <si>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</si>
  <si>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</si>
  <si>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</si>
  <si>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</si>
  <si>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</si>
  <si>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</si>
  <si>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</si>
  <si>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</si>
  <si>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</si>
  <si>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</si>
  <si>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</si>
  <si>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</si>
  <si>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</si>
  <si>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</si>
  <si>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</si>
  <si>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</si>
  <si>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</si>
  <si>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</si>
  <si>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</si>
  <si>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</si>
  <si>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</si>
  <si>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</si>
  <si>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</si>
  <si>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</si>
  <si>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</si>
  <si>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</si>
  <si>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</si>
  <si>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</si>
  <si>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</si>
  <si>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</si>
  <si>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</si>
  <si>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</si>
  <si>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</si>
  <si>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</si>
  <si>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</si>
  <si>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</si>
  <si>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</si>
  <si>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</si>
  <si>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</si>
  <si>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</si>
  <si>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</si>
  <si>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</si>
  <si>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</si>
  <si>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</si>
  <si>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</si>
  <si>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</si>
  <si>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</si>
  <si>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</si>
  <si>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</si>
  <si>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</si>
  <si>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</si>
  <si>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</si>
  <si>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</si>
  <si>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</si>
  <si>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</si>
  <si>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</si>
  <si>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</si>
  <si>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</si>
  <si>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</si>
  <si>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</si>
  <si>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</si>
  <si>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</si>
  <si>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</si>
  <si>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</si>
  <si>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</si>
  <si>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</si>
  <si>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</si>
  <si>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</si>
  <si>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</si>
  <si>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</si>
  <si>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</si>
  <si>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</si>
  <si>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</si>
  <si>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</si>
  <si>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</si>
  <si>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</si>
  <si>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</si>
  <si>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</si>
  <si>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</si>
  <si>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</si>
  <si>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</si>
  <si>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</si>
  <si>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</si>
  <si>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</si>
  <si>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</si>
  <si>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</si>
  <si>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</si>
  <si>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</si>
  <si>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</si>
  <si>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</si>
  <si>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</si>
  <si>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</si>
  <si>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</si>
  <si>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</si>
  <si>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</si>
  <si>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</si>
  <si>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</si>
  <si>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</si>
  <si>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</si>
  <si>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</si>
  <si>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</si>
  <si>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</si>
  <si>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</si>
  <si>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</si>
  <si>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</si>
  <si>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</si>
  <si>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</si>
  <si>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</si>
  <si>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</si>
  <si>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</si>
  <si>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</si>
  <si>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</si>
  <si>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</si>
  <si>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</si>
  <si>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</si>
  <si>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</si>
  <si>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</si>
  <si>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</si>
  <si>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</si>
  <si>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</si>
  <si>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</si>
  <si>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</si>
  <si>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</si>
  <si>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</si>
  <si>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</si>
  <si>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</si>
  <si>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</si>
  <si>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</si>
  <si>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</si>
  <si>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</si>
  <si>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</si>
  <si>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</si>
  <si>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</si>
  <si>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</si>
  <si>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</si>
  <si>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</si>
  <si>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</si>
  <si>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</si>
  <si>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</si>
  <si>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</si>
  <si>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</si>
  <si>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</si>
  <si>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</si>
  <si>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</si>
  <si>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</si>
  <si>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</si>
  <si>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</si>
  <si>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</si>
  <si>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</si>
  <si>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</si>
  <si>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</si>
  <si>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</si>
  <si>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</si>
  <si>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</si>
  <si>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</si>
  <si>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</si>
  <si>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</si>
  <si>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</si>
  <si>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</si>
  <si>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</si>
  <si>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</si>
  <si>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</si>
  <si>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</si>
  <si>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</si>
  <si>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</si>
  <si>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</si>
  <si>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</si>
  <si>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</si>
  <si>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</si>
  <si>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</si>
  <si>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</si>
  <si>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</si>
  <si>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</si>
  <si>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</si>
  <si>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</si>
  <si>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</si>
  <si>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</si>
  <si>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</si>
  <si>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</si>
  <si>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</si>
  <si>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</si>
  <si>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</si>
  <si>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</si>
  <si>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</si>
  <si>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</si>
  <si>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</si>
  <si>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</si>
  <si>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</si>
  <si>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</si>
  <si>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</si>
  <si>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</si>
  <si>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</si>
  <si>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</si>
  <si>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</si>
  <si>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</si>
  <si>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</si>
  <si>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</si>
  <si>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</si>
  <si>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</si>
  <si>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</si>
  <si>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</si>
  <si>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</si>
  <si>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</si>
  <si>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</si>
  <si>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</si>
  <si>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</si>
  <si>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</si>
  <si>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</si>
  <si>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</si>
  <si>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</si>
  <si>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</si>
  <si>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</si>
  <si>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</si>
  <si>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</si>
  <si>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</si>
  <si>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</si>
  <si>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</si>
  <si>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</si>
  <si>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</si>
  <si>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</si>
  <si>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</si>
  <si>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</si>
  <si>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</si>
  <si>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</si>
  <si>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</si>
  <si>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</si>
  <si>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</si>
  <si>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</si>
  <si>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</si>
  <si>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</si>
  <si>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</si>
  <si>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</si>
  <si>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</si>
  <si>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</si>
  <si>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</si>
  <si>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</si>
  <si>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</si>
  <si>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</si>
  <si>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</si>
  <si>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</si>
  <si>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</si>
  <si>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</si>
  <si>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</si>
  <si>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</si>
  <si>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</si>
  <si>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</si>
  <si>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</si>
  <si>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</si>
  <si>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</si>
  <si>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</si>
  <si>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</si>
  <si>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</si>
  <si>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</si>
  <si>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</si>
  <si>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</si>
  <si>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</si>
  <si>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</si>
  <si>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</si>
  <si>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</si>
  <si>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</si>
  <si>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</si>
  <si>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</si>
  <si>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</si>
  <si>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</si>
  <si>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</si>
  <si>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</si>
  <si>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</si>
  <si>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</si>
  <si>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</si>
  <si>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</si>
  <si>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</si>
  <si>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</si>
  <si>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</si>
  <si>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</si>
  <si>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</si>
  <si>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</si>
  <si>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</si>
  <si>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</si>
  <si>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</si>
  <si>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</si>
  <si>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</si>
  <si>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</si>
  <si>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</si>
  <si>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</si>
  <si>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</si>
  <si>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</si>
  <si>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</si>
  <si>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</si>
  <si>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</si>
  <si>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</si>
  <si>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</si>
  <si>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</si>
  <si>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</si>
  <si>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</si>
  <si>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</si>
  <si>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</si>
  <si>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</si>
  <si>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</si>
  <si>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</si>
  <si>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</si>
  <si>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</si>
  <si>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</si>
  <si>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</si>
  <si>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</si>
  <si>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</si>
  <si>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</si>
  <si>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</si>
  <si>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</si>
  <si>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</si>
  <si>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</si>
  <si>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</si>
  <si>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</si>
  <si>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</si>
  <si>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</si>
  <si>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</si>
  <si>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</si>
  <si>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</si>
  <si>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</si>
  <si>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</si>
  <si>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</si>
  <si>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</si>
  <si>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</si>
  <si>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</si>
  <si>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</si>
  <si>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</si>
  <si>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</si>
  <si>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</si>
  <si>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</si>
  <si>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</si>
  <si>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</si>
  <si>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</si>
  <si>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</si>
  <si>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</si>
  <si>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</si>
  <si>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</si>
  <si>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</si>
  <si>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</si>
  <si>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</si>
  <si>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</si>
  <si>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</si>
  <si>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</si>
  <si>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</si>
  <si>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</si>
  <si>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</si>
  <si>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</si>
  <si>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</si>
  <si>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</si>
  <si>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</si>
  <si>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</si>
  <si>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</si>
  <si>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</si>
  <si>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</si>
  <si>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</si>
  <si>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</si>
  <si>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</si>
  <si>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</si>
  <si>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</si>
  <si>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</si>
  <si>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</si>
  <si>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</si>
  <si>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</si>
  <si>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</si>
  <si>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</si>
  <si>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</si>
  <si>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</si>
  <si>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</si>
  <si>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</si>
  <si>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</si>
  <si>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</si>
  <si>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</si>
  <si>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</si>
  <si>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</si>
  <si>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</si>
  <si>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</si>
  <si>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</si>
  <si>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</si>
  <si>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</si>
  <si>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</si>
  <si>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</si>
  <si>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</si>
  <si>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</si>
  <si>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</si>
  <si>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</si>
  <si>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</si>
  <si>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</si>
  <si>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</si>
  <si>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</si>
  <si>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</si>
  <si>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</si>
  <si>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</si>
  <si>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</si>
  <si>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</si>
  <si>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</si>
  <si>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</si>
  <si>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</si>
  <si>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</si>
  <si>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</si>
  <si>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</si>
  <si>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</si>
  <si>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</si>
  <si>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</si>
  <si>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</si>
  <si>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</si>
  <si>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</si>
  <si>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</si>
  <si>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</si>
  <si>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</si>
  <si>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</si>
  <si>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</si>
  <si>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</si>
  <si>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</si>
  <si>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</si>
  <si>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</si>
  <si>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</si>
  <si>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</si>
  <si>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</si>
  <si>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</si>
  <si>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</si>
  <si>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</si>
  <si>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</si>
  <si>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</si>
  <si>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</si>
  <si>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</si>
  <si>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</si>
  <si>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</si>
  <si>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</si>
  <si>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</si>
  <si>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</si>
  <si>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</si>
  <si>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</si>
  <si>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</si>
  <si>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</si>
  <si>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</si>
  <si>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</si>
  <si>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</si>
  <si>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</si>
  <si>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</si>
  <si>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</si>
  <si>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</si>
  <si>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</si>
  <si>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</si>
  <si>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</si>
  <si>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</si>
  <si>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</si>
  <si>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</si>
  <si>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</si>
  <si>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</si>
  <si>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</si>
  <si>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</si>
  <si>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</si>
  <si>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</si>
  <si>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</si>
  <si>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</si>
  <si>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</si>
  <si>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</si>
  <si>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</si>
  <si>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</si>
  <si>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</si>
  <si>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</si>
  <si>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</si>
  <si>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</si>
  <si>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</si>
  <si>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</si>
  <si>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</si>
  <si>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</si>
  <si>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</si>
  <si>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</si>
  <si>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</si>
  <si>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</si>
  <si>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</si>
  <si>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</si>
  <si>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</si>
  <si>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</si>
  <si>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</si>
  <si>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</si>
  <si>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</si>
  <si>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</si>
  <si>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</si>
  <si>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</si>
  <si>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</si>
  <si>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</si>
  <si>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</si>
  <si>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</si>
  <si>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</si>
  <si>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</si>
  <si>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</si>
  <si>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</si>
  <si>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</si>
  <si>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</si>
  <si>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</si>
  <si>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</si>
  <si>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</si>
  <si>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</si>
  <si>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</si>
  <si>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</si>
  <si>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</si>
  <si>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</si>
  <si>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</si>
  <si>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</si>
  <si>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</si>
  <si>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</si>
  <si>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</si>
  <si>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</si>
  <si>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</si>
  <si>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</si>
  <si>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</si>
  <si>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</si>
  <si>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</si>
  <si>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</si>
  <si>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</si>
  <si>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</si>
  <si>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</si>
  <si>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</si>
  <si>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</si>
  <si>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</si>
  <si>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</si>
  <si>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</si>
  <si>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</si>
  <si>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</si>
  <si>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</si>
  <si>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</si>
  <si>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</si>
  <si>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</si>
  <si>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</si>
  <si>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</si>
  <si>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</si>
  <si>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</si>
  <si>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</si>
  <si>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</si>
  <si>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</si>
  <si>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</si>
  <si>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</si>
  <si>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</si>
  <si>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</si>
  <si>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</si>
  <si>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</si>
  <si>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</si>
  <si>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</si>
  <si>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</si>
  <si>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</si>
  <si>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</si>
  <si>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</si>
  <si>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</si>
  <si>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</si>
  <si>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</si>
  <si>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</si>
  <si>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</si>
  <si>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</si>
  <si>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</si>
  <si>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</si>
  <si>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</si>
  <si>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</si>
  <si>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</si>
  <si>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</si>
  <si>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</si>
  <si>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</si>
  <si>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</si>
  <si>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</si>
  <si>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</si>
  <si>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</si>
  <si>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</si>
  <si>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</si>
  <si>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</si>
  <si>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</si>
  <si>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</si>
  <si>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</si>
  <si>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</si>
  <si>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</si>
  <si>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</si>
  <si>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</si>
  <si>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</si>
  <si>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</si>
  <si>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</si>
  <si>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</si>
  <si>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</si>
  <si>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</si>
  <si>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</si>
  <si>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</si>
  <si>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</si>
  <si>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</si>
  <si>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</si>
  <si>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</si>
  <si>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</si>
  <si>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</si>
  <si>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</si>
  <si>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</si>
  <si>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</si>
  <si>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</si>
  <si>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</si>
  <si>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</si>
  <si>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</si>
  <si>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</si>
  <si>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</si>
  <si>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</si>
  <si>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</si>
  <si>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</si>
  <si>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</si>
  <si>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</si>
  <si>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</si>
  <si>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</si>
  <si>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</si>
  <si>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</si>
  <si>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</si>
  <si>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</si>
  <si>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</si>
  <si>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</si>
  <si>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</si>
  <si>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</si>
  <si>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</si>
  <si>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</si>
  <si>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</si>
  <si>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</si>
  <si>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</si>
  <si>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</si>
  <si>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</si>
  <si>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</si>
  <si>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</si>
  <si>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</si>
  <si>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</si>
  <si>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</si>
  <si>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</si>
  <si>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</si>
  <si>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</si>
  <si>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</si>
  <si>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</si>
  <si>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</si>
  <si>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</si>
  <si>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</si>
  <si>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</si>
  <si>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</si>
  <si>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</si>
  <si>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</si>
  <si>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</si>
  <si>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</si>
  <si>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</si>
  <si>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</si>
  <si>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</si>
  <si>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</si>
  <si>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</si>
  <si>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</si>
  <si>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</si>
  <si>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</si>
  <si>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</si>
  <si>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</si>
  <si>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</si>
  <si>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</si>
  <si>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</si>
  <si>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</si>
  <si>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</si>
  <si>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</si>
  <si>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</si>
  <si>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</si>
  <si>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</si>
  <si>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</si>
  <si>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</si>
  <si>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</si>
  <si>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</si>
  <si>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</si>
  <si>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</si>
  <si>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</si>
  <si>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</si>
  <si>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</si>
  <si>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</si>
  <si>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</si>
  <si>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</si>
  <si>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</si>
  <si>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</si>
  <si>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</si>
  <si>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</si>
  <si>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</si>
  <si>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</si>
  <si>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</si>
  <si>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</si>
  <si>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</si>
  <si>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</si>
  <si>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</si>
  <si>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</si>
  <si>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</si>
  <si>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</si>
  <si>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</si>
  <si>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</si>
  <si>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</si>
  <si>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</si>
  <si>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</si>
  <si>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</si>
  <si>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</si>
  <si>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</si>
  <si>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</si>
  <si>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</si>
  <si>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</si>
  <si>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</si>
  <si>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</si>
  <si>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</si>
  <si>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</si>
  <si>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</si>
  <si>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</si>
  <si>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</si>
  <si>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</si>
  <si>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</si>
  <si>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</si>
  <si>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</si>
  <si>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</si>
  <si>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</si>
  <si>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</si>
  <si>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</si>
  <si>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</si>
  <si>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</si>
  <si>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</si>
  <si>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</si>
  <si>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</si>
  <si>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</si>
  <si>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</si>
  <si>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</si>
  <si>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</si>
  <si>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</si>
  <si>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</si>
  <si>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</si>
  <si>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</si>
  <si>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</si>
  <si>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</si>
  <si>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</si>
  <si>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</si>
  <si>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</si>
  <si>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</si>
  <si>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</si>
  <si>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</si>
  <si>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</si>
  <si>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</si>
  <si>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</si>
  <si>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</si>
  <si>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</si>
  <si>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</si>
  <si>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</si>
  <si>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</si>
  <si>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</si>
  <si>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</si>
  <si>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</si>
  <si>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</si>
  <si>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</si>
  <si>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</si>
  <si>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</si>
  <si>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</si>
  <si>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</si>
  <si>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</si>
  <si>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</si>
  <si>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</si>
  <si>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</si>
  <si>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</si>
  <si>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</si>
  <si>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</si>
  <si>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</si>
  <si>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</si>
  <si>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</si>
  <si>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</si>
  <si>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</si>
  <si>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</si>
  <si>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</si>
  <si>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</si>
  <si>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</si>
  <si>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</si>
  <si>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</si>
  <si>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</si>
  <si>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</si>
  <si>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</si>
  <si>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</si>
  <si>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</si>
  <si>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</si>
  <si>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</si>
  <si>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</si>
  <si>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</si>
  <si>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</si>
  <si>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</si>
  <si>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</si>
  <si>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</si>
  <si>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</si>
  <si>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</si>
  <si>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</si>
  <si>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</si>
  <si>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</si>
  <si>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</si>
  <si>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</si>
  <si>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</si>
  <si>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</si>
  <si>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</si>
  <si>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</si>
  <si>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</si>
  <si>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</si>
  <si>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</si>
  <si>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</si>
  <si>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</si>
  <si>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</si>
  <si>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</si>
  <si>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</si>
  <si>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</si>
  <si>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</si>
  <si>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</si>
  <si>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</si>
  <si>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</si>
  <si>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</si>
  <si>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</si>
  <si>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</si>
  <si>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</si>
  <si>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</si>
  <si>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</si>
  <si>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</si>
  <si>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</si>
  <si>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</si>
  <si>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</si>
  <si>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</si>
  <si>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</si>
  <si>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</si>
  <si>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</si>
  <si>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</si>
  <si>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</si>
  <si>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</si>
  <si>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</si>
  <si>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</si>
  <si>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</si>
  <si>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</si>
  <si>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</si>
  <si>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</si>
  <si>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</si>
  <si>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</si>
  <si>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</si>
  <si>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</si>
  <si>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</si>
  <si>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</si>
  <si>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</si>
  <si>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</si>
  <si>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</si>
  <si>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</si>
  <si>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</si>
  <si>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</si>
  <si>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</si>
  <si>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</si>
  <si>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</si>
  <si>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</si>
  <si>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</si>
  <si>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</si>
  <si>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</si>
  <si>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</si>
  <si>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</si>
  <si>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</si>
  <si>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</si>
  <si>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</si>
  <si>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</si>
  <si>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</si>
  <si>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</si>
  <si>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</si>
  <si>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</si>
  <si>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</si>
  <si>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</si>
  <si>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</si>
  <si>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</si>
  <si>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</si>
  <si>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</si>
  <si>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</si>
  <si>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</si>
  <si>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</si>
  <si>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</si>
  <si>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</si>
  <si>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</si>
  <si>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</si>
  <si>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</si>
  <si>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</si>
  <si>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</si>
  <si>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</si>
  <si>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</si>
  <si>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</si>
  <si>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</si>
  <si>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</si>
  <si>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</si>
  <si>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</si>
  <si>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</si>
  <si>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</si>
  <si>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</si>
  <si>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</si>
  <si>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</si>
  <si>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</si>
  <si>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</si>
  <si>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</si>
  <si>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</si>
  <si>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</si>
  <si>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</si>
  <si>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</si>
  <si>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</si>
  <si>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</si>
  <si>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</si>
  <si>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</si>
  <si>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</si>
  <si>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</si>
  <si>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</si>
  <si>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</si>
  <si>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</si>
  <si>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</si>
  <si>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</si>
  <si>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</si>
  <si>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</si>
  <si>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</si>
  <si>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</si>
  <si>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</si>
  <si>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</si>
  <si>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</si>
  <si>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</si>
  <si>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</si>
  <si>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</si>
  <si>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</si>
  <si>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</si>
  <si>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</si>
  <si>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</si>
  <si>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</si>
  <si>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</si>
  <si>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</si>
  <si>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</si>
  <si>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</si>
  <si>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</si>
  <si>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</si>
  <si>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</si>
  <si>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</si>
  <si>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</si>
  <si>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</si>
  <si>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</si>
  <si>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</si>
  <si>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</si>
  <si>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</si>
  <si>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</si>
  <si>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</si>
  <si>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</si>
  <si>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</si>
  <si>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</si>
  <si>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</si>
  <si>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</si>
  <si>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</si>
  <si>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</si>
  <si>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</si>
  <si>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</si>
  <si>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</si>
  <si>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</si>
  <si>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</si>
  <si>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</si>
  <si>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</si>
  <si>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</si>
  <si>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</si>
  <si>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</si>
  <si>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</si>
  <si>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</si>
  <si>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</si>
  <si>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</si>
  <si>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</si>
  <si>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</si>
  <si>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</si>
  <si>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</si>
  <si>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</si>
  <si>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</si>
  <si>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</si>
  <si>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</si>
  <si>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</si>
  <si>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</si>
  <si>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</si>
  <si>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</si>
  <si>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</si>
  <si>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</si>
  <si>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</si>
  <si>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</si>
  <si>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</si>
  <si>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</si>
  <si>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</si>
  <si>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</si>
  <si>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</si>
  <si>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</si>
  <si>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</si>
  <si>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</si>
  <si>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</si>
  <si>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</si>
  <si>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</si>
  <si>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</si>
  <si>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</si>
  <si>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</si>
  <si>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</si>
  <si>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</si>
  <si>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</si>
  <si>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</si>
  <si>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</si>
  <si>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</si>
  <si>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</si>
  <si>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</si>
  <si>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</si>
  <si>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</si>
  <si>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</si>
  <si>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</si>
  <si>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</si>
  <si>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</si>
  <si>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</si>
  <si>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</si>
  <si>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</si>
  <si>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</si>
  <si>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</si>
  <si>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</si>
  <si>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</si>
  <si>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</si>
  <si>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</si>
  <si>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</si>
  <si>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</si>
  <si>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</si>
  <si>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</si>
  <si>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</si>
  <si>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</si>
  <si>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</si>
  <si>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</si>
  <si>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</si>
  <si>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</si>
  <si>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</si>
  <si>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</si>
  <si>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</si>
  <si>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</si>
  <si>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</si>
  <si>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</si>
  <si>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</si>
  <si>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</si>
  <si>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</si>
  <si>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</si>
  <si>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</si>
  <si>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</si>
  <si>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</si>
  <si>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</si>
  <si>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</si>
  <si>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</si>
  <si>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</si>
  <si>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</si>
  <si>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</si>
  <si>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</si>
  <si>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</si>
  <si>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</si>
  <si>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</si>
  <si>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</si>
  <si>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</si>
  <si>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</si>
  <si>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</si>
  <si>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</si>
  <si>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</si>
  <si>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</si>
  <si>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</si>
  <si>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</si>
  <si>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</si>
  <si>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</si>
  <si>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</si>
  <si>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</si>
  <si>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</si>
  <si>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</si>
  <si>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</si>
  <si>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</si>
  <si>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</si>
  <si>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</si>
  <si>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</si>
  <si>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</si>
  <si>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</si>
  <si>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</si>
  <si>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</si>
  <si>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</si>
  <si>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</si>
  <si>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</si>
  <si>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</si>
  <si>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</si>
  <si>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</si>
  <si>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</si>
  <si>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</si>
  <si>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</si>
  <si>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</si>
  <si>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</si>
  <si>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</si>
  <si>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</si>
  <si>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</si>
  <si>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</si>
  <si>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</si>
  <si>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</si>
  <si>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</si>
  <si>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</si>
  <si>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</si>
  <si>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</si>
  <si>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</si>
  <si>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</si>
  <si>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</si>
  <si>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</si>
  <si>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</si>
  <si>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</si>
  <si>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</si>
  <si>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</si>
  <si>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</si>
  <si>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</si>
  <si>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</si>
  <si>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</si>
  <si>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</si>
  <si>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</si>
  <si>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</si>
  <si>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</si>
  <si>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</si>
  <si>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</si>
  <si>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</si>
  <si>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</si>
  <si>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</si>
  <si>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</si>
  <si>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</si>
  <si>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</si>
  <si>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</si>
  <si>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</si>
  <si>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</si>
  <si>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</si>
  <si>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</si>
  <si>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</si>
  <si>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</si>
  <si>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</si>
  <si>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</si>
  <si>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</si>
  <si>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</si>
  <si>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</si>
  <si>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</si>
  <si>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</si>
  <si>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</si>
  <si>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</si>
  <si>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</si>
  <si>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</si>
  <si>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</si>
  <si>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</si>
  <si>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</si>
  <si>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</si>
  <si>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</si>
  <si>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</si>
  <si>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</si>
  <si>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</si>
  <si>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</si>
  <si>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</si>
  <si>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</si>
  <si>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</si>
  <si>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</si>
  <si>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</si>
  <si>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</si>
  <si>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</si>
  <si>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</si>
  <si>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</si>
  <si>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</si>
  <si>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</si>
  <si>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</si>
  <si>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</si>
  <si>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</si>
  <si>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</si>
  <si>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</si>
  <si>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</si>
  <si>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</si>
  <si>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</si>
  <si>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</si>
  <si>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</si>
  <si>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</si>
  <si>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</si>
  <si>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</si>
  <si>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</si>
  <si>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</si>
  <si>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</si>
  <si>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</si>
  <si>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</si>
  <si>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</si>
  <si>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</si>
  <si>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</si>
  <si>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</si>
  <si>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</si>
  <si>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</si>
  <si>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</si>
  <si>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</si>
  <si>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</si>
  <si>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</si>
  <si>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</si>
  <si>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</si>
  <si>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</si>
  <si>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</si>
  <si>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</si>
  <si>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</si>
  <si>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</si>
  <si>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</si>
  <si>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</si>
  <si>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</si>
  <si>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</si>
  <si>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</si>
  <si>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</si>
  <si>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</si>
  <si>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</si>
  <si>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</si>
  <si>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</si>
  <si>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</si>
  <si>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</si>
  <si>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</si>
  <si>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</si>
  <si>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</si>
  <si>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</si>
  <si>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</si>
  <si>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</si>
  <si>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</si>
  <si>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</si>
  <si>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</si>
  <si>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</si>
  <si>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</si>
  <si>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</si>
  <si>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</si>
  <si>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</si>
  <si>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</si>
  <si>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</si>
  <si>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</si>
  <si>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</si>
  <si>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</si>
  <si>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</si>
  <si>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</si>
  <si>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</si>
  <si>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</si>
  <si>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</si>
  <si>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</si>
  <si>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</si>
  <si>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</si>
  <si>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</si>
  <si>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</si>
  <si>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</si>
  <si>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</si>
  <si>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</si>
  <si>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</si>
  <si>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</si>
  <si>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</si>
  <si>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</si>
  <si>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</si>
  <si>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</si>
  <si>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</si>
  <si>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</si>
  <si>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</si>
  <si>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</si>
  <si>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</si>
  <si>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</si>
  <si>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</si>
  <si>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</si>
  <si>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</si>
  <si>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</si>
  <si>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</si>
  <si>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</si>
  <si>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</si>
  <si>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</si>
  <si>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</si>
  <si>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</si>
  <si>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</si>
  <si>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</si>
  <si>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</si>
  <si>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</si>
  <si>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</si>
  <si>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</si>
  <si>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</si>
  <si>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</si>
  <si>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</si>
  <si>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</si>
  <si>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</si>
  <si>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</si>
  <si>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</si>
  <si>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</si>
  <si>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</si>
  <si>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</si>
  <si>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</si>
  <si>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</si>
  <si>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</si>
  <si>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</si>
  <si>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</si>
  <si>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</si>
  <si>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</si>
  <si>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</si>
  <si>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</si>
  <si>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</si>
  <si>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</si>
  <si>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</si>
  <si>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</si>
  <si>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</si>
  <si>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</si>
  <si>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</si>
  <si>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</si>
  <si>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FRANCISCO ALIRIO RODRÍGUEZ SANTOS - GERENTE EMPRESA DE SERVICIOS PÚBLICOS </t>
  </si>
  <si>
    <t xml:space="preserve">Suscripción y legalización de convenios y/o contratos interadministrativos </t>
  </si>
  <si>
    <t>Número</t>
  </si>
  <si>
    <t xml:space="preserve">Gestión para la ampliación de caudal de la conseción de aguas del rio Bogotá </t>
  </si>
  <si>
    <t>Construcción y puesta en marcha de la ampliacion de las Plantas de Tratamiento de Agua Potable</t>
  </si>
  <si>
    <t>Interventoria de la construcción de la ampliacion y puesta en marcha de las Plantas de Tratamiento de Agua Potable</t>
  </si>
  <si>
    <t>Gestionar ante la autoridad competente los permisos necesarios para la ampliación de la PTAP Los Patos</t>
  </si>
  <si>
    <t>Legalizacion del pozo profundo de la Fuente y de la Esmeralda</t>
  </si>
  <si>
    <t>Adecuación de un sistema de almacenamiento de agua cruda para la PTAP Los Patos</t>
  </si>
  <si>
    <t xml:space="preserve">Construccion del urbanismo de las PTAP´s </t>
  </si>
  <si>
    <t>Mantenimiento de los pozos profundos y las PTAP´s</t>
  </si>
  <si>
    <t>Operación de las PTAP´s</t>
  </si>
  <si>
    <t xml:space="preserve">Proyecto de acuerdo municipal para la implementacion del subsidio </t>
  </si>
  <si>
    <t>Estudio de viabilidad para la implementacion del minimo vital</t>
  </si>
  <si>
    <t>Implementación del mínimo vital</t>
  </si>
  <si>
    <t>Socialización a la poblacion beneficiada de la implementación del minimo vital</t>
  </si>
  <si>
    <t>Actualización del estudio tarifario del servicio de acueducto de acuerdo a la normatividad vigente</t>
  </si>
  <si>
    <t>Suministro e instalación de micromedidores a población focalizada</t>
  </si>
  <si>
    <t>Implementación y dotación de dispositivos de macromedición</t>
  </si>
  <si>
    <t>Protección y conservación de las fuentes hídricas</t>
  </si>
  <si>
    <t>Capacitación y motivación especial</t>
  </si>
  <si>
    <t>Control y seguimiento para la reduccion de perdidas en el sistema de distribución</t>
  </si>
  <si>
    <t>Automatización del tanque Caita</t>
  </si>
  <si>
    <t>Estudios y diseños para la ampliacion de la capacidad de almacenamiento</t>
  </si>
  <si>
    <t>Interventoria de los estudios y diseños para la ampliacion de la capacidad de almacenamiento</t>
  </si>
  <si>
    <t>Avaluo, Compra y legalizacion de predios</t>
  </si>
  <si>
    <t>Construcción de la ampliacion de la capacidad de almacenamiento</t>
  </si>
  <si>
    <t>Interventoria para la construccion de la ampliacion de la capacidad de almacenamiento</t>
  </si>
  <si>
    <t>Construcción y legalización acometida eléctrica</t>
  </si>
  <si>
    <t xml:space="preserve">Suministro e instalación de macromedición </t>
  </si>
  <si>
    <t>Ampliación de la capacidad de almacenamiento de los tanques</t>
  </si>
  <si>
    <t>Construcción de encerramiento de los tanques de almacenamiento</t>
  </si>
  <si>
    <t>Construcción y reposición de redes de acueducto en las zonas urbanas y rural</t>
  </si>
  <si>
    <t>Interventoria para la construcción y reposición de redes de acueducto en las zonas urbana y rural</t>
  </si>
  <si>
    <t>Sectorización, instrumentacion y macromedición red de sistema de acueducto</t>
  </si>
  <si>
    <t>Interventoria para la sectorización, instrumentación y macromedición red de sistema de acueducto</t>
  </si>
  <si>
    <t xml:space="preserve">Plan Departamental de Aguas </t>
  </si>
  <si>
    <t>Estudios y diseños para la construccion del laboratorio de agua potable</t>
  </si>
  <si>
    <t>Interventoria de los estudios y diseños para la construccion del laboratorio de agua potable</t>
  </si>
  <si>
    <t>Construcción de las instalaciones del laboratorio de agua potable</t>
  </si>
  <si>
    <t>Interventoria para la construcción de las instalaciones del laboratorio de agua potable</t>
  </si>
  <si>
    <t>Suministro de equipos de laboratorio</t>
  </si>
  <si>
    <t>Dotación de equipos de oficina para el laboratorio</t>
  </si>
  <si>
    <t>Operación del laboratorio</t>
  </si>
  <si>
    <t>Suscripción de convenios para subsidios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</si>
</sst>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30">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22"/>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8.710937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3" t="s">
        <v>2</v>
      </c>
      <c r="C2" s="884"/>
      <c r="D2" s="884"/>
      <c r="E2" s="884"/>
      <c r="F2" s="884"/>
      <c r="G2" s="884"/>
      <c r="H2" s="884"/>
      <c r="I2" s="884"/>
      <c r="J2" s="884"/>
      <c r="K2" s="884"/>
      <c r="L2" s="884"/>
      <c r="M2" s="884"/>
      <c r="N2" s="884"/>
      <c r="O2" s="884"/>
      <c r="P2" s="884"/>
      <c r="Q2" s="884"/>
      <c r="R2" s="884"/>
      <c r="S2" s="884"/>
      <c r="T2" s="884"/>
      <c r="U2" s="884"/>
      <c r="V2" s="884"/>
      <c r="W2" s="884"/>
      <c r="X2" s="884"/>
      <c r="Y2" s="884"/>
      <c r="Z2" s="884"/>
      <c r="AA2" s="884"/>
      <c r="AB2" s="884"/>
      <c r="AC2" s="884"/>
      <c r="AD2" s="884"/>
      <c r="AE2" s="884"/>
      <c r="AF2" s="884"/>
      <c r="AG2" s="884"/>
      <c r="AH2" s="884"/>
      <c r="AI2" s="884"/>
      <c r="AJ2" s="884"/>
      <c r="AK2" s="884"/>
      <c r="AL2" s="884"/>
      <c r="AM2" s="884"/>
      <c r="AN2" s="884"/>
      <c r="AO2" s="884"/>
      <c r="AP2" s="884"/>
      <c r="AQ2" s="884"/>
      <c r="AR2" s="884"/>
      <c r="AS2" s="884"/>
      <c r="AT2" s="884"/>
      <c r="AU2" s="884"/>
      <c r="AV2" s="884"/>
      <c r="AW2" s="884"/>
      <c r="AX2" s="884"/>
      <c r="AY2" s="884"/>
      <c r="AZ2" s="884"/>
      <c r="BA2" s="885"/>
      <c r="BC2" s="886"/>
      <c r="BD2" s="888" t="s">
        <v>1669</v>
      </c>
      <c r="BE2" s="889"/>
      <c r="BF2" s="889"/>
      <c r="BG2" s="889"/>
      <c r="BH2" s="889"/>
      <c r="BI2" s="889"/>
      <c r="BJ2" s="889"/>
    </row>
    <row r="3" spans="1:62" ht="15.75" x14ac:dyDescent="0.2">
      <c r="B3" s="890" t="s">
        <v>1670</v>
      </c>
      <c r="C3" s="891"/>
      <c r="D3" s="891"/>
      <c r="E3" s="891"/>
      <c r="F3" s="891"/>
      <c r="G3" s="891"/>
      <c r="H3" s="891"/>
      <c r="I3" s="891"/>
      <c r="J3" s="891"/>
      <c r="K3" s="891"/>
      <c r="L3" s="891"/>
      <c r="M3" s="891"/>
      <c r="N3" s="892">
        <v>2017</v>
      </c>
      <c r="O3" s="892"/>
      <c r="P3" s="892"/>
      <c r="Q3" s="126" t="e">
        <f>VLOOKUP(N3,#REF!,2,0)</f>
        <v>#REF!</v>
      </c>
      <c r="R3" s="126">
        <f>VLOOKUP(N3,$N$318:$O$322,2,0)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7"/>
      <c r="BD3" s="888"/>
      <c r="BE3" s="889"/>
      <c r="BF3" s="889"/>
      <c r="BG3" s="889"/>
      <c r="BH3" s="889"/>
      <c r="BI3" s="889"/>
      <c r="BJ3" s="889"/>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3" t="str">
        <f>VLOOKUP($D$9,'CONSOLIDADO PLAN DESARROLLO'!$DT$9:$DZ$62,3,0)</f>
        <v>E3. - Infraestructura, Planeación, Ambiente y Servicios Públicos</v>
      </c>
      <c r="D5" s="893"/>
      <c r="E5" s="893"/>
      <c r="F5" s="893"/>
      <c r="G5" s="893"/>
      <c r="H5" s="893"/>
      <c r="I5" s="894"/>
      <c r="J5" s="895" t="s">
        <v>1672</v>
      </c>
      <c r="K5" s="896"/>
      <c r="L5" s="897" t="str">
        <f>VLOOKUP($D$9,'CONSOLIDADO PLAN DESARROLLO'!$DT$9:$DZ$62,5,0)</f>
        <v>Servicios Públicos</v>
      </c>
      <c r="M5" s="897"/>
      <c r="N5" s="897"/>
      <c r="O5" s="897"/>
      <c r="P5" s="897"/>
      <c r="Q5" s="897"/>
      <c r="R5" s="897"/>
      <c r="S5" s="897"/>
      <c r="T5" s="897"/>
      <c r="U5" s="898"/>
      <c r="V5" s="899" t="s">
        <v>1790</v>
      </c>
      <c r="W5" s="900"/>
      <c r="X5" s="900"/>
      <c r="Y5" s="868"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68"/>
      <c r="AA5" s="868"/>
      <c r="AB5" s="868"/>
      <c r="AC5" s="868"/>
      <c r="AD5" s="868"/>
      <c r="AE5" s="868"/>
      <c r="AF5" s="868"/>
      <c r="AG5" s="868"/>
      <c r="AH5" s="868"/>
      <c r="AI5" s="868"/>
      <c r="AJ5" s="868"/>
      <c r="AK5" s="868"/>
      <c r="AL5" s="868"/>
      <c r="AM5" s="868"/>
      <c r="AN5" s="868"/>
      <c r="AO5" s="868"/>
      <c r="AP5" s="868"/>
      <c r="AQ5" s="868"/>
      <c r="AR5" s="868"/>
      <c r="AS5" s="868"/>
      <c r="AT5" s="868"/>
      <c r="AU5" s="868"/>
      <c r="AV5" s="868"/>
      <c r="AW5" s="868"/>
      <c r="AX5" s="868"/>
      <c r="AY5" s="868"/>
      <c r="AZ5" s="868"/>
      <c r="BA5" s="901"/>
    </row>
    <row r="6" spans="1:62" ht="15" customHeight="1" thickBot="1" x14ac:dyDescent="0.25">
      <c r="B6" s="133" t="s">
        <v>1673</v>
      </c>
      <c r="C6" s="868" t="str">
        <f>VLOOKUP($D$9,'CONSOLIDADO PLAN DESARROLLO'!$DT$9:$DZ$62,6,0)</f>
        <v>E3.P_L - ACUEDUCTO, ALCANTARILLADO Y ASEO</v>
      </c>
      <c r="D6" s="868"/>
      <c r="E6" s="868"/>
      <c r="F6" s="869"/>
      <c r="G6" s="968" t="s">
        <v>1792</v>
      </c>
      <c r="H6" s="969"/>
      <c r="I6" s="969"/>
      <c r="J6" s="969"/>
      <c r="K6" s="970" t="str">
        <f>VLOOKUP($D$9,'CONSOLIDADO PLAN DESARROLLO'!$DT$9:$DZ$62,7,0)</f>
        <v>Ampliar las coberturas los servicios públicos de Acueducto, Alcantarillado y Aseo</v>
      </c>
      <c r="L6" s="970"/>
      <c r="M6" s="970"/>
      <c r="N6" s="970"/>
      <c r="O6" s="970"/>
      <c r="P6" s="970"/>
      <c r="Q6" s="971"/>
      <c r="R6" s="870" t="s">
        <v>1674</v>
      </c>
      <c r="S6" s="871"/>
      <c r="T6" s="871"/>
      <c r="U6" s="871"/>
      <c r="V6" s="872"/>
      <c r="W6" s="872"/>
      <c r="X6" s="872"/>
      <c r="Y6" s="872"/>
      <c r="Z6" s="872"/>
      <c r="AA6" s="872"/>
      <c r="AB6" s="872"/>
      <c r="AC6" s="872"/>
      <c r="AD6" s="872"/>
      <c r="AE6" s="872"/>
      <c r="AF6" s="872"/>
      <c r="AG6" s="872"/>
      <c r="AH6" s="872"/>
      <c r="AI6" s="873"/>
      <c r="AJ6" s="874" t="s">
        <v>1675</v>
      </c>
      <c r="AK6" s="875"/>
      <c r="AL6" s="875"/>
      <c r="AM6" s="875"/>
      <c r="AN6" s="875"/>
      <c r="AO6" s="875"/>
      <c r="AP6" s="875"/>
      <c r="AQ6" s="875"/>
      <c r="AR6" s="875"/>
      <c r="AS6" s="875"/>
      <c r="AT6" s="875"/>
      <c r="AU6" s="875"/>
      <c r="AV6" s="875"/>
      <c r="AW6" s="875"/>
      <c r="AX6" s="875"/>
      <c r="AY6" s="875"/>
      <c r="AZ6" s="875"/>
      <c r="BA6" s="876"/>
    </row>
    <row r="7" spans="1:62" ht="36" customHeight="1" x14ac:dyDescent="0.2">
      <c r="B7" s="972" t="s">
        <v>1676</v>
      </c>
      <c r="C7" s="973"/>
      <c r="D7" s="877" t="s">
        <v>1677</v>
      </c>
      <c r="E7" s="976" t="s">
        <v>1678</v>
      </c>
      <c r="F7" s="879" t="s">
        <v>1679</v>
      </c>
      <c r="G7" s="881" t="s">
        <v>1680</v>
      </c>
      <c r="H7" s="919" t="s">
        <v>1793</v>
      </c>
      <c r="I7" s="921" t="s">
        <v>1915</v>
      </c>
      <c r="J7" s="923">
        <f>+$N$3</f>
        <v>2017</v>
      </c>
      <c r="K7" s="925" t="s">
        <v>1682</v>
      </c>
      <c r="L7" s="927" t="s">
        <v>1683</v>
      </c>
      <c r="M7" s="134"/>
      <c r="N7" s="134"/>
      <c r="O7" s="134"/>
      <c r="P7" s="134"/>
      <c r="Q7" s="134"/>
      <c r="R7" s="929" t="s">
        <v>1917</v>
      </c>
      <c r="S7" s="930"/>
      <c r="T7" s="913" t="s">
        <v>1934</v>
      </c>
      <c r="U7" s="913"/>
      <c r="V7" s="913" t="s">
        <v>1918</v>
      </c>
      <c r="W7" s="913"/>
      <c r="X7" s="913" t="s">
        <v>1919</v>
      </c>
      <c r="Y7" s="913"/>
      <c r="Z7" s="918" t="s">
        <v>1916</v>
      </c>
      <c r="AA7" s="918"/>
      <c r="AB7" s="913" t="s">
        <v>36</v>
      </c>
      <c r="AC7" s="913"/>
      <c r="AD7" s="913" t="s">
        <v>1935</v>
      </c>
      <c r="AE7" s="913"/>
      <c r="AF7" s="913" t="s">
        <v>1920</v>
      </c>
      <c r="AG7" s="913"/>
      <c r="AH7" s="914" t="s">
        <v>1930</v>
      </c>
      <c r="AI7" s="915"/>
      <c r="AJ7" s="916" t="s">
        <v>1684</v>
      </c>
      <c r="AK7" s="917"/>
      <c r="AL7" s="917"/>
      <c r="AM7" s="917"/>
      <c r="AN7" s="917"/>
      <c r="AO7" s="917"/>
      <c r="AP7" s="917"/>
      <c r="AQ7" s="917" t="s">
        <v>1685</v>
      </c>
      <c r="AR7" s="917"/>
      <c r="AS7" s="917"/>
      <c r="AT7" s="917" t="s">
        <v>1686</v>
      </c>
      <c r="AU7" s="917"/>
      <c r="AV7" s="917"/>
      <c r="AW7" s="917"/>
      <c r="AX7" s="917"/>
      <c r="AY7" s="904" t="s">
        <v>1687</v>
      </c>
      <c r="AZ7" s="902" t="s">
        <v>1688</v>
      </c>
      <c r="BA7" s="903" t="s">
        <v>1689</v>
      </c>
    </row>
    <row r="8" spans="1:62" ht="57" customHeight="1" x14ac:dyDescent="0.2">
      <c r="B8" s="974"/>
      <c r="C8" s="975"/>
      <c r="D8" s="878"/>
      <c r="E8" s="977"/>
      <c r="F8" s="880"/>
      <c r="G8" s="882"/>
      <c r="H8" s="920"/>
      <c r="I8" s="922"/>
      <c r="J8" s="924"/>
      <c r="K8" s="926"/>
      <c r="L8" s="928"/>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4"/>
      <c r="AZ8" s="902"/>
      <c r="BA8" s="903"/>
    </row>
    <row r="9" spans="1:62" ht="78" customHeight="1" x14ac:dyDescent="0.2">
      <c r="B9" s="978" t="s">
        <v>1936</v>
      </c>
      <c r="C9" s="979"/>
      <c r="D9" s="103" t="s">
        <v>486</v>
      </c>
      <c r="E9" s="102" t="str">
        <f>VLOOKUP($D$9,'CONSOLIDADO PLAN DESARROLLO'!$EB$9:$EF$62,2,0)</f>
        <v xml:space="preserve">Mantener la cobertura de acueducto del área urbana y área rural </v>
      </c>
      <c r="F9" s="37" t="str">
        <f>VLOOKUP($D$9,'CONSOLIDADO PLAN DESARROLLO'!$EB$9:$EF$62,3,0)</f>
        <v>% cobertura urbana
% cobertura rural</v>
      </c>
      <c r="G9" s="98" t="str">
        <f>VLOOKUP($D$9,'CONSOLIDADO PLAN DESARROLLO'!$EB$9:$EF$62,4,0)</f>
        <v>100%   
  99%</v>
      </c>
      <c r="H9" s="98" t="str">
        <f>VLOOKUP($D$9,'CONSOLIDADO PLAN DESARROLLO'!$EB$9:$EF$62,5,0)</f>
        <v>100%    
99%</v>
      </c>
      <c r="I9" s="905"/>
      <c r="J9" s="906"/>
      <c r="K9" s="857"/>
      <c r="L9" s="858"/>
      <c r="M9" s="134"/>
      <c r="N9" s="134"/>
      <c r="O9" s="134"/>
      <c r="P9" s="134"/>
      <c r="Q9" s="134"/>
      <c r="R9" s="135">
        <f>+R12+R25+R34+R43+R52+R62+R71+R83+R92+R101+R110+R119+R128+R137+R146+R155+R164+R173+R182+R191+R200</f>
        <v>0</v>
      </c>
      <c r="S9" s="136">
        <f t="shared" ref="S9:AX9" si="0">+S12+S25+S34+S43+S52+S62+S71+S83+S92+S101+S110+S119+S128+S137+S146+S155+S164+S173+S182+S191+S200</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7" t="e">
        <f>VLOOKUP($D$9,#REF!,2,0)</f>
        <v>#REF!</v>
      </c>
      <c r="E10" s="908"/>
      <c r="F10" s="908"/>
      <c r="G10" s="908"/>
      <c r="H10" s="908"/>
      <c r="I10" s="908"/>
      <c r="J10" s="909"/>
      <c r="K10" s="38" t="e">
        <f>VLOOKUP($D$9,#REF!,3,0)</f>
        <v>#REF!</v>
      </c>
      <c r="L10" s="39" t="e">
        <f>VLOOKUP($D$9,#REF!,4,0)</f>
        <v>#REF!</v>
      </c>
      <c r="M10" s="40" t="e">
        <f>VLOOKUP($D$9,#REF!,5,0)</f>
        <v>#REF!</v>
      </c>
      <c r="N10" s="910" t="e">
        <f>VLOOKUP($D$9,#REF!,Q3,0)</f>
        <v>#REF!</v>
      </c>
      <c r="O10" s="911"/>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2"/>
      <c r="O11" s="912"/>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31">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SUM(R13:R23)</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33.75" x14ac:dyDescent="0.2">
      <c r="A13" s="932"/>
      <c r="B13" s="934" t="str">
        <f>VLOOKUP($D$9,'PROYECTOS REGISTRADOS'!$A$2:$D$82,4,0)</f>
        <v>Mejoramiento de la cobertura de Acueducto del Área Urbana y Área Rural del Municipio de Tocancipá, Cundinamarca, Centro Oriente</v>
      </c>
      <c r="C13" s="937" t="str">
        <f>VLOOKUP($D$9,'PROYECTOS REGISTRADOS'!$A$2:$D$82,3,0)</f>
        <v>2016-25817-0045</v>
      </c>
      <c r="D13" s="940" t="s">
        <v>1350</v>
      </c>
      <c r="E13" s="946" t="str">
        <f>IF(D13=0,"0-0",(VLOOKUP(D13,'CONSOLIDADO PLAN DESARROLLO'!$EL$9:$ET$304,2,0)))</f>
        <v>Ampliar la capacidad de tratamiento de las Plantas de Agua Potable</v>
      </c>
      <c r="F13" s="943" t="str">
        <f>IF(D13=0,"0-0",(VLOOKUP(D13,'CONSOLIDADO PLAN DESARROLLO'!$EL$9:$ET$304,3,0)))</f>
        <v>No. de PTAP ampliadas</v>
      </c>
      <c r="G13" s="965">
        <f>IF(D13=0,"0-0",(VLOOKUP(D13,'CONSOLIDADO PLAN DESARROLLO'!$EL$9:$ET$304,4,0)))</f>
        <v>3</v>
      </c>
      <c r="H13" s="949">
        <f>IF(D13=0,"0-0",(VLOOKUP(D13,'CONSOLIDADO PLAN DESARROLLO'!$EL$9:$ET$304,5,0)))</f>
        <v>3</v>
      </c>
      <c r="I13" s="952">
        <f>IF(D13=0,"0-0",(VLOOKUP(D13,'CONSOLIDADO PLAN DESARROLLO'!$EL$9:$ET$304,$R$3,0)))</f>
        <v>0.8</v>
      </c>
      <c r="J13" s="953"/>
      <c r="K13" s="958"/>
      <c r="L13" s="961"/>
      <c r="M13" s="853" t="s">
        <v>1937</v>
      </c>
      <c r="N13" s="851" t="s">
        <v>1938</v>
      </c>
      <c r="O13" s="855">
        <v>3</v>
      </c>
      <c r="P13" s="47"/>
      <c r="Q13" s="46"/>
      <c r="R13" s="862"/>
      <c r="S13" s="48"/>
      <c r="T13" s="865"/>
      <c r="U13" s="49"/>
      <c r="V13" s="865"/>
      <c r="W13" s="49"/>
      <c r="X13" s="865"/>
      <c r="Y13" s="49"/>
      <c r="Z13" s="865"/>
      <c r="AA13" s="49"/>
      <c r="AB13" s="865"/>
      <c r="AC13" s="49"/>
      <c r="AD13" s="865"/>
      <c r="AE13" s="49"/>
      <c r="AF13" s="865"/>
      <c r="AG13" s="50"/>
      <c r="AH13" s="859">
        <f>+R13+T13+V13+X13+Z13+AB13+AD13+AF13</f>
        <v>0</v>
      </c>
      <c r="AI13" s="104">
        <f t="shared" ref="AI13:AI22" si="2">AC13+AE13+AG13+S13+U13+W13+Y13+AA13</f>
        <v>0</v>
      </c>
      <c r="AJ13" s="51"/>
      <c r="AK13" s="52"/>
      <c r="AL13" s="52"/>
      <c r="AM13" s="52"/>
      <c r="AN13" s="52"/>
      <c r="AO13" s="52"/>
      <c r="AP13" s="53">
        <f t="shared" ref="AP13:AP22" si="3">SUM(AJ13:AO13)</f>
        <v>0</v>
      </c>
      <c r="AQ13" s="54"/>
      <c r="AR13" s="52"/>
      <c r="AS13" s="53">
        <f t="shared" ref="AS13:AS21" si="4">SUM(AQ13:AR13)</f>
        <v>0</v>
      </c>
      <c r="AT13" s="54"/>
      <c r="AU13" s="52"/>
      <c r="AV13" s="52"/>
      <c r="AW13" s="52"/>
      <c r="AX13" s="55"/>
      <c r="AY13" s="56"/>
      <c r="AZ13" s="56"/>
      <c r="BA13" s="57"/>
    </row>
    <row r="14" spans="1:62" ht="33.75" x14ac:dyDescent="0.2">
      <c r="A14" s="932"/>
      <c r="B14" s="934"/>
      <c r="C14" s="937"/>
      <c r="D14" s="940"/>
      <c r="E14" s="947"/>
      <c r="F14" s="943"/>
      <c r="G14" s="965"/>
      <c r="H14" s="949"/>
      <c r="I14" s="954"/>
      <c r="J14" s="955"/>
      <c r="K14" s="958"/>
      <c r="L14" s="962"/>
      <c r="M14" s="853" t="s">
        <v>1939</v>
      </c>
      <c r="N14" s="851" t="s">
        <v>1938</v>
      </c>
      <c r="O14" s="855">
        <v>1</v>
      </c>
      <c r="P14" s="47"/>
      <c r="Q14" s="46"/>
      <c r="R14" s="863"/>
      <c r="S14" s="48"/>
      <c r="T14" s="866"/>
      <c r="U14" s="49"/>
      <c r="V14" s="866"/>
      <c r="W14" s="49"/>
      <c r="X14" s="866"/>
      <c r="Y14" s="49"/>
      <c r="Z14" s="866"/>
      <c r="AA14" s="49"/>
      <c r="AB14" s="866"/>
      <c r="AC14" s="49"/>
      <c r="AD14" s="866"/>
      <c r="AE14" s="49"/>
      <c r="AF14" s="866"/>
      <c r="AG14" s="50"/>
      <c r="AH14" s="860"/>
      <c r="AI14" s="104">
        <f t="shared" ref="AI14:AI17" si="5">AC14+AE14+AG14+S14+U14+W14+Y14+AA14</f>
        <v>0</v>
      </c>
      <c r="AJ14" s="51"/>
      <c r="AK14" s="52"/>
      <c r="AL14" s="52"/>
      <c r="AM14" s="52"/>
      <c r="AN14" s="52"/>
      <c r="AO14" s="52"/>
      <c r="AP14" s="53">
        <f t="shared" ref="AP14:AP17" si="6">SUM(AJ14:AO14)</f>
        <v>0</v>
      </c>
      <c r="AQ14" s="54"/>
      <c r="AR14" s="52"/>
      <c r="AS14" s="53">
        <f t="shared" ref="AS14:AS17" si="7">SUM(AQ14:AR14)</f>
        <v>0</v>
      </c>
      <c r="AT14" s="54"/>
      <c r="AU14" s="52"/>
      <c r="AV14" s="52"/>
      <c r="AW14" s="52"/>
      <c r="AX14" s="55"/>
      <c r="AY14" s="56"/>
      <c r="AZ14" s="56"/>
      <c r="BA14" s="57"/>
    </row>
    <row r="15" spans="1:62" ht="33.75" x14ac:dyDescent="0.2">
      <c r="A15" s="932"/>
      <c r="B15" s="934"/>
      <c r="C15" s="937"/>
      <c r="D15" s="940"/>
      <c r="E15" s="947"/>
      <c r="F15" s="943"/>
      <c r="G15" s="965"/>
      <c r="H15" s="949"/>
      <c r="I15" s="954"/>
      <c r="J15" s="955"/>
      <c r="K15" s="958"/>
      <c r="L15" s="962"/>
      <c r="M15" s="853" t="s">
        <v>1940</v>
      </c>
      <c r="N15" s="851" t="s">
        <v>1938</v>
      </c>
      <c r="O15" s="855">
        <v>1</v>
      </c>
      <c r="P15" s="47"/>
      <c r="Q15" s="46"/>
      <c r="R15" s="863"/>
      <c r="S15" s="48"/>
      <c r="T15" s="866"/>
      <c r="U15" s="49"/>
      <c r="V15" s="866"/>
      <c r="W15" s="49"/>
      <c r="X15" s="866"/>
      <c r="Y15" s="49"/>
      <c r="Z15" s="866"/>
      <c r="AA15" s="49"/>
      <c r="AB15" s="866"/>
      <c r="AC15" s="49"/>
      <c r="AD15" s="866"/>
      <c r="AE15" s="49"/>
      <c r="AF15" s="866"/>
      <c r="AG15" s="50"/>
      <c r="AH15" s="860"/>
      <c r="AI15" s="104">
        <f t="shared" si="5"/>
        <v>0</v>
      </c>
      <c r="AJ15" s="51"/>
      <c r="AK15" s="52"/>
      <c r="AL15" s="52"/>
      <c r="AM15" s="52"/>
      <c r="AN15" s="52"/>
      <c r="AO15" s="52"/>
      <c r="AP15" s="53">
        <f t="shared" si="6"/>
        <v>0</v>
      </c>
      <c r="AQ15" s="54"/>
      <c r="AR15" s="52"/>
      <c r="AS15" s="53">
        <f t="shared" si="7"/>
        <v>0</v>
      </c>
      <c r="AT15" s="54"/>
      <c r="AU15" s="52"/>
      <c r="AV15" s="52"/>
      <c r="AW15" s="52"/>
      <c r="AX15" s="55"/>
      <c r="AY15" s="56"/>
      <c r="AZ15" s="56"/>
      <c r="BA15" s="57"/>
    </row>
    <row r="16" spans="1:62" ht="45" x14ac:dyDescent="0.2">
      <c r="A16" s="932"/>
      <c r="B16" s="934"/>
      <c r="C16" s="937"/>
      <c r="D16" s="940"/>
      <c r="E16" s="947"/>
      <c r="F16" s="943"/>
      <c r="G16" s="965"/>
      <c r="H16" s="949"/>
      <c r="I16" s="954"/>
      <c r="J16" s="955"/>
      <c r="K16" s="958"/>
      <c r="L16" s="962"/>
      <c r="M16" s="853" t="s">
        <v>1941</v>
      </c>
      <c r="N16" s="851" t="s">
        <v>1938</v>
      </c>
      <c r="O16" s="855">
        <v>1</v>
      </c>
      <c r="P16" s="47"/>
      <c r="Q16" s="46"/>
      <c r="R16" s="863"/>
      <c r="S16" s="48"/>
      <c r="T16" s="866"/>
      <c r="U16" s="49"/>
      <c r="V16" s="866"/>
      <c r="W16" s="49"/>
      <c r="X16" s="866"/>
      <c r="Y16" s="49"/>
      <c r="Z16" s="866"/>
      <c r="AA16" s="49"/>
      <c r="AB16" s="866"/>
      <c r="AC16" s="49"/>
      <c r="AD16" s="866"/>
      <c r="AE16" s="49"/>
      <c r="AF16" s="866"/>
      <c r="AG16" s="50"/>
      <c r="AH16" s="860"/>
      <c r="AI16" s="104">
        <f t="shared" si="5"/>
        <v>0</v>
      </c>
      <c r="AJ16" s="51"/>
      <c r="AK16" s="52"/>
      <c r="AL16" s="52"/>
      <c r="AM16" s="52"/>
      <c r="AN16" s="52"/>
      <c r="AO16" s="52"/>
      <c r="AP16" s="53">
        <f t="shared" si="6"/>
        <v>0</v>
      </c>
      <c r="AQ16" s="54"/>
      <c r="AR16" s="52"/>
      <c r="AS16" s="53">
        <f t="shared" si="7"/>
        <v>0</v>
      </c>
      <c r="AT16" s="54"/>
      <c r="AU16" s="52"/>
      <c r="AV16" s="52"/>
      <c r="AW16" s="52"/>
      <c r="AX16" s="55"/>
      <c r="AY16" s="56"/>
      <c r="AZ16" s="56"/>
      <c r="BA16" s="57"/>
    </row>
    <row r="17" spans="1:53" ht="45" x14ac:dyDescent="0.2">
      <c r="A17" s="932"/>
      <c r="B17" s="934"/>
      <c r="C17" s="937"/>
      <c r="D17" s="940"/>
      <c r="E17" s="947"/>
      <c r="F17" s="943"/>
      <c r="G17" s="965"/>
      <c r="H17" s="949"/>
      <c r="I17" s="954"/>
      <c r="J17" s="955"/>
      <c r="K17" s="958"/>
      <c r="L17" s="962"/>
      <c r="M17" s="853" t="s">
        <v>1942</v>
      </c>
      <c r="N17" s="851" t="s">
        <v>1938</v>
      </c>
      <c r="O17" s="855">
        <v>1</v>
      </c>
      <c r="P17" s="47"/>
      <c r="Q17" s="46"/>
      <c r="R17" s="863"/>
      <c r="S17" s="48"/>
      <c r="T17" s="866"/>
      <c r="U17" s="49"/>
      <c r="V17" s="866"/>
      <c r="W17" s="49"/>
      <c r="X17" s="866"/>
      <c r="Y17" s="49"/>
      <c r="Z17" s="866"/>
      <c r="AA17" s="49"/>
      <c r="AB17" s="866"/>
      <c r="AC17" s="49"/>
      <c r="AD17" s="866"/>
      <c r="AE17" s="49"/>
      <c r="AF17" s="866"/>
      <c r="AG17" s="50"/>
      <c r="AH17" s="860"/>
      <c r="AI17" s="104">
        <f t="shared" si="5"/>
        <v>0</v>
      </c>
      <c r="AJ17" s="51"/>
      <c r="AK17" s="52"/>
      <c r="AL17" s="52"/>
      <c r="AM17" s="52"/>
      <c r="AN17" s="52"/>
      <c r="AO17" s="52"/>
      <c r="AP17" s="53">
        <f t="shared" si="6"/>
        <v>0</v>
      </c>
      <c r="AQ17" s="54"/>
      <c r="AR17" s="52"/>
      <c r="AS17" s="53">
        <f t="shared" si="7"/>
        <v>0</v>
      </c>
      <c r="AT17" s="54"/>
      <c r="AU17" s="52"/>
      <c r="AV17" s="52"/>
      <c r="AW17" s="52"/>
      <c r="AX17" s="55"/>
      <c r="AY17" s="56"/>
      <c r="AZ17" s="56"/>
      <c r="BA17" s="57"/>
    </row>
    <row r="18" spans="1:53" ht="22.5" x14ac:dyDescent="0.2">
      <c r="A18" s="932"/>
      <c r="B18" s="934"/>
      <c r="C18" s="937"/>
      <c r="D18" s="940"/>
      <c r="E18" s="947"/>
      <c r="F18" s="943"/>
      <c r="G18" s="965"/>
      <c r="H18" s="949"/>
      <c r="I18" s="954"/>
      <c r="J18" s="955"/>
      <c r="K18" s="958"/>
      <c r="L18" s="962"/>
      <c r="M18" s="853" t="s">
        <v>1943</v>
      </c>
      <c r="N18" s="851" t="s">
        <v>1938</v>
      </c>
      <c r="O18" s="855">
        <v>2</v>
      </c>
      <c r="P18" s="47"/>
      <c r="Q18" s="46"/>
      <c r="R18" s="863"/>
      <c r="S18" s="48"/>
      <c r="T18" s="866"/>
      <c r="U18" s="49"/>
      <c r="V18" s="866"/>
      <c r="W18" s="49"/>
      <c r="X18" s="866"/>
      <c r="Y18" s="49"/>
      <c r="Z18" s="866"/>
      <c r="AA18" s="49"/>
      <c r="AB18" s="866"/>
      <c r="AC18" s="49"/>
      <c r="AD18" s="866"/>
      <c r="AE18" s="49"/>
      <c r="AF18" s="866"/>
      <c r="AG18" s="50"/>
      <c r="AH18" s="860"/>
      <c r="AI18" s="104">
        <f t="shared" si="2"/>
        <v>0</v>
      </c>
      <c r="AJ18" s="51"/>
      <c r="AK18" s="52"/>
      <c r="AL18" s="52"/>
      <c r="AM18" s="52"/>
      <c r="AN18" s="52"/>
      <c r="AO18" s="52"/>
      <c r="AP18" s="53">
        <f t="shared" si="3"/>
        <v>0</v>
      </c>
      <c r="AQ18" s="54"/>
      <c r="AR18" s="52"/>
      <c r="AS18" s="53">
        <f t="shared" si="4"/>
        <v>0</v>
      </c>
      <c r="AT18" s="54"/>
      <c r="AU18" s="52"/>
      <c r="AV18" s="52"/>
      <c r="AW18" s="52"/>
      <c r="AX18" s="55"/>
      <c r="AY18" s="56"/>
      <c r="AZ18" s="56"/>
      <c r="BA18" s="57"/>
    </row>
    <row r="19" spans="1:53" ht="33.75" x14ac:dyDescent="0.2">
      <c r="A19" s="932"/>
      <c r="B19" s="934"/>
      <c r="C19" s="937"/>
      <c r="D19" s="940"/>
      <c r="E19" s="947"/>
      <c r="F19" s="943"/>
      <c r="G19" s="965"/>
      <c r="H19" s="949"/>
      <c r="I19" s="954"/>
      <c r="J19" s="955"/>
      <c r="K19" s="958"/>
      <c r="L19" s="962"/>
      <c r="M19" s="853" t="s">
        <v>1944</v>
      </c>
      <c r="N19" s="851" t="s">
        <v>1938</v>
      </c>
      <c r="O19" s="855">
        <v>1</v>
      </c>
      <c r="P19" s="47"/>
      <c r="Q19" s="46"/>
      <c r="R19" s="863"/>
      <c r="S19" s="48"/>
      <c r="T19" s="866"/>
      <c r="U19" s="49"/>
      <c r="V19" s="866"/>
      <c r="W19" s="49"/>
      <c r="X19" s="866"/>
      <c r="Y19" s="49"/>
      <c r="Z19" s="866"/>
      <c r="AA19" s="49"/>
      <c r="AB19" s="866"/>
      <c r="AC19" s="49"/>
      <c r="AD19" s="866"/>
      <c r="AE19" s="49"/>
      <c r="AF19" s="866"/>
      <c r="AG19" s="50"/>
      <c r="AH19" s="860"/>
      <c r="AI19" s="104">
        <f t="shared" si="2"/>
        <v>0</v>
      </c>
      <c r="AJ19" s="51"/>
      <c r="AK19" s="52"/>
      <c r="AL19" s="52"/>
      <c r="AM19" s="52"/>
      <c r="AN19" s="52"/>
      <c r="AO19" s="52"/>
      <c r="AP19" s="53">
        <f t="shared" si="3"/>
        <v>0</v>
      </c>
      <c r="AQ19" s="54"/>
      <c r="AR19" s="52"/>
      <c r="AS19" s="53">
        <f t="shared" si="4"/>
        <v>0</v>
      </c>
      <c r="AT19" s="54"/>
      <c r="AU19" s="52"/>
      <c r="AV19" s="52"/>
      <c r="AW19" s="52"/>
      <c r="AX19" s="55"/>
      <c r="AY19" s="56"/>
      <c r="AZ19" s="56"/>
      <c r="BA19" s="57"/>
    </row>
    <row r="20" spans="1:53" ht="22.5" x14ac:dyDescent="0.2">
      <c r="A20" s="932"/>
      <c r="B20" s="934"/>
      <c r="C20" s="937"/>
      <c r="D20" s="940"/>
      <c r="E20" s="947"/>
      <c r="F20" s="943"/>
      <c r="G20" s="965"/>
      <c r="H20" s="949"/>
      <c r="I20" s="954"/>
      <c r="J20" s="955"/>
      <c r="K20" s="958"/>
      <c r="L20" s="962"/>
      <c r="M20" s="853" t="s">
        <v>1945</v>
      </c>
      <c r="N20" s="851" t="s">
        <v>1938</v>
      </c>
      <c r="O20" s="855">
        <v>1</v>
      </c>
      <c r="P20" s="47"/>
      <c r="Q20" s="46"/>
      <c r="R20" s="863"/>
      <c r="S20" s="48"/>
      <c r="T20" s="866"/>
      <c r="U20" s="49"/>
      <c r="V20" s="866"/>
      <c r="W20" s="49"/>
      <c r="X20" s="866"/>
      <c r="Y20" s="49"/>
      <c r="Z20" s="866"/>
      <c r="AA20" s="49"/>
      <c r="AB20" s="866"/>
      <c r="AC20" s="49"/>
      <c r="AD20" s="866"/>
      <c r="AE20" s="49"/>
      <c r="AF20" s="866"/>
      <c r="AG20" s="50"/>
      <c r="AH20" s="860"/>
      <c r="AI20" s="104">
        <f t="shared" si="2"/>
        <v>0</v>
      </c>
      <c r="AJ20" s="51"/>
      <c r="AK20" s="52"/>
      <c r="AL20" s="52"/>
      <c r="AM20" s="52"/>
      <c r="AN20" s="52"/>
      <c r="AO20" s="52"/>
      <c r="AP20" s="53">
        <f t="shared" si="3"/>
        <v>0</v>
      </c>
      <c r="AQ20" s="54"/>
      <c r="AR20" s="52"/>
      <c r="AS20" s="53">
        <f t="shared" si="4"/>
        <v>0</v>
      </c>
      <c r="AT20" s="54"/>
      <c r="AU20" s="52"/>
      <c r="AV20" s="52"/>
      <c r="AW20" s="52"/>
      <c r="AX20" s="55"/>
      <c r="AY20" s="56"/>
      <c r="AZ20" s="56"/>
      <c r="BA20" s="57"/>
    </row>
    <row r="21" spans="1:53" ht="22.5" x14ac:dyDescent="0.2">
      <c r="A21" s="932"/>
      <c r="B21" s="934"/>
      <c r="C21" s="937"/>
      <c r="D21" s="940"/>
      <c r="E21" s="947"/>
      <c r="F21" s="943"/>
      <c r="G21" s="965"/>
      <c r="H21" s="949"/>
      <c r="I21" s="954"/>
      <c r="J21" s="955"/>
      <c r="K21" s="958"/>
      <c r="L21" s="962"/>
      <c r="M21" s="853" t="s">
        <v>1946</v>
      </c>
      <c r="N21" s="851" t="s">
        <v>1938</v>
      </c>
      <c r="O21" s="855">
        <v>3</v>
      </c>
      <c r="P21" s="47"/>
      <c r="Q21" s="46"/>
      <c r="R21" s="863"/>
      <c r="S21" s="48"/>
      <c r="T21" s="866"/>
      <c r="U21" s="49"/>
      <c r="V21" s="866"/>
      <c r="W21" s="49"/>
      <c r="X21" s="866"/>
      <c r="Y21" s="49"/>
      <c r="Z21" s="866"/>
      <c r="AA21" s="49"/>
      <c r="AB21" s="866"/>
      <c r="AC21" s="49"/>
      <c r="AD21" s="866"/>
      <c r="AE21" s="49"/>
      <c r="AF21" s="866"/>
      <c r="AG21" s="50"/>
      <c r="AH21" s="860"/>
      <c r="AI21" s="104">
        <f t="shared" si="2"/>
        <v>0</v>
      </c>
      <c r="AJ21" s="51"/>
      <c r="AK21" s="52"/>
      <c r="AL21" s="52"/>
      <c r="AM21" s="52"/>
      <c r="AN21" s="52"/>
      <c r="AO21" s="52"/>
      <c r="AP21" s="53">
        <f t="shared" si="3"/>
        <v>0</v>
      </c>
      <c r="AQ21" s="54"/>
      <c r="AR21" s="52"/>
      <c r="AS21" s="53">
        <f t="shared" si="4"/>
        <v>0</v>
      </c>
      <c r="AT21" s="54"/>
      <c r="AU21" s="52"/>
      <c r="AV21" s="52"/>
      <c r="AW21" s="52"/>
      <c r="AX21" s="55"/>
      <c r="AY21" s="56"/>
      <c r="AZ21" s="56"/>
      <c r="BA21" s="57"/>
    </row>
    <row r="22" spans="1:53" ht="17.25" customHeight="1" x14ac:dyDescent="0.2">
      <c r="A22" s="932"/>
      <c r="B22" s="935"/>
      <c r="C22" s="938"/>
      <c r="D22" s="941"/>
      <c r="E22" s="947"/>
      <c r="F22" s="944"/>
      <c r="G22" s="966"/>
      <c r="H22" s="950"/>
      <c r="I22" s="954"/>
      <c r="J22" s="955"/>
      <c r="K22" s="959"/>
      <c r="L22" s="962"/>
      <c r="M22" s="854" t="s">
        <v>1947</v>
      </c>
      <c r="N22" s="852" t="s">
        <v>1938</v>
      </c>
      <c r="O22" s="856">
        <v>3</v>
      </c>
      <c r="P22" s="108"/>
      <c r="Q22" s="107"/>
      <c r="R22" s="863"/>
      <c r="S22" s="109"/>
      <c r="T22" s="866"/>
      <c r="U22" s="110"/>
      <c r="V22" s="866"/>
      <c r="W22" s="110"/>
      <c r="X22" s="866"/>
      <c r="Y22" s="110"/>
      <c r="Z22" s="866"/>
      <c r="AA22" s="110"/>
      <c r="AB22" s="866"/>
      <c r="AC22" s="110"/>
      <c r="AD22" s="866"/>
      <c r="AE22" s="110"/>
      <c r="AF22" s="866"/>
      <c r="AG22" s="111"/>
      <c r="AH22" s="861"/>
      <c r="AI22" s="104">
        <f t="shared" si="2"/>
        <v>0</v>
      </c>
      <c r="AJ22" s="112"/>
      <c r="AK22" s="113"/>
      <c r="AL22" s="113"/>
      <c r="AM22" s="113"/>
      <c r="AN22" s="113"/>
      <c r="AO22" s="113"/>
      <c r="AP22" s="53">
        <f t="shared" si="3"/>
        <v>0</v>
      </c>
      <c r="AQ22" s="114"/>
      <c r="AR22" s="113"/>
      <c r="AS22" s="53">
        <f>SUM(AQ22:AR22)</f>
        <v>0</v>
      </c>
      <c r="AT22" s="114"/>
      <c r="AU22" s="113"/>
      <c r="AV22" s="113"/>
      <c r="AW22" s="113"/>
      <c r="AX22" s="115"/>
      <c r="AY22" s="116"/>
      <c r="AZ22" s="116"/>
      <c r="BA22" s="117"/>
    </row>
    <row r="23" spans="1:53" ht="9.9499999999999993" customHeight="1" thickBot="1" x14ac:dyDescent="0.25">
      <c r="A23" s="933"/>
      <c r="B23" s="936"/>
      <c r="C23" s="939"/>
      <c r="D23" s="942"/>
      <c r="E23" s="948"/>
      <c r="F23" s="945"/>
      <c r="G23" s="967"/>
      <c r="H23" s="951"/>
      <c r="I23" s="956"/>
      <c r="J23" s="957"/>
      <c r="K23" s="960"/>
      <c r="L23" s="963"/>
      <c r="M23" s="181"/>
      <c r="N23" s="182"/>
      <c r="O23" s="183"/>
      <c r="P23" s="118"/>
      <c r="Q23" s="118"/>
      <c r="R23" s="864"/>
      <c r="S23" s="184"/>
      <c r="T23" s="867"/>
      <c r="U23" s="185"/>
      <c r="V23" s="867"/>
      <c r="W23" s="185"/>
      <c r="X23" s="867"/>
      <c r="Y23" s="185"/>
      <c r="Z23" s="867"/>
      <c r="AA23" s="185"/>
      <c r="AB23" s="867"/>
      <c r="AC23" s="185"/>
      <c r="AD23" s="867"/>
      <c r="AE23" s="185"/>
      <c r="AF23" s="867"/>
      <c r="AG23" s="186"/>
      <c r="AH23" s="119"/>
      <c r="AI23" s="120"/>
      <c r="AJ23" s="187"/>
      <c r="AK23" s="188"/>
      <c r="AL23" s="188"/>
      <c r="AM23" s="188"/>
      <c r="AN23" s="188"/>
      <c r="AO23" s="188"/>
      <c r="AP23" s="121"/>
      <c r="AQ23" s="189"/>
      <c r="AR23" s="188"/>
      <c r="AS23" s="121"/>
      <c r="AT23" s="189"/>
      <c r="AU23" s="188"/>
      <c r="AV23" s="188"/>
      <c r="AW23" s="188"/>
      <c r="AX23" s="190"/>
      <c r="AY23" s="191"/>
      <c r="AZ23" s="191"/>
      <c r="BA23" s="192"/>
    </row>
    <row r="24" spans="1:53" ht="6" customHeight="1" x14ac:dyDescent="0.2">
      <c r="A24" s="157"/>
      <c r="B24" s="193"/>
      <c r="C24" s="193"/>
      <c r="D24" s="193"/>
      <c r="E24" s="193"/>
      <c r="F24" s="193"/>
      <c r="G24" s="193"/>
      <c r="H24" s="193"/>
      <c r="I24" s="964"/>
      <c r="J24" s="964"/>
      <c r="K24" s="193"/>
      <c r="L24" s="193"/>
      <c r="M24" s="193"/>
      <c r="N24" s="193"/>
      <c r="O24" s="193"/>
      <c r="P24" s="193"/>
      <c r="Q24" s="193"/>
      <c r="R24" s="193"/>
      <c r="S24" s="193"/>
      <c r="T24" s="193"/>
      <c r="U24" s="193"/>
      <c r="V24" s="193"/>
      <c r="W24" s="193"/>
      <c r="X24" s="193"/>
      <c r="Y24" s="193"/>
      <c r="Z24" s="193"/>
      <c r="AA24" s="193"/>
      <c r="AB24" s="193"/>
      <c r="AC24" s="193"/>
      <c r="AD24" s="193"/>
      <c r="AE24" s="193"/>
      <c r="AF24" s="193"/>
      <c r="AG24" s="193"/>
      <c r="AH24" s="193"/>
      <c r="AI24" s="194"/>
      <c r="AJ24" s="194"/>
      <c r="AK24" s="194"/>
      <c r="AL24" s="194"/>
      <c r="AM24" s="194"/>
      <c r="AN24" s="194"/>
      <c r="AO24" s="195"/>
      <c r="AP24" s="194"/>
      <c r="AQ24" s="194"/>
      <c r="AR24" s="194"/>
      <c r="AS24" s="194"/>
      <c r="AT24" s="194"/>
      <c r="AU24" s="194"/>
      <c r="AV24" s="194"/>
      <c r="AW24" s="194"/>
      <c r="AX24" s="194"/>
      <c r="AY24" s="194"/>
      <c r="AZ24" s="194"/>
      <c r="BA24" s="157"/>
    </row>
    <row r="25" spans="1:53" ht="72" customHeight="1" x14ac:dyDescent="0.2">
      <c r="A25" s="931">
        <v>2</v>
      </c>
      <c r="B25" s="162" t="s">
        <v>1710</v>
      </c>
      <c r="C25" s="163" t="s">
        <v>1711</v>
      </c>
      <c r="D25" s="164" t="s">
        <v>21</v>
      </c>
      <c r="E25" s="164" t="s">
        <v>1899</v>
      </c>
      <c r="F25" s="163" t="s">
        <v>1712</v>
      </c>
      <c r="G25" s="165" t="s">
        <v>1680</v>
      </c>
      <c r="H25" s="165" t="s">
        <v>1681</v>
      </c>
      <c r="I25" s="166" t="s">
        <v>1915</v>
      </c>
      <c r="J25" s="167">
        <f>+$N$3</f>
        <v>2017</v>
      </c>
      <c r="K25" s="165" t="s">
        <v>1932</v>
      </c>
      <c r="L25" s="166" t="s">
        <v>1933</v>
      </c>
      <c r="M25" s="163" t="s">
        <v>1713</v>
      </c>
      <c r="N25" s="163" t="s">
        <v>1714</v>
      </c>
      <c r="O25" s="163" t="s">
        <v>1715</v>
      </c>
      <c r="P25" s="163" t="s">
        <v>1716</v>
      </c>
      <c r="Q25" s="163" t="s">
        <v>1717</v>
      </c>
      <c r="R25" s="168">
        <f t="shared" ref="R25" si="8">SUM(R26:R32)</f>
        <v>0</v>
      </c>
      <c r="S25" s="169">
        <f t="shared" ref="S25" si="9">SUM(S26:S32)</f>
        <v>0</v>
      </c>
      <c r="T25" s="170">
        <f t="shared" ref="T25" si="10">SUM(T26:T32)</f>
        <v>0</v>
      </c>
      <c r="U25" s="171">
        <f t="shared" ref="U25" si="11">SUM(U26:U32)</f>
        <v>0</v>
      </c>
      <c r="V25" s="170">
        <f t="shared" ref="V25" si="12">SUM(V26:V32)</f>
        <v>0</v>
      </c>
      <c r="W25" s="171">
        <f t="shared" ref="W25" si="13">SUM(W26:W32)</f>
        <v>0</v>
      </c>
      <c r="X25" s="170">
        <f t="shared" ref="X25" si="14">SUM(X26:X32)</f>
        <v>0</v>
      </c>
      <c r="Y25" s="171">
        <f t="shared" ref="Y25" si="15">SUM(Y26:Y32)</f>
        <v>0</v>
      </c>
      <c r="Z25" s="170">
        <f t="shared" ref="Z25" si="16">SUM(Z26:Z32)</f>
        <v>0</v>
      </c>
      <c r="AA25" s="171">
        <f t="shared" ref="AA25" si="17">SUM(AA26:AA32)</f>
        <v>0</v>
      </c>
      <c r="AB25" s="170">
        <f t="shared" ref="AB25" si="18">SUM(AB26:AB32)</f>
        <v>0</v>
      </c>
      <c r="AC25" s="171">
        <f t="shared" ref="AC25" si="19">SUM(AC26:AC32)</f>
        <v>0</v>
      </c>
      <c r="AD25" s="170">
        <f t="shared" ref="AD25" si="20">SUM(AD26:AD32)</f>
        <v>0</v>
      </c>
      <c r="AE25" s="171">
        <f t="shared" ref="AE25" si="21">SUM(AE26:AE32)</f>
        <v>0</v>
      </c>
      <c r="AF25" s="170">
        <f t="shared" ref="AF25" si="22">SUM(AF26:AF32)</f>
        <v>0</v>
      </c>
      <c r="AG25" s="172">
        <f t="shared" ref="AG25" si="23">SUM(AG26:AG32)</f>
        <v>0</v>
      </c>
      <c r="AH25" s="173">
        <f t="shared" ref="AH25" si="24">SUM(AH26:AH32)</f>
        <v>0</v>
      </c>
      <c r="AI25" s="174">
        <f t="shared" ref="AI25" si="25">SUM(AI26:AI32)</f>
        <v>0</v>
      </c>
      <c r="AJ25" s="41">
        <f t="shared" ref="AJ25" si="26">SUM(AJ26:AJ32)</f>
        <v>0</v>
      </c>
      <c r="AK25" s="42">
        <f t="shared" ref="AK25" si="27">SUM(AK26:AK32)</f>
        <v>0</v>
      </c>
      <c r="AL25" s="42">
        <f t="shared" ref="AL25" si="28">SUM(AL26:AL32)</f>
        <v>0</v>
      </c>
      <c r="AM25" s="42">
        <f t="shared" ref="AM25" si="29">SUM(AM26:AM32)</f>
        <v>0</v>
      </c>
      <c r="AN25" s="42">
        <f t="shared" ref="AN25" si="30">SUM(AN26:AN32)</f>
        <v>0</v>
      </c>
      <c r="AO25" s="42">
        <f t="shared" ref="AO25" si="31">SUM(AO26:AO32)</f>
        <v>0</v>
      </c>
      <c r="AP25" s="43">
        <f t="shared" ref="AP25" si="32">SUM(AP26:AP32)</f>
        <v>0</v>
      </c>
      <c r="AQ25" s="105">
        <f t="shared" ref="AQ25" si="33">SUM(AQ26:AQ32)</f>
        <v>0</v>
      </c>
      <c r="AR25" s="42">
        <f t="shared" ref="AR25" si="34">SUM(AR26:AR32)</f>
        <v>0</v>
      </c>
      <c r="AS25" s="43">
        <f t="shared" ref="AS25" si="35">SUM(AS26:AS32)</f>
        <v>0</v>
      </c>
      <c r="AT25" s="105">
        <f t="shared" ref="AT25" si="36">SUM(AT26:AT32)</f>
        <v>0</v>
      </c>
      <c r="AU25" s="42">
        <f t="shared" ref="AU25" si="37">SUM(AU26:AU32)</f>
        <v>0</v>
      </c>
      <c r="AV25" s="42">
        <f t="shared" ref="AV25" si="38">SUM(AV26:AV32)</f>
        <v>0</v>
      </c>
      <c r="AW25" s="42">
        <f t="shared" ref="AW25" si="39">SUM(AW26:AW32)</f>
        <v>0</v>
      </c>
      <c r="AX25" s="106">
        <f t="shared" ref="AX25" si="40">SUM(AX26:AX32)</f>
        <v>0</v>
      </c>
      <c r="AY25" s="44" t="s">
        <v>1687</v>
      </c>
      <c r="AZ25" s="44" t="s">
        <v>1688</v>
      </c>
      <c r="BA25" s="45" t="s">
        <v>1689</v>
      </c>
    </row>
    <row r="26" spans="1:53" ht="33.75" x14ac:dyDescent="0.2">
      <c r="A26" s="932"/>
      <c r="B26" s="934" t="str">
        <f>VLOOKUP($D$9,'PROYECTOS REGISTRADOS'!$A$2:$D$82,4,0)</f>
        <v>Mejoramiento de la cobertura de Acueducto del Área Urbana y Área Rural del Municipio de Tocancipá, Cundinamarca, Centro Oriente</v>
      </c>
      <c r="C26" s="937" t="str">
        <f>VLOOKUP($D$9,'PROYECTOS REGISTRADOS'!$A$2:$D$82,3,0)</f>
        <v>2016-25817-0045</v>
      </c>
      <c r="D26" s="940" t="s">
        <v>1355</v>
      </c>
      <c r="E26" s="946" t="str">
        <f>IF(D26=0,"0-0",(VLOOKUP(D26,'CONSOLIDADO PLAN DESARROLLO'!$EL$9:$ET$304,2,0)))</f>
        <v>Implementar el mínimo vital a población vulnerable</v>
      </c>
      <c r="F26" s="943" t="str">
        <f>IF(D26=0,"0-0",(VLOOKUP(D26,'CONSOLIDADO PLAN DESARROLLO'!$EL$9:$ET$304,3,0)))</f>
        <v xml:space="preserve">% de beneficiarios de población vulnerable del mínimo vital </v>
      </c>
      <c r="G26" s="965">
        <f>IF(D26=0,"0-0",(VLOOKUP(D26,'CONSOLIDADO PLAN DESARROLLO'!$EL$9:$ET$304,4,0)))</f>
        <v>0</v>
      </c>
      <c r="H26" s="949">
        <f>IF(D26=0,"0-0",(VLOOKUP(D26,'CONSOLIDADO PLAN DESARROLLO'!$EL$9:$ET$304,5,0)))</f>
        <v>80</v>
      </c>
      <c r="I26" s="952">
        <f>IF(D26=0,"0-0",(VLOOKUP(D26,'CONSOLIDADO PLAN DESARROLLO'!$EL$9:$ET$304,$R$3,0)))</f>
        <v>40</v>
      </c>
      <c r="J26" s="953"/>
      <c r="K26" s="958"/>
      <c r="L26" s="961"/>
      <c r="M26" s="853" t="s">
        <v>1937</v>
      </c>
      <c r="N26" s="851" t="s">
        <v>1938</v>
      </c>
      <c r="O26" s="855">
        <v>3</v>
      </c>
      <c r="P26" s="47"/>
      <c r="Q26" s="46"/>
      <c r="R26" s="862"/>
      <c r="S26" s="48"/>
      <c r="T26" s="865"/>
      <c r="U26" s="49"/>
      <c r="V26" s="865"/>
      <c r="W26" s="49"/>
      <c r="X26" s="865"/>
      <c r="Y26" s="49"/>
      <c r="Z26" s="865"/>
      <c r="AA26" s="49"/>
      <c r="AB26" s="865"/>
      <c r="AC26" s="49"/>
      <c r="AD26" s="865"/>
      <c r="AE26" s="49"/>
      <c r="AF26" s="865"/>
      <c r="AG26" s="50"/>
      <c r="AH26" s="859">
        <f>+R26+T26+V26+X26+Z26+AB26+AD26+AF26</f>
        <v>0</v>
      </c>
      <c r="AI26" s="104">
        <f t="shared" ref="AI26:AI31" si="41">AC26+AE26+AG26+S26+U26+W26+Y26+AA26</f>
        <v>0</v>
      </c>
      <c r="AJ26" s="51"/>
      <c r="AK26" s="52"/>
      <c r="AL26" s="52"/>
      <c r="AM26" s="52"/>
      <c r="AN26" s="52"/>
      <c r="AO26" s="52"/>
      <c r="AP26" s="53">
        <f t="shared" ref="AP26:AP31" si="42">SUM(AJ26:AO26)</f>
        <v>0</v>
      </c>
      <c r="AQ26" s="54"/>
      <c r="AR26" s="52"/>
      <c r="AS26" s="53">
        <f t="shared" ref="AS26:AS30" si="43">SUM(AQ26:AR26)</f>
        <v>0</v>
      </c>
      <c r="AT26" s="54"/>
      <c r="AU26" s="52"/>
      <c r="AV26" s="52"/>
      <c r="AW26" s="52"/>
      <c r="AX26" s="55"/>
      <c r="AY26" s="56"/>
      <c r="AZ26" s="56"/>
      <c r="BA26" s="57"/>
    </row>
    <row r="27" spans="1:53" ht="22.5" x14ac:dyDescent="0.2">
      <c r="A27" s="932"/>
      <c r="B27" s="934"/>
      <c r="C27" s="937"/>
      <c r="D27" s="940"/>
      <c r="E27" s="947"/>
      <c r="F27" s="943"/>
      <c r="G27" s="965"/>
      <c r="H27" s="949"/>
      <c r="I27" s="954"/>
      <c r="J27" s="955"/>
      <c r="K27" s="958"/>
      <c r="L27" s="962"/>
      <c r="M27" s="853" t="s">
        <v>1948</v>
      </c>
      <c r="N27" s="851" t="s">
        <v>1938</v>
      </c>
      <c r="O27" s="855">
        <v>1</v>
      </c>
      <c r="P27" s="47"/>
      <c r="Q27" s="46"/>
      <c r="R27" s="863"/>
      <c r="S27" s="48"/>
      <c r="T27" s="866"/>
      <c r="U27" s="49"/>
      <c r="V27" s="866"/>
      <c r="W27" s="49"/>
      <c r="X27" s="866"/>
      <c r="Y27" s="49"/>
      <c r="Z27" s="866"/>
      <c r="AA27" s="49"/>
      <c r="AB27" s="866"/>
      <c r="AC27" s="49"/>
      <c r="AD27" s="866"/>
      <c r="AE27" s="49"/>
      <c r="AF27" s="866"/>
      <c r="AG27" s="50"/>
      <c r="AH27" s="860"/>
      <c r="AI27" s="104">
        <f t="shared" si="41"/>
        <v>0</v>
      </c>
      <c r="AJ27" s="51"/>
      <c r="AK27" s="52"/>
      <c r="AL27" s="52"/>
      <c r="AM27" s="52"/>
      <c r="AN27" s="52"/>
      <c r="AO27" s="52"/>
      <c r="AP27" s="53">
        <f t="shared" si="42"/>
        <v>0</v>
      </c>
      <c r="AQ27" s="54"/>
      <c r="AR27" s="52"/>
      <c r="AS27" s="53">
        <f t="shared" si="43"/>
        <v>0</v>
      </c>
      <c r="AT27" s="54"/>
      <c r="AU27" s="52"/>
      <c r="AV27" s="52"/>
      <c r="AW27" s="52"/>
      <c r="AX27" s="55"/>
      <c r="AY27" s="56"/>
      <c r="AZ27" s="56"/>
      <c r="BA27" s="57"/>
    </row>
    <row r="28" spans="1:53" ht="22.5" x14ac:dyDescent="0.2">
      <c r="A28" s="932"/>
      <c r="B28" s="934"/>
      <c r="C28" s="937"/>
      <c r="D28" s="940"/>
      <c r="E28" s="947"/>
      <c r="F28" s="943"/>
      <c r="G28" s="965"/>
      <c r="H28" s="949"/>
      <c r="I28" s="954"/>
      <c r="J28" s="955"/>
      <c r="K28" s="958"/>
      <c r="L28" s="962"/>
      <c r="M28" s="853" t="s">
        <v>1949</v>
      </c>
      <c r="N28" s="851" t="s">
        <v>1938</v>
      </c>
      <c r="O28" s="855">
        <v>1</v>
      </c>
      <c r="P28" s="47"/>
      <c r="Q28" s="46"/>
      <c r="R28" s="863"/>
      <c r="S28" s="48"/>
      <c r="T28" s="866"/>
      <c r="U28" s="49"/>
      <c r="V28" s="866"/>
      <c r="W28" s="49"/>
      <c r="X28" s="866"/>
      <c r="Y28" s="49"/>
      <c r="Z28" s="866"/>
      <c r="AA28" s="49"/>
      <c r="AB28" s="866"/>
      <c r="AC28" s="49"/>
      <c r="AD28" s="866"/>
      <c r="AE28" s="49"/>
      <c r="AF28" s="866"/>
      <c r="AG28" s="50"/>
      <c r="AH28" s="860"/>
      <c r="AI28" s="104">
        <f t="shared" si="41"/>
        <v>0</v>
      </c>
      <c r="AJ28" s="51"/>
      <c r="AK28" s="52"/>
      <c r="AL28" s="52"/>
      <c r="AM28" s="52"/>
      <c r="AN28" s="52"/>
      <c r="AO28" s="52"/>
      <c r="AP28" s="53">
        <f t="shared" si="42"/>
        <v>0</v>
      </c>
      <c r="AQ28" s="54"/>
      <c r="AR28" s="52"/>
      <c r="AS28" s="53">
        <f t="shared" si="43"/>
        <v>0</v>
      </c>
      <c r="AT28" s="54"/>
      <c r="AU28" s="52"/>
      <c r="AV28" s="52"/>
      <c r="AW28" s="52"/>
      <c r="AX28" s="55"/>
      <c r="AY28" s="56"/>
      <c r="AZ28" s="56"/>
      <c r="BA28" s="57"/>
    </row>
    <row r="29" spans="1:53" ht="17.25" customHeight="1" x14ac:dyDescent="0.2">
      <c r="A29" s="932"/>
      <c r="B29" s="934"/>
      <c r="C29" s="937"/>
      <c r="D29" s="940"/>
      <c r="E29" s="947"/>
      <c r="F29" s="943"/>
      <c r="G29" s="965"/>
      <c r="H29" s="949"/>
      <c r="I29" s="954"/>
      <c r="J29" s="955"/>
      <c r="K29" s="958"/>
      <c r="L29" s="962"/>
      <c r="M29" s="853" t="s">
        <v>1950</v>
      </c>
      <c r="N29" s="851" t="s">
        <v>1938</v>
      </c>
      <c r="O29" s="855">
        <v>1</v>
      </c>
      <c r="P29" s="47"/>
      <c r="Q29" s="46"/>
      <c r="R29" s="863"/>
      <c r="S29" s="48"/>
      <c r="T29" s="866"/>
      <c r="U29" s="49"/>
      <c r="V29" s="866"/>
      <c r="W29" s="49"/>
      <c r="X29" s="866"/>
      <c r="Y29" s="49"/>
      <c r="Z29" s="866"/>
      <c r="AA29" s="49"/>
      <c r="AB29" s="866"/>
      <c r="AC29" s="49"/>
      <c r="AD29" s="866"/>
      <c r="AE29" s="49"/>
      <c r="AF29" s="866"/>
      <c r="AG29" s="50"/>
      <c r="AH29" s="860"/>
      <c r="AI29" s="104">
        <f t="shared" si="41"/>
        <v>0</v>
      </c>
      <c r="AJ29" s="51"/>
      <c r="AK29" s="52"/>
      <c r="AL29" s="52"/>
      <c r="AM29" s="52"/>
      <c r="AN29" s="52"/>
      <c r="AO29" s="52"/>
      <c r="AP29" s="53">
        <f t="shared" si="42"/>
        <v>0</v>
      </c>
      <c r="AQ29" s="54"/>
      <c r="AR29" s="52"/>
      <c r="AS29" s="53">
        <f t="shared" si="43"/>
        <v>0</v>
      </c>
      <c r="AT29" s="54"/>
      <c r="AU29" s="52"/>
      <c r="AV29" s="52"/>
      <c r="AW29" s="52"/>
      <c r="AX29" s="55"/>
      <c r="AY29" s="56"/>
      <c r="AZ29" s="56"/>
      <c r="BA29" s="57"/>
    </row>
    <row r="30" spans="1:53" ht="33.75" x14ac:dyDescent="0.2">
      <c r="A30" s="932"/>
      <c r="B30" s="934"/>
      <c r="C30" s="937"/>
      <c r="D30" s="940"/>
      <c r="E30" s="947"/>
      <c r="F30" s="943"/>
      <c r="G30" s="965"/>
      <c r="H30" s="949"/>
      <c r="I30" s="954"/>
      <c r="J30" s="955"/>
      <c r="K30" s="958"/>
      <c r="L30" s="962"/>
      <c r="M30" s="853" t="s">
        <v>1951</v>
      </c>
      <c r="N30" s="851" t="s">
        <v>1938</v>
      </c>
      <c r="O30" s="855">
        <v>4</v>
      </c>
      <c r="P30" s="47"/>
      <c r="Q30" s="46"/>
      <c r="R30" s="863"/>
      <c r="S30" s="48"/>
      <c r="T30" s="866"/>
      <c r="U30" s="49"/>
      <c r="V30" s="866"/>
      <c r="W30" s="49"/>
      <c r="X30" s="866"/>
      <c r="Y30" s="49"/>
      <c r="Z30" s="866"/>
      <c r="AA30" s="49"/>
      <c r="AB30" s="866"/>
      <c r="AC30" s="49"/>
      <c r="AD30" s="866"/>
      <c r="AE30" s="49"/>
      <c r="AF30" s="866"/>
      <c r="AG30" s="50"/>
      <c r="AH30" s="860"/>
      <c r="AI30" s="104">
        <f t="shared" si="41"/>
        <v>0</v>
      </c>
      <c r="AJ30" s="51"/>
      <c r="AK30" s="52"/>
      <c r="AL30" s="52"/>
      <c r="AM30" s="52"/>
      <c r="AN30" s="52"/>
      <c r="AO30" s="52"/>
      <c r="AP30" s="53">
        <f t="shared" si="42"/>
        <v>0</v>
      </c>
      <c r="AQ30" s="54"/>
      <c r="AR30" s="52"/>
      <c r="AS30" s="53">
        <f t="shared" si="43"/>
        <v>0</v>
      </c>
      <c r="AT30" s="54"/>
      <c r="AU30" s="52"/>
      <c r="AV30" s="52"/>
      <c r="AW30" s="52"/>
      <c r="AX30" s="55"/>
      <c r="AY30" s="56"/>
      <c r="AZ30" s="56"/>
      <c r="BA30" s="57"/>
    </row>
    <row r="31" spans="1:53" ht="33.75" x14ac:dyDescent="0.2">
      <c r="A31" s="932"/>
      <c r="B31" s="935"/>
      <c r="C31" s="938"/>
      <c r="D31" s="941"/>
      <c r="E31" s="947"/>
      <c r="F31" s="944"/>
      <c r="G31" s="966"/>
      <c r="H31" s="950"/>
      <c r="I31" s="954"/>
      <c r="J31" s="955"/>
      <c r="K31" s="959"/>
      <c r="L31" s="962"/>
      <c r="M31" s="854" t="s">
        <v>1952</v>
      </c>
      <c r="N31" s="852" t="s">
        <v>1938</v>
      </c>
      <c r="O31" s="856">
        <v>1</v>
      </c>
      <c r="P31" s="108"/>
      <c r="Q31" s="107"/>
      <c r="R31" s="863"/>
      <c r="S31" s="109"/>
      <c r="T31" s="866"/>
      <c r="U31" s="110"/>
      <c r="V31" s="866"/>
      <c r="W31" s="110"/>
      <c r="X31" s="866"/>
      <c r="Y31" s="110"/>
      <c r="Z31" s="866"/>
      <c r="AA31" s="110"/>
      <c r="AB31" s="866"/>
      <c r="AC31" s="110"/>
      <c r="AD31" s="866"/>
      <c r="AE31" s="110"/>
      <c r="AF31" s="866"/>
      <c r="AG31" s="111"/>
      <c r="AH31" s="861"/>
      <c r="AI31" s="104">
        <f t="shared" si="41"/>
        <v>0</v>
      </c>
      <c r="AJ31" s="112"/>
      <c r="AK31" s="113"/>
      <c r="AL31" s="113"/>
      <c r="AM31" s="113"/>
      <c r="AN31" s="113"/>
      <c r="AO31" s="113"/>
      <c r="AP31" s="53">
        <f t="shared" si="42"/>
        <v>0</v>
      </c>
      <c r="AQ31" s="114"/>
      <c r="AR31" s="113"/>
      <c r="AS31" s="53">
        <f>SUM(AQ31:AR31)</f>
        <v>0</v>
      </c>
      <c r="AT31" s="114"/>
      <c r="AU31" s="113"/>
      <c r="AV31" s="113"/>
      <c r="AW31" s="113"/>
      <c r="AX31" s="115"/>
      <c r="AY31" s="116"/>
      <c r="AZ31" s="116"/>
      <c r="BA31" s="117"/>
    </row>
    <row r="32" spans="1:53" ht="9.9499999999999993" customHeight="1" thickBot="1" x14ac:dyDescent="0.25">
      <c r="A32" s="933"/>
      <c r="B32" s="936"/>
      <c r="C32" s="939"/>
      <c r="D32" s="942"/>
      <c r="E32" s="948"/>
      <c r="F32" s="945"/>
      <c r="G32" s="967"/>
      <c r="H32" s="951"/>
      <c r="I32" s="956"/>
      <c r="J32" s="957"/>
      <c r="K32" s="960"/>
      <c r="L32" s="963"/>
      <c r="M32" s="181"/>
      <c r="N32" s="182"/>
      <c r="O32" s="183"/>
      <c r="P32" s="118"/>
      <c r="Q32" s="118"/>
      <c r="R32" s="864"/>
      <c r="S32" s="184"/>
      <c r="T32" s="867"/>
      <c r="U32" s="185"/>
      <c r="V32" s="867"/>
      <c r="W32" s="185"/>
      <c r="X32" s="867"/>
      <c r="Y32" s="185"/>
      <c r="Z32" s="867"/>
      <c r="AA32" s="185"/>
      <c r="AB32" s="867"/>
      <c r="AC32" s="185"/>
      <c r="AD32" s="867"/>
      <c r="AE32" s="185"/>
      <c r="AF32" s="867"/>
      <c r="AG32" s="186"/>
      <c r="AH32" s="119"/>
      <c r="AI32" s="120"/>
      <c r="AJ32" s="187"/>
      <c r="AK32" s="188"/>
      <c r="AL32" s="188"/>
      <c r="AM32" s="188"/>
      <c r="AN32" s="188"/>
      <c r="AO32" s="188"/>
      <c r="AP32" s="121"/>
      <c r="AQ32" s="189"/>
      <c r="AR32" s="188"/>
      <c r="AS32" s="121"/>
      <c r="AT32" s="189"/>
      <c r="AU32" s="188"/>
      <c r="AV32" s="188"/>
      <c r="AW32" s="188"/>
      <c r="AX32" s="190"/>
      <c r="AY32" s="191"/>
      <c r="AZ32" s="191"/>
      <c r="BA32" s="192"/>
    </row>
    <row r="33" spans="1:53" ht="6" customHeight="1" x14ac:dyDescent="0.2">
      <c r="A33" s="157"/>
      <c r="B33" s="193"/>
      <c r="C33" s="193"/>
      <c r="D33" s="193"/>
      <c r="E33" s="193"/>
      <c r="F33" s="193"/>
      <c r="G33" s="193"/>
      <c r="H33" s="193"/>
      <c r="I33" s="964"/>
      <c r="J33" s="964"/>
      <c r="K33" s="193"/>
      <c r="L33" s="193"/>
      <c r="M33" s="193"/>
      <c r="N33" s="193"/>
      <c r="O33" s="193"/>
      <c r="P33" s="193"/>
      <c r="Q33" s="193"/>
      <c r="R33" s="193"/>
      <c r="S33" s="193"/>
      <c r="T33" s="193"/>
      <c r="U33" s="193"/>
      <c r="V33" s="193"/>
      <c r="W33" s="193"/>
      <c r="X33" s="193"/>
      <c r="Y33" s="193"/>
      <c r="Z33" s="193"/>
      <c r="AA33" s="193"/>
      <c r="AB33" s="193"/>
      <c r="AC33" s="193"/>
      <c r="AD33" s="193"/>
      <c r="AE33" s="193"/>
      <c r="AF33" s="193"/>
      <c r="AG33" s="193"/>
      <c r="AH33" s="193"/>
      <c r="AI33" s="194"/>
      <c r="AJ33" s="194"/>
      <c r="AK33" s="194"/>
      <c r="AL33" s="194"/>
      <c r="AM33" s="194"/>
      <c r="AN33" s="194"/>
      <c r="AO33" s="195"/>
      <c r="AP33" s="194"/>
      <c r="AQ33" s="194"/>
      <c r="AR33" s="194"/>
      <c r="AS33" s="194"/>
      <c r="AT33" s="194"/>
      <c r="AU33" s="194"/>
      <c r="AV33" s="194"/>
      <c r="AW33" s="194"/>
      <c r="AX33" s="194"/>
      <c r="AY33" s="194"/>
      <c r="AZ33" s="194"/>
      <c r="BA33" s="157"/>
    </row>
    <row r="34" spans="1:53" ht="72" customHeight="1" x14ac:dyDescent="0.2">
      <c r="A34" s="931">
        <v>3</v>
      </c>
      <c r="B34" s="162" t="s">
        <v>1710</v>
      </c>
      <c r="C34" s="163" t="s">
        <v>1711</v>
      </c>
      <c r="D34" s="164" t="s">
        <v>21</v>
      </c>
      <c r="E34" s="164" t="s">
        <v>1899</v>
      </c>
      <c r="F34" s="163" t="s">
        <v>1712</v>
      </c>
      <c r="G34" s="165" t="s">
        <v>1680</v>
      </c>
      <c r="H34" s="165" t="s">
        <v>1681</v>
      </c>
      <c r="I34" s="166" t="s">
        <v>1915</v>
      </c>
      <c r="J34" s="167">
        <f>+$N$3</f>
        <v>2017</v>
      </c>
      <c r="K34" s="165" t="s">
        <v>1932</v>
      </c>
      <c r="L34" s="166" t="s">
        <v>1933</v>
      </c>
      <c r="M34" s="163" t="s">
        <v>1713</v>
      </c>
      <c r="N34" s="163" t="s">
        <v>1714</v>
      </c>
      <c r="O34" s="163" t="s">
        <v>1715</v>
      </c>
      <c r="P34" s="163" t="s">
        <v>1716</v>
      </c>
      <c r="Q34" s="163" t="s">
        <v>1717</v>
      </c>
      <c r="R34" s="168">
        <f t="shared" ref="R34" si="44">SUM(R35:R41)</f>
        <v>0</v>
      </c>
      <c r="S34" s="169">
        <f t="shared" ref="S34" si="45">SUM(S35:S41)</f>
        <v>0</v>
      </c>
      <c r="T34" s="170">
        <f t="shared" ref="T34" si="46">SUM(T35:T41)</f>
        <v>0</v>
      </c>
      <c r="U34" s="171">
        <f t="shared" ref="U34" si="47">SUM(U35:U41)</f>
        <v>0</v>
      </c>
      <c r="V34" s="170">
        <f t="shared" ref="V34" si="48">SUM(V35:V41)</f>
        <v>0</v>
      </c>
      <c r="W34" s="171">
        <f t="shared" ref="W34" si="49">SUM(W35:W41)</f>
        <v>0</v>
      </c>
      <c r="X34" s="170">
        <f t="shared" ref="X34" si="50">SUM(X35:X41)</f>
        <v>0</v>
      </c>
      <c r="Y34" s="171">
        <f t="shared" ref="Y34" si="51">SUM(Y35:Y41)</f>
        <v>0</v>
      </c>
      <c r="Z34" s="170">
        <f t="shared" ref="Z34" si="52">SUM(Z35:Z41)</f>
        <v>0</v>
      </c>
      <c r="AA34" s="171">
        <f t="shared" ref="AA34" si="53">SUM(AA35:AA41)</f>
        <v>0</v>
      </c>
      <c r="AB34" s="170">
        <f t="shared" ref="AB34" si="54">SUM(AB35:AB41)</f>
        <v>0</v>
      </c>
      <c r="AC34" s="171">
        <f t="shared" ref="AC34" si="55">SUM(AC35:AC41)</f>
        <v>0</v>
      </c>
      <c r="AD34" s="170">
        <f t="shared" ref="AD34" si="56">SUM(AD35:AD41)</f>
        <v>0</v>
      </c>
      <c r="AE34" s="171">
        <f t="shared" ref="AE34" si="57">SUM(AE35:AE41)</f>
        <v>0</v>
      </c>
      <c r="AF34" s="170">
        <f t="shared" ref="AF34" si="58">SUM(AF35:AF41)</f>
        <v>0</v>
      </c>
      <c r="AG34" s="172">
        <f t="shared" ref="AG34" si="59">SUM(AG35:AG41)</f>
        <v>0</v>
      </c>
      <c r="AH34" s="173">
        <f t="shared" ref="AH34" si="60">SUM(AH35:AH41)</f>
        <v>0</v>
      </c>
      <c r="AI34" s="174">
        <f t="shared" ref="AI34" si="61">SUM(AI35:AI41)</f>
        <v>0</v>
      </c>
      <c r="AJ34" s="41">
        <f t="shared" ref="AJ34" si="62">SUM(AJ35:AJ41)</f>
        <v>0</v>
      </c>
      <c r="AK34" s="42">
        <f t="shared" ref="AK34" si="63">SUM(AK35:AK41)</f>
        <v>0</v>
      </c>
      <c r="AL34" s="42">
        <f t="shared" ref="AL34" si="64">SUM(AL35:AL41)</f>
        <v>0</v>
      </c>
      <c r="AM34" s="42">
        <f t="shared" ref="AM34" si="65">SUM(AM35:AM41)</f>
        <v>0</v>
      </c>
      <c r="AN34" s="42">
        <f t="shared" ref="AN34" si="66">SUM(AN35:AN41)</f>
        <v>0</v>
      </c>
      <c r="AO34" s="42">
        <f t="shared" ref="AO34" si="67">SUM(AO35:AO41)</f>
        <v>0</v>
      </c>
      <c r="AP34" s="43">
        <f t="shared" ref="AP34" si="68">SUM(AP35:AP41)</f>
        <v>0</v>
      </c>
      <c r="AQ34" s="105">
        <f t="shared" ref="AQ34" si="69">SUM(AQ35:AQ41)</f>
        <v>0</v>
      </c>
      <c r="AR34" s="42">
        <f t="shared" ref="AR34" si="70">SUM(AR35:AR41)</f>
        <v>0</v>
      </c>
      <c r="AS34" s="43">
        <f t="shared" ref="AS34" si="71">SUM(AS35:AS41)</f>
        <v>0</v>
      </c>
      <c r="AT34" s="105">
        <f t="shared" ref="AT34" si="72">SUM(AT35:AT41)</f>
        <v>0</v>
      </c>
      <c r="AU34" s="42">
        <f t="shared" ref="AU34" si="73">SUM(AU35:AU41)</f>
        <v>0</v>
      </c>
      <c r="AV34" s="42">
        <f t="shared" ref="AV34" si="74">SUM(AV35:AV41)</f>
        <v>0</v>
      </c>
      <c r="AW34" s="42">
        <f t="shared" ref="AW34" si="75">SUM(AW35:AW41)</f>
        <v>0</v>
      </c>
      <c r="AX34" s="106">
        <f t="shared" ref="AX34" si="76">SUM(AX35:AX41)</f>
        <v>0</v>
      </c>
      <c r="AY34" s="44" t="s">
        <v>1687</v>
      </c>
      <c r="AZ34" s="44" t="s">
        <v>1688</v>
      </c>
      <c r="BA34" s="45" t="s">
        <v>1689</v>
      </c>
    </row>
    <row r="35" spans="1:53" ht="33.75" x14ac:dyDescent="0.2">
      <c r="A35" s="932"/>
      <c r="B35" s="934" t="str">
        <f>VLOOKUP($D$9,'PROYECTOS REGISTRADOS'!$A$2:$D$82,4,0)</f>
        <v>Mejoramiento de la cobertura de Acueducto del Área Urbana y Área Rural del Municipio de Tocancipá, Cundinamarca, Centro Oriente</v>
      </c>
      <c r="C35" s="937" t="str">
        <f>VLOOKUP($D$9,'PROYECTOS REGISTRADOS'!$A$2:$D$82,3,0)</f>
        <v>2016-25817-0045</v>
      </c>
      <c r="D35" s="940" t="s">
        <v>1358</v>
      </c>
      <c r="E35" s="946" t="str">
        <f>IF(D35=0,"0-0",(VLOOKUP(D35,'CONSOLIDADO PLAN DESARROLLO'!$EL$9:$ET$304,2,0)))</f>
        <v xml:space="preserve">Implementar la estrategia del Programa de Ahorro y uso Eficiente del Agua </v>
      </c>
      <c r="F35" s="943" t="str">
        <f>IF(D35=0,"0-0",(VLOOKUP(D35,'CONSOLIDADO PLAN DESARROLLO'!$EL$9:$ET$304,3,0)))</f>
        <v>No. de estrategias implementadas</v>
      </c>
      <c r="G35" s="965">
        <f>IF(D35=0,"0-0",(VLOOKUP(D35,'CONSOLIDADO PLAN DESARROLLO'!$EL$9:$ET$304,4,0)))</f>
        <v>1</v>
      </c>
      <c r="H35" s="949">
        <f>IF(D35=0,"0-0",(VLOOKUP(D35,'CONSOLIDADO PLAN DESARROLLO'!$EL$9:$ET$304,5,0)))</f>
        <v>1</v>
      </c>
      <c r="I35" s="952">
        <f>IF(D35=0,"0-0",(VLOOKUP(D35,'CONSOLIDADO PLAN DESARROLLO'!$EL$9:$ET$304,$R$3,0)))</f>
        <v>1</v>
      </c>
      <c r="J35" s="953"/>
      <c r="K35" s="958"/>
      <c r="L35" s="961"/>
      <c r="M35" s="853" t="s">
        <v>1937</v>
      </c>
      <c r="N35" s="851" t="s">
        <v>1938</v>
      </c>
      <c r="O35" s="855">
        <v>1</v>
      </c>
      <c r="P35" s="47"/>
      <c r="Q35" s="46"/>
      <c r="R35" s="862"/>
      <c r="S35" s="48"/>
      <c r="T35" s="865"/>
      <c r="U35" s="49"/>
      <c r="V35" s="865"/>
      <c r="W35" s="49"/>
      <c r="X35" s="865"/>
      <c r="Y35" s="49"/>
      <c r="Z35" s="865"/>
      <c r="AA35" s="49"/>
      <c r="AB35" s="865"/>
      <c r="AC35" s="49"/>
      <c r="AD35" s="865"/>
      <c r="AE35" s="49"/>
      <c r="AF35" s="865"/>
      <c r="AG35" s="50"/>
      <c r="AH35" s="859">
        <f>+R35+T35+V35+X35+Z35+AB35+AD35+AF35</f>
        <v>0</v>
      </c>
      <c r="AI35" s="104">
        <f t="shared" ref="AI35:AI40" si="77">AC35+AE35+AG35+S35+U35+W35+Y35+AA35</f>
        <v>0</v>
      </c>
      <c r="AJ35" s="51"/>
      <c r="AK35" s="52"/>
      <c r="AL35" s="52"/>
      <c r="AM35" s="52"/>
      <c r="AN35" s="52"/>
      <c r="AO35" s="52"/>
      <c r="AP35" s="53">
        <f t="shared" ref="AP35:AP40" si="78">SUM(AJ35:AO35)</f>
        <v>0</v>
      </c>
      <c r="AQ35" s="54"/>
      <c r="AR35" s="52"/>
      <c r="AS35" s="53">
        <f t="shared" ref="AS35:AS39" si="79">SUM(AQ35:AR35)</f>
        <v>0</v>
      </c>
      <c r="AT35" s="54"/>
      <c r="AU35" s="52"/>
      <c r="AV35" s="52"/>
      <c r="AW35" s="52"/>
      <c r="AX35" s="55"/>
      <c r="AY35" s="56"/>
      <c r="AZ35" s="56"/>
      <c r="BA35" s="57"/>
    </row>
    <row r="36" spans="1:53" ht="33.75" x14ac:dyDescent="0.2">
      <c r="A36" s="932"/>
      <c r="B36" s="934"/>
      <c r="C36" s="937"/>
      <c r="D36" s="940"/>
      <c r="E36" s="947"/>
      <c r="F36" s="943"/>
      <c r="G36" s="965"/>
      <c r="H36" s="949"/>
      <c r="I36" s="954"/>
      <c r="J36" s="955"/>
      <c r="K36" s="958"/>
      <c r="L36" s="962"/>
      <c r="M36" s="853" t="s">
        <v>1953</v>
      </c>
      <c r="N36" s="851" t="s">
        <v>1938</v>
      </c>
      <c r="O36" s="855">
        <v>500</v>
      </c>
      <c r="P36" s="47"/>
      <c r="Q36" s="46"/>
      <c r="R36" s="863"/>
      <c r="S36" s="48"/>
      <c r="T36" s="866"/>
      <c r="U36" s="49"/>
      <c r="V36" s="866"/>
      <c r="W36" s="49"/>
      <c r="X36" s="866"/>
      <c r="Y36" s="49"/>
      <c r="Z36" s="866"/>
      <c r="AA36" s="49"/>
      <c r="AB36" s="866"/>
      <c r="AC36" s="49"/>
      <c r="AD36" s="866"/>
      <c r="AE36" s="49"/>
      <c r="AF36" s="866"/>
      <c r="AG36" s="50"/>
      <c r="AH36" s="860"/>
      <c r="AI36" s="104">
        <f t="shared" si="77"/>
        <v>0</v>
      </c>
      <c r="AJ36" s="51"/>
      <c r="AK36" s="52"/>
      <c r="AL36" s="52"/>
      <c r="AM36" s="52"/>
      <c r="AN36" s="52"/>
      <c r="AO36" s="52"/>
      <c r="AP36" s="53">
        <f t="shared" si="78"/>
        <v>0</v>
      </c>
      <c r="AQ36" s="54"/>
      <c r="AR36" s="52"/>
      <c r="AS36" s="53">
        <f t="shared" si="79"/>
        <v>0</v>
      </c>
      <c r="AT36" s="54"/>
      <c r="AU36" s="52"/>
      <c r="AV36" s="52"/>
      <c r="AW36" s="52"/>
      <c r="AX36" s="55"/>
      <c r="AY36" s="56"/>
      <c r="AZ36" s="56"/>
      <c r="BA36" s="57"/>
    </row>
    <row r="37" spans="1:53" ht="22.5" x14ac:dyDescent="0.2">
      <c r="A37" s="932"/>
      <c r="B37" s="934"/>
      <c r="C37" s="937"/>
      <c r="D37" s="940"/>
      <c r="E37" s="947"/>
      <c r="F37" s="943"/>
      <c r="G37" s="965"/>
      <c r="H37" s="949"/>
      <c r="I37" s="954"/>
      <c r="J37" s="955"/>
      <c r="K37" s="958"/>
      <c r="L37" s="962"/>
      <c r="M37" s="853" t="s">
        <v>1954</v>
      </c>
      <c r="N37" s="851" t="s">
        <v>1938</v>
      </c>
      <c r="O37" s="855">
        <v>1</v>
      </c>
      <c r="P37" s="47"/>
      <c r="Q37" s="46"/>
      <c r="R37" s="863"/>
      <c r="S37" s="48"/>
      <c r="T37" s="866"/>
      <c r="U37" s="49"/>
      <c r="V37" s="866"/>
      <c r="W37" s="49"/>
      <c r="X37" s="866"/>
      <c r="Y37" s="49"/>
      <c r="Z37" s="866"/>
      <c r="AA37" s="49"/>
      <c r="AB37" s="866"/>
      <c r="AC37" s="49"/>
      <c r="AD37" s="866"/>
      <c r="AE37" s="49"/>
      <c r="AF37" s="866"/>
      <c r="AG37" s="50"/>
      <c r="AH37" s="860"/>
      <c r="AI37" s="104">
        <f t="shared" si="77"/>
        <v>0</v>
      </c>
      <c r="AJ37" s="51"/>
      <c r="AK37" s="52"/>
      <c r="AL37" s="52"/>
      <c r="AM37" s="52"/>
      <c r="AN37" s="52"/>
      <c r="AO37" s="52"/>
      <c r="AP37" s="53">
        <f t="shared" si="78"/>
        <v>0</v>
      </c>
      <c r="AQ37" s="54"/>
      <c r="AR37" s="52"/>
      <c r="AS37" s="53">
        <f t="shared" si="79"/>
        <v>0</v>
      </c>
      <c r="AT37" s="54"/>
      <c r="AU37" s="52"/>
      <c r="AV37" s="52"/>
      <c r="AW37" s="52"/>
      <c r="AX37" s="55"/>
      <c r="AY37" s="56"/>
      <c r="AZ37" s="56"/>
      <c r="BA37" s="57"/>
    </row>
    <row r="38" spans="1:53" ht="22.5" x14ac:dyDescent="0.2">
      <c r="A38" s="932"/>
      <c r="B38" s="934"/>
      <c r="C38" s="937"/>
      <c r="D38" s="940"/>
      <c r="E38" s="947"/>
      <c r="F38" s="943"/>
      <c r="G38" s="965"/>
      <c r="H38" s="949"/>
      <c r="I38" s="954"/>
      <c r="J38" s="955"/>
      <c r="K38" s="958"/>
      <c r="L38" s="962"/>
      <c r="M38" s="853" t="s">
        <v>1955</v>
      </c>
      <c r="N38" s="851" t="s">
        <v>1938</v>
      </c>
      <c r="O38" s="855">
        <v>1</v>
      </c>
      <c r="P38" s="47"/>
      <c r="Q38" s="46"/>
      <c r="R38" s="863"/>
      <c r="S38" s="48"/>
      <c r="T38" s="866"/>
      <c r="U38" s="49"/>
      <c r="V38" s="866"/>
      <c r="W38" s="49"/>
      <c r="X38" s="866"/>
      <c r="Y38" s="49"/>
      <c r="Z38" s="866"/>
      <c r="AA38" s="49"/>
      <c r="AB38" s="866"/>
      <c r="AC38" s="49"/>
      <c r="AD38" s="866"/>
      <c r="AE38" s="49"/>
      <c r="AF38" s="866"/>
      <c r="AG38" s="50"/>
      <c r="AH38" s="860"/>
      <c r="AI38" s="104">
        <f t="shared" si="77"/>
        <v>0</v>
      </c>
      <c r="AJ38" s="51"/>
      <c r="AK38" s="52"/>
      <c r="AL38" s="52"/>
      <c r="AM38" s="52"/>
      <c r="AN38" s="52"/>
      <c r="AO38" s="52"/>
      <c r="AP38" s="53">
        <f t="shared" si="78"/>
        <v>0</v>
      </c>
      <c r="AQ38" s="54"/>
      <c r="AR38" s="52"/>
      <c r="AS38" s="53">
        <f t="shared" si="79"/>
        <v>0</v>
      </c>
      <c r="AT38" s="54"/>
      <c r="AU38" s="52"/>
      <c r="AV38" s="52"/>
      <c r="AW38" s="52"/>
      <c r="AX38" s="55"/>
      <c r="AY38" s="56"/>
      <c r="AZ38" s="56"/>
      <c r="BA38" s="57"/>
    </row>
    <row r="39" spans="1:53" ht="17.25" customHeight="1" x14ac:dyDescent="0.2">
      <c r="A39" s="932"/>
      <c r="B39" s="934"/>
      <c r="C39" s="937"/>
      <c r="D39" s="940"/>
      <c r="E39" s="947"/>
      <c r="F39" s="943"/>
      <c r="G39" s="965"/>
      <c r="H39" s="949"/>
      <c r="I39" s="954"/>
      <c r="J39" s="955"/>
      <c r="K39" s="958"/>
      <c r="L39" s="962"/>
      <c r="M39" s="853" t="s">
        <v>1956</v>
      </c>
      <c r="N39" s="851" t="s">
        <v>1938</v>
      </c>
      <c r="O39" s="855">
        <v>1</v>
      </c>
      <c r="P39" s="47"/>
      <c r="Q39" s="46"/>
      <c r="R39" s="863"/>
      <c r="S39" s="48"/>
      <c r="T39" s="866"/>
      <c r="U39" s="49"/>
      <c r="V39" s="866"/>
      <c r="W39" s="49"/>
      <c r="X39" s="866"/>
      <c r="Y39" s="49"/>
      <c r="Z39" s="866"/>
      <c r="AA39" s="49"/>
      <c r="AB39" s="866"/>
      <c r="AC39" s="49"/>
      <c r="AD39" s="866"/>
      <c r="AE39" s="49"/>
      <c r="AF39" s="866"/>
      <c r="AG39" s="50"/>
      <c r="AH39" s="860"/>
      <c r="AI39" s="104">
        <f t="shared" si="77"/>
        <v>0</v>
      </c>
      <c r="AJ39" s="51"/>
      <c r="AK39" s="52"/>
      <c r="AL39" s="52"/>
      <c r="AM39" s="52"/>
      <c r="AN39" s="52"/>
      <c r="AO39" s="52"/>
      <c r="AP39" s="53">
        <f t="shared" si="78"/>
        <v>0</v>
      </c>
      <c r="AQ39" s="54"/>
      <c r="AR39" s="52"/>
      <c r="AS39" s="53">
        <f t="shared" si="79"/>
        <v>0</v>
      </c>
      <c r="AT39" s="54"/>
      <c r="AU39" s="52"/>
      <c r="AV39" s="52"/>
      <c r="AW39" s="52"/>
      <c r="AX39" s="55"/>
      <c r="AY39" s="56"/>
      <c r="AZ39" s="56"/>
      <c r="BA39" s="57"/>
    </row>
    <row r="40" spans="1:53" ht="33.75" x14ac:dyDescent="0.2">
      <c r="A40" s="932"/>
      <c r="B40" s="935"/>
      <c r="C40" s="938"/>
      <c r="D40" s="941"/>
      <c r="E40" s="947"/>
      <c r="F40" s="944"/>
      <c r="G40" s="966"/>
      <c r="H40" s="950"/>
      <c r="I40" s="954"/>
      <c r="J40" s="955"/>
      <c r="K40" s="959"/>
      <c r="L40" s="962"/>
      <c r="M40" s="854" t="s">
        <v>1957</v>
      </c>
      <c r="N40" s="852" t="s">
        <v>1938</v>
      </c>
      <c r="O40" s="856">
        <v>1</v>
      </c>
      <c r="P40" s="108"/>
      <c r="Q40" s="107"/>
      <c r="R40" s="863"/>
      <c r="S40" s="109"/>
      <c r="T40" s="866"/>
      <c r="U40" s="110"/>
      <c r="V40" s="866"/>
      <c r="W40" s="110"/>
      <c r="X40" s="866"/>
      <c r="Y40" s="110"/>
      <c r="Z40" s="866"/>
      <c r="AA40" s="110"/>
      <c r="AB40" s="866"/>
      <c r="AC40" s="110"/>
      <c r="AD40" s="866"/>
      <c r="AE40" s="110"/>
      <c r="AF40" s="866"/>
      <c r="AG40" s="111"/>
      <c r="AH40" s="861"/>
      <c r="AI40" s="104">
        <f t="shared" si="77"/>
        <v>0</v>
      </c>
      <c r="AJ40" s="112"/>
      <c r="AK40" s="113"/>
      <c r="AL40" s="113"/>
      <c r="AM40" s="113"/>
      <c r="AN40" s="113"/>
      <c r="AO40" s="113"/>
      <c r="AP40" s="53">
        <f t="shared" si="78"/>
        <v>0</v>
      </c>
      <c r="AQ40" s="114"/>
      <c r="AR40" s="113"/>
      <c r="AS40" s="53">
        <f>SUM(AQ40:AR40)</f>
        <v>0</v>
      </c>
      <c r="AT40" s="114"/>
      <c r="AU40" s="113"/>
      <c r="AV40" s="113"/>
      <c r="AW40" s="113"/>
      <c r="AX40" s="115"/>
      <c r="AY40" s="116"/>
      <c r="AZ40" s="116"/>
      <c r="BA40" s="117"/>
    </row>
    <row r="41" spans="1:53" ht="9.9499999999999993" customHeight="1" thickBot="1" x14ac:dyDescent="0.25">
      <c r="A41" s="933"/>
      <c r="B41" s="936"/>
      <c r="C41" s="939"/>
      <c r="D41" s="942"/>
      <c r="E41" s="948"/>
      <c r="F41" s="945"/>
      <c r="G41" s="967"/>
      <c r="H41" s="951"/>
      <c r="I41" s="956"/>
      <c r="J41" s="957"/>
      <c r="K41" s="960"/>
      <c r="L41" s="963"/>
      <c r="M41" s="181"/>
      <c r="N41" s="182"/>
      <c r="O41" s="183"/>
      <c r="P41" s="118"/>
      <c r="Q41" s="118"/>
      <c r="R41" s="864"/>
      <c r="S41" s="184"/>
      <c r="T41" s="867"/>
      <c r="U41" s="185"/>
      <c r="V41" s="867"/>
      <c r="W41" s="185"/>
      <c r="X41" s="867"/>
      <c r="Y41" s="185"/>
      <c r="Z41" s="867"/>
      <c r="AA41" s="185"/>
      <c r="AB41" s="867"/>
      <c r="AC41" s="185"/>
      <c r="AD41" s="867"/>
      <c r="AE41" s="185"/>
      <c r="AF41" s="867"/>
      <c r="AG41" s="186"/>
      <c r="AH41" s="119"/>
      <c r="AI41" s="120"/>
      <c r="AJ41" s="187"/>
      <c r="AK41" s="188"/>
      <c r="AL41" s="188"/>
      <c r="AM41" s="188"/>
      <c r="AN41" s="188"/>
      <c r="AO41" s="188"/>
      <c r="AP41" s="121"/>
      <c r="AQ41" s="189"/>
      <c r="AR41" s="188"/>
      <c r="AS41" s="121"/>
      <c r="AT41" s="189"/>
      <c r="AU41" s="188"/>
      <c r="AV41" s="188"/>
      <c r="AW41" s="188"/>
      <c r="AX41" s="190"/>
      <c r="AY41" s="191"/>
      <c r="AZ41" s="191"/>
      <c r="BA41" s="192"/>
    </row>
    <row r="42" spans="1:53" ht="6" customHeight="1" x14ac:dyDescent="0.2">
      <c r="A42" s="157"/>
      <c r="B42" s="193"/>
      <c r="C42" s="193"/>
      <c r="D42" s="193"/>
      <c r="E42" s="193"/>
      <c r="F42" s="193"/>
      <c r="G42" s="193"/>
      <c r="H42" s="193"/>
      <c r="I42" s="964"/>
      <c r="J42" s="964"/>
      <c r="K42" s="193"/>
      <c r="L42" s="193"/>
      <c r="M42" s="193"/>
      <c r="N42" s="193"/>
      <c r="O42" s="193"/>
      <c r="P42" s="193"/>
      <c r="Q42" s="193"/>
      <c r="R42" s="193"/>
      <c r="S42" s="193"/>
      <c r="T42" s="193"/>
      <c r="U42" s="193"/>
      <c r="V42" s="193"/>
      <c r="W42" s="193"/>
      <c r="X42" s="193"/>
      <c r="Y42" s="193"/>
      <c r="Z42" s="193"/>
      <c r="AA42" s="193"/>
      <c r="AB42" s="193"/>
      <c r="AC42" s="193"/>
      <c r="AD42" s="193"/>
      <c r="AE42" s="193"/>
      <c r="AF42" s="193"/>
      <c r="AG42" s="193"/>
      <c r="AH42" s="193"/>
      <c r="AI42" s="194"/>
      <c r="AJ42" s="194"/>
      <c r="AK42" s="194"/>
      <c r="AL42" s="194"/>
      <c r="AM42" s="194"/>
      <c r="AN42" s="194"/>
      <c r="AO42" s="195"/>
      <c r="AP42" s="194"/>
      <c r="AQ42" s="194"/>
      <c r="AR42" s="194"/>
      <c r="AS42" s="194"/>
      <c r="AT42" s="194"/>
      <c r="AU42" s="194"/>
      <c r="AV42" s="194"/>
      <c r="AW42" s="194"/>
      <c r="AX42" s="194"/>
      <c r="AY42" s="194"/>
      <c r="AZ42" s="194"/>
      <c r="BA42" s="157"/>
    </row>
    <row r="43" spans="1:53" ht="72" customHeight="1" x14ac:dyDescent="0.2">
      <c r="A43" s="931">
        <v>4</v>
      </c>
      <c r="B43" s="162" t="s">
        <v>1710</v>
      </c>
      <c r="C43" s="163" t="s">
        <v>1711</v>
      </c>
      <c r="D43" s="164" t="s">
        <v>21</v>
      </c>
      <c r="E43" s="164" t="s">
        <v>1899</v>
      </c>
      <c r="F43" s="163" t="s">
        <v>1712</v>
      </c>
      <c r="G43" s="165" t="s">
        <v>1680</v>
      </c>
      <c r="H43" s="165" t="s">
        <v>1681</v>
      </c>
      <c r="I43" s="166" t="s">
        <v>1915</v>
      </c>
      <c r="J43" s="167">
        <f>+$N$3</f>
        <v>2017</v>
      </c>
      <c r="K43" s="165" t="s">
        <v>1932</v>
      </c>
      <c r="L43" s="166" t="s">
        <v>1933</v>
      </c>
      <c r="M43" s="163" t="s">
        <v>1713</v>
      </c>
      <c r="N43" s="163" t="s">
        <v>1714</v>
      </c>
      <c r="O43" s="163" t="s">
        <v>1715</v>
      </c>
      <c r="P43" s="163" t="s">
        <v>1716</v>
      </c>
      <c r="Q43" s="163" t="s">
        <v>1717</v>
      </c>
      <c r="R43" s="168">
        <f t="shared" ref="R43" si="80">SUM(R44:R50)</f>
        <v>0</v>
      </c>
      <c r="S43" s="169">
        <f t="shared" ref="S43" si="81">SUM(S44:S50)</f>
        <v>0</v>
      </c>
      <c r="T43" s="170">
        <f t="shared" ref="T43" si="82">SUM(T44:T50)</f>
        <v>0</v>
      </c>
      <c r="U43" s="171">
        <f t="shared" ref="U43" si="83">SUM(U44:U50)</f>
        <v>0</v>
      </c>
      <c r="V43" s="170">
        <f t="shared" ref="V43" si="84">SUM(V44:V50)</f>
        <v>0</v>
      </c>
      <c r="W43" s="171">
        <f t="shared" ref="W43" si="85">SUM(W44:W50)</f>
        <v>0</v>
      </c>
      <c r="X43" s="170">
        <f t="shared" ref="X43" si="86">SUM(X44:X50)</f>
        <v>0</v>
      </c>
      <c r="Y43" s="171">
        <f t="shared" ref="Y43" si="87">SUM(Y44:Y50)</f>
        <v>0</v>
      </c>
      <c r="Z43" s="170">
        <f t="shared" ref="Z43" si="88">SUM(Z44:Z50)</f>
        <v>0</v>
      </c>
      <c r="AA43" s="171">
        <f t="shared" ref="AA43" si="89">SUM(AA44:AA50)</f>
        <v>0</v>
      </c>
      <c r="AB43" s="170">
        <f t="shared" ref="AB43" si="90">SUM(AB44:AB50)</f>
        <v>0</v>
      </c>
      <c r="AC43" s="171">
        <f t="shared" ref="AC43" si="91">SUM(AC44:AC50)</f>
        <v>0</v>
      </c>
      <c r="AD43" s="170">
        <f t="shared" ref="AD43" si="92">SUM(AD44:AD50)</f>
        <v>0</v>
      </c>
      <c r="AE43" s="171">
        <f t="shared" ref="AE43" si="93">SUM(AE44:AE50)</f>
        <v>0</v>
      </c>
      <c r="AF43" s="170">
        <f t="shared" ref="AF43" si="94">SUM(AF44:AF50)</f>
        <v>0</v>
      </c>
      <c r="AG43" s="172">
        <f t="shared" ref="AG43" si="95">SUM(AG44:AG50)</f>
        <v>0</v>
      </c>
      <c r="AH43" s="173">
        <f t="shared" ref="AH43" si="96">SUM(AH44:AH50)</f>
        <v>0</v>
      </c>
      <c r="AI43" s="174">
        <f t="shared" ref="AI43" si="97">SUM(AI44:AI50)</f>
        <v>0</v>
      </c>
      <c r="AJ43" s="41">
        <f t="shared" ref="AJ43" si="98">SUM(AJ44:AJ50)</f>
        <v>0</v>
      </c>
      <c r="AK43" s="42">
        <f t="shared" ref="AK43" si="99">SUM(AK44:AK50)</f>
        <v>0</v>
      </c>
      <c r="AL43" s="42">
        <f t="shared" ref="AL43" si="100">SUM(AL44:AL50)</f>
        <v>0</v>
      </c>
      <c r="AM43" s="42">
        <f t="shared" ref="AM43" si="101">SUM(AM44:AM50)</f>
        <v>0</v>
      </c>
      <c r="AN43" s="42">
        <f t="shared" ref="AN43" si="102">SUM(AN44:AN50)</f>
        <v>0</v>
      </c>
      <c r="AO43" s="42">
        <f t="shared" ref="AO43" si="103">SUM(AO44:AO50)</f>
        <v>0</v>
      </c>
      <c r="AP43" s="43">
        <f t="shared" ref="AP43" si="104">SUM(AP44:AP50)</f>
        <v>0</v>
      </c>
      <c r="AQ43" s="105">
        <f t="shared" ref="AQ43" si="105">SUM(AQ44:AQ50)</f>
        <v>0</v>
      </c>
      <c r="AR43" s="42">
        <f t="shared" ref="AR43" si="106">SUM(AR44:AR50)</f>
        <v>0</v>
      </c>
      <c r="AS43" s="43">
        <f t="shared" ref="AS43" si="107">SUM(AS44:AS50)</f>
        <v>0</v>
      </c>
      <c r="AT43" s="105">
        <f t="shared" ref="AT43" si="108">SUM(AT44:AT50)</f>
        <v>0</v>
      </c>
      <c r="AU43" s="42">
        <f t="shared" ref="AU43" si="109">SUM(AU44:AU50)</f>
        <v>0</v>
      </c>
      <c r="AV43" s="42">
        <f t="shared" ref="AV43" si="110">SUM(AV44:AV50)</f>
        <v>0</v>
      </c>
      <c r="AW43" s="42">
        <f t="shared" ref="AW43" si="111">SUM(AW44:AW50)</f>
        <v>0</v>
      </c>
      <c r="AX43" s="106">
        <f t="shared" ref="AX43" si="112">SUM(AX44:AX50)</f>
        <v>0</v>
      </c>
      <c r="AY43" s="44" t="s">
        <v>1687</v>
      </c>
      <c r="AZ43" s="44" t="s">
        <v>1688</v>
      </c>
      <c r="BA43" s="45" t="s">
        <v>1689</v>
      </c>
    </row>
    <row r="44" spans="1:53" ht="33.75" x14ac:dyDescent="0.2">
      <c r="A44" s="932"/>
      <c r="B44" s="934" t="str">
        <f>VLOOKUP($D$9,'PROYECTOS REGISTRADOS'!$A$2:$D$82,4,0)</f>
        <v>Mejoramiento de la cobertura de Acueducto del Área Urbana y Área Rural del Municipio de Tocancipá, Cundinamarca, Centro Oriente</v>
      </c>
      <c r="C44" s="937" t="str">
        <f>VLOOKUP($D$9,'PROYECTOS REGISTRADOS'!$A$2:$D$82,3,0)</f>
        <v>2016-25817-0045</v>
      </c>
      <c r="D44" s="940" t="s">
        <v>1362</v>
      </c>
      <c r="E44" s="946" t="str">
        <f>IF(D44=0,"0-0",(VLOOKUP(D44,'CONSOLIDADO PLAN DESARROLLO'!$EL$9:$ET$304,2,0)))</f>
        <v>Automatizar, Ampliar y realizar la Macro medición del Tanque Caita</v>
      </c>
      <c r="F44" s="943" t="str">
        <f>IF(D44=0,"0-0",(VLOOKUP(D44,'CONSOLIDADO PLAN DESARROLLO'!$EL$9:$ET$304,3,0)))</f>
        <v>No. de Automatizaciones del Tanque Caita</v>
      </c>
      <c r="G44" s="965">
        <f>IF(D44=0,"0-0",(VLOOKUP(D44,'CONSOLIDADO PLAN DESARROLLO'!$EL$9:$ET$304,4,0)))</f>
        <v>0</v>
      </c>
      <c r="H44" s="949">
        <f>IF(D44=0,"0-0",(VLOOKUP(D44,'CONSOLIDADO PLAN DESARROLLO'!$EL$9:$ET$304,5,0)))</f>
        <v>1</v>
      </c>
      <c r="I44" s="952">
        <f>IF(D44=0,"0-0",(VLOOKUP(D44,'CONSOLIDADO PLAN DESARROLLO'!$EL$9:$ET$304,$R$3,0)))</f>
        <v>1</v>
      </c>
      <c r="J44" s="953"/>
      <c r="K44" s="958"/>
      <c r="L44" s="961"/>
      <c r="M44" s="853" t="s">
        <v>1937</v>
      </c>
      <c r="N44" s="851" t="s">
        <v>1938</v>
      </c>
      <c r="O44" s="855">
        <v>1</v>
      </c>
      <c r="P44" s="47"/>
      <c r="Q44" s="46"/>
      <c r="R44" s="862"/>
      <c r="S44" s="48"/>
      <c r="T44" s="865"/>
      <c r="U44" s="49"/>
      <c r="V44" s="865"/>
      <c r="W44" s="49"/>
      <c r="X44" s="865"/>
      <c r="Y44" s="49"/>
      <c r="Z44" s="865"/>
      <c r="AA44" s="49"/>
      <c r="AB44" s="865"/>
      <c r="AC44" s="49"/>
      <c r="AD44" s="865"/>
      <c r="AE44" s="49"/>
      <c r="AF44" s="865"/>
      <c r="AG44" s="50"/>
      <c r="AH44" s="859">
        <f>+R44+T44+V44+X44+Z44+AB44+AD44+AF44</f>
        <v>0</v>
      </c>
      <c r="AI44" s="104">
        <f t="shared" ref="AI44:AI49" si="113">AC44+AE44+AG44+S44+U44+W44+Y44+AA44</f>
        <v>0</v>
      </c>
      <c r="AJ44" s="51"/>
      <c r="AK44" s="52"/>
      <c r="AL44" s="52"/>
      <c r="AM44" s="52"/>
      <c r="AN44" s="52"/>
      <c r="AO44" s="52"/>
      <c r="AP44" s="53">
        <f t="shared" ref="AP44:AP49" si="114">SUM(AJ44:AO44)</f>
        <v>0</v>
      </c>
      <c r="AQ44" s="54"/>
      <c r="AR44" s="52"/>
      <c r="AS44" s="53">
        <f t="shared" ref="AS44:AS48" si="115">SUM(AQ44:AR44)</f>
        <v>0</v>
      </c>
      <c r="AT44" s="54"/>
      <c r="AU44" s="52"/>
      <c r="AV44" s="52"/>
      <c r="AW44" s="52"/>
      <c r="AX44" s="55"/>
      <c r="AY44" s="56"/>
      <c r="AZ44" s="56"/>
      <c r="BA44" s="57"/>
    </row>
    <row r="45" spans="1:53" ht="17.25" customHeight="1" x14ac:dyDescent="0.2">
      <c r="A45" s="932"/>
      <c r="B45" s="934"/>
      <c r="C45" s="937"/>
      <c r="D45" s="940"/>
      <c r="E45" s="947"/>
      <c r="F45" s="943"/>
      <c r="G45" s="965"/>
      <c r="H45" s="949"/>
      <c r="I45" s="954"/>
      <c r="J45" s="955"/>
      <c r="K45" s="958"/>
      <c r="L45" s="962"/>
      <c r="M45" s="850" t="s">
        <v>1958</v>
      </c>
      <c r="N45" s="851" t="s">
        <v>1938</v>
      </c>
      <c r="O45" s="855">
        <v>1</v>
      </c>
      <c r="P45" s="47"/>
      <c r="Q45" s="46"/>
      <c r="R45" s="863"/>
      <c r="S45" s="48"/>
      <c r="T45" s="866"/>
      <c r="U45" s="49"/>
      <c r="V45" s="866"/>
      <c r="W45" s="49"/>
      <c r="X45" s="866"/>
      <c r="Y45" s="49"/>
      <c r="Z45" s="866"/>
      <c r="AA45" s="49"/>
      <c r="AB45" s="866"/>
      <c r="AC45" s="49"/>
      <c r="AD45" s="866"/>
      <c r="AE45" s="49"/>
      <c r="AF45" s="866"/>
      <c r="AG45" s="50"/>
      <c r="AH45" s="860"/>
      <c r="AI45" s="104">
        <f t="shared" si="113"/>
        <v>0</v>
      </c>
      <c r="AJ45" s="51"/>
      <c r="AK45" s="52"/>
      <c r="AL45" s="52"/>
      <c r="AM45" s="52"/>
      <c r="AN45" s="52"/>
      <c r="AO45" s="52"/>
      <c r="AP45" s="53">
        <f t="shared" si="114"/>
        <v>0</v>
      </c>
      <c r="AQ45" s="54"/>
      <c r="AR45" s="52"/>
      <c r="AS45" s="53">
        <f t="shared" si="115"/>
        <v>0</v>
      </c>
      <c r="AT45" s="54"/>
      <c r="AU45" s="52"/>
      <c r="AV45" s="52"/>
      <c r="AW45" s="52"/>
      <c r="AX45" s="55"/>
      <c r="AY45" s="56"/>
      <c r="AZ45" s="56"/>
      <c r="BA45" s="57"/>
    </row>
    <row r="46" spans="1:53" ht="17.25" customHeight="1" x14ac:dyDescent="0.2">
      <c r="A46" s="932"/>
      <c r="B46" s="934"/>
      <c r="C46" s="937"/>
      <c r="D46" s="940"/>
      <c r="E46" s="947"/>
      <c r="F46" s="943"/>
      <c r="G46" s="965"/>
      <c r="H46" s="949"/>
      <c r="I46" s="954"/>
      <c r="J46" s="955"/>
      <c r="K46" s="958"/>
      <c r="L46" s="962"/>
      <c r="M46" s="175"/>
      <c r="N46" s="176"/>
      <c r="O46" s="177"/>
      <c r="P46" s="47"/>
      <c r="Q46" s="46"/>
      <c r="R46" s="863"/>
      <c r="S46" s="48"/>
      <c r="T46" s="866"/>
      <c r="U46" s="49"/>
      <c r="V46" s="866"/>
      <c r="W46" s="49"/>
      <c r="X46" s="866"/>
      <c r="Y46" s="49"/>
      <c r="Z46" s="866"/>
      <c r="AA46" s="49"/>
      <c r="AB46" s="866"/>
      <c r="AC46" s="49"/>
      <c r="AD46" s="866"/>
      <c r="AE46" s="49"/>
      <c r="AF46" s="866"/>
      <c r="AG46" s="50"/>
      <c r="AH46" s="860"/>
      <c r="AI46" s="104">
        <f t="shared" si="113"/>
        <v>0</v>
      </c>
      <c r="AJ46" s="51"/>
      <c r="AK46" s="52"/>
      <c r="AL46" s="52"/>
      <c r="AM46" s="52"/>
      <c r="AN46" s="52"/>
      <c r="AO46" s="52"/>
      <c r="AP46" s="53">
        <f t="shared" si="114"/>
        <v>0</v>
      </c>
      <c r="AQ46" s="54"/>
      <c r="AR46" s="52"/>
      <c r="AS46" s="53">
        <f t="shared" si="115"/>
        <v>0</v>
      </c>
      <c r="AT46" s="54"/>
      <c r="AU46" s="52"/>
      <c r="AV46" s="52"/>
      <c r="AW46" s="52"/>
      <c r="AX46" s="55"/>
      <c r="AY46" s="56"/>
      <c r="AZ46" s="56"/>
      <c r="BA46" s="57"/>
    </row>
    <row r="47" spans="1:53" ht="17.25" customHeight="1" x14ac:dyDescent="0.2">
      <c r="A47" s="932"/>
      <c r="B47" s="934"/>
      <c r="C47" s="937"/>
      <c r="D47" s="940"/>
      <c r="E47" s="947"/>
      <c r="F47" s="943"/>
      <c r="G47" s="965"/>
      <c r="H47" s="949"/>
      <c r="I47" s="954"/>
      <c r="J47" s="955"/>
      <c r="K47" s="958"/>
      <c r="L47" s="962"/>
      <c r="M47" s="175"/>
      <c r="N47" s="176"/>
      <c r="O47" s="177"/>
      <c r="P47" s="47"/>
      <c r="Q47" s="46"/>
      <c r="R47" s="863"/>
      <c r="S47" s="48"/>
      <c r="T47" s="866"/>
      <c r="U47" s="49"/>
      <c r="V47" s="866"/>
      <c r="W47" s="49"/>
      <c r="X47" s="866"/>
      <c r="Y47" s="49"/>
      <c r="Z47" s="866"/>
      <c r="AA47" s="49"/>
      <c r="AB47" s="866"/>
      <c r="AC47" s="49"/>
      <c r="AD47" s="866"/>
      <c r="AE47" s="49"/>
      <c r="AF47" s="866"/>
      <c r="AG47" s="50"/>
      <c r="AH47" s="860"/>
      <c r="AI47" s="104">
        <f t="shared" si="113"/>
        <v>0</v>
      </c>
      <c r="AJ47" s="51"/>
      <c r="AK47" s="52"/>
      <c r="AL47" s="52"/>
      <c r="AM47" s="52"/>
      <c r="AN47" s="52"/>
      <c r="AO47" s="52"/>
      <c r="AP47" s="53">
        <f t="shared" si="114"/>
        <v>0</v>
      </c>
      <c r="AQ47" s="54"/>
      <c r="AR47" s="52"/>
      <c r="AS47" s="53">
        <f t="shared" si="115"/>
        <v>0</v>
      </c>
      <c r="AT47" s="54"/>
      <c r="AU47" s="52"/>
      <c r="AV47" s="52"/>
      <c r="AW47" s="52"/>
      <c r="AX47" s="55"/>
      <c r="AY47" s="56"/>
      <c r="AZ47" s="56"/>
      <c r="BA47" s="57"/>
    </row>
    <row r="48" spans="1:53" ht="17.25" customHeight="1" x14ac:dyDescent="0.2">
      <c r="A48" s="932"/>
      <c r="B48" s="934"/>
      <c r="C48" s="937"/>
      <c r="D48" s="940"/>
      <c r="E48" s="947"/>
      <c r="F48" s="943"/>
      <c r="G48" s="965"/>
      <c r="H48" s="949"/>
      <c r="I48" s="954"/>
      <c r="J48" s="955"/>
      <c r="K48" s="958"/>
      <c r="L48" s="962"/>
      <c r="M48" s="175"/>
      <c r="N48" s="176"/>
      <c r="O48" s="177"/>
      <c r="P48" s="47"/>
      <c r="Q48" s="46"/>
      <c r="R48" s="863"/>
      <c r="S48" s="48"/>
      <c r="T48" s="866"/>
      <c r="U48" s="49"/>
      <c r="V48" s="866"/>
      <c r="W48" s="49"/>
      <c r="X48" s="866"/>
      <c r="Y48" s="49"/>
      <c r="Z48" s="866"/>
      <c r="AA48" s="49"/>
      <c r="AB48" s="866"/>
      <c r="AC48" s="49"/>
      <c r="AD48" s="866"/>
      <c r="AE48" s="49"/>
      <c r="AF48" s="866"/>
      <c r="AG48" s="50"/>
      <c r="AH48" s="860"/>
      <c r="AI48" s="104">
        <f t="shared" si="113"/>
        <v>0</v>
      </c>
      <c r="AJ48" s="51"/>
      <c r="AK48" s="52"/>
      <c r="AL48" s="52"/>
      <c r="AM48" s="52"/>
      <c r="AN48" s="52"/>
      <c r="AO48" s="52"/>
      <c r="AP48" s="53">
        <f t="shared" si="114"/>
        <v>0</v>
      </c>
      <c r="AQ48" s="54"/>
      <c r="AR48" s="52"/>
      <c r="AS48" s="53">
        <f t="shared" si="115"/>
        <v>0</v>
      </c>
      <c r="AT48" s="54"/>
      <c r="AU48" s="52"/>
      <c r="AV48" s="52"/>
      <c r="AW48" s="52"/>
      <c r="AX48" s="55"/>
      <c r="AY48" s="56"/>
      <c r="AZ48" s="56"/>
      <c r="BA48" s="57"/>
    </row>
    <row r="49" spans="1:53" ht="17.25" customHeight="1" x14ac:dyDescent="0.2">
      <c r="A49" s="932"/>
      <c r="B49" s="935"/>
      <c r="C49" s="938"/>
      <c r="D49" s="941"/>
      <c r="E49" s="947"/>
      <c r="F49" s="944"/>
      <c r="G49" s="966"/>
      <c r="H49" s="950"/>
      <c r="I49" s="954"/>
      <c r="J49" s="955"/>
      <c r="K49" s="959"/>
      <c r="L49" s="962"/>
      <c r="M49" s="178"/>
      <c r="N49" s="179"/>
      <c r="O49" s="180"/>
      <c r="P49" s="108"/>
      <c r="Q49" s="107"/>
      <c r="R49" s="863"/>
      <c r="S49" s="109"/>
      <c r="T49" s="866"/>
      <c r="U49" s="110"/>
      <c r="V49" s="866"/>
      <c r="W49" s="110"/>
      <c r="X49" s="866"/>
      <c r="Y49" s="110"/>
      <c r="Z49" s="866"/>
      <c r="AA49" s="110"/>
      <c r="AB49" s="866"/>
      <c r="AC49" s="110"/>
      <c r="AD49" s="866"/>
      <c r="AE49" s="110"/>
      <c r="AF49" s="866"/>
      <c r="AG49" s="111"/>
      <c r="AH49" s="861"/>
      <c r="AI49" s="104">
        <f t="shared" si="113"/>
        <v>0</v>
      </c>
      <c r="AJ49" s="112"/>
      <c r="AK49" s="113"/>
      <c r="AL49" s="113"/>
      <c r="AM49" s="113"/>
      <c r="AN49" s="113"/>
      <c r="AO49" s="113"/>
      <c r="AP49" s="53">
        <f t="shared" si="114"/>
        <v>0</v>
      </c>
      <c r="AQ49" s="114"/>
      <c r="AR49" s="113"/>
      <c r="AS49" s="53">
        <f>SUM(AQ49:AR49)</f>
        <v>0</v>
      </c>
      <c r="AT49" s="114"/>
      <c r="AU49" s="113"/>
      <c r="AV49" s="113"/>
      <c r="AW49" s="113"/>
      <c r="AX49" s="115"/>
      <c r="AY49" s="116"/>
      <c r="AZ49" s="116"/>
      <c r="BA49" s="117"/>
    </row>
    <row r="50" spans="1:53" ht="9.9499999999999993" customHeight="1" thickBot="1" x14ac:dyDescent="0.25">
      <c r="A50" s="933"/>
      <c r="B50" s="936"/>
      <c r="C50" s="939"/>
      <c r="D50" s="942"/>
      <c r="E50" s="948"/>
      <c r="F50" s="945"/>
      <c r="G50" s="967"/>
      <c r="H50" s="951"/>
      <c r="I50" s="956"/>
      <c r="J50" s="957"/>
      <c r="K50" s="960"/>
      <c r="L50" s="963"/>
      <c r="M50" s="181"/>
      <c r="N50" s="182"/>
      <c r="O50" s="183"/>
      <c r="P50" s="118"/>
      <c r="Q50" s="118"/>
      <c r="R50" s="864"/>
      <c r="S50" s="184"/>
      <c r="T50" s="867"/>
      <c r="U50" s="185"/>
      <c r="V50" s="867"/>
      <c r="W50" s="185"/>
      <c r="X50" s="867"/>
      <c r="Y50" s="185"/>
      <c r="Z50" s="867"/>
      <c r="AA50" s="185"/>
      <c r="AB50" s="867"/>
      <c r="AC50" s="185"/>
      <c r="AD50" s="867"/>
      <c r="AE50" s="185"/>
      <c r="AF50" s="867"/>
      <c r="AG50" s="186"/>
      <c r="AH50" s="119"/>
      <c r="AI50" s="120"/>
      <c r="AJ50" s="187"/>
      <c r="AK50" s="188"/>
      <c r="AL50" s="188"/>
      <c r="AM50" s="188"/>
      <c r="AN50" s="188"/>
      <c r="AO50" s="188"/>
      <c r="AP50" s="121"/>
      <c r="AQ50" s="189"/>
      <c r="AR50" s="188"/>
      <c r="AS50" s="121"/>
      <c r="AT50" s="189"/>
      <c r="AU50" s="188"/>
      <c r="AV50" s="188"/>
      <c r="AW50" s="188"/>
      <c r="AX50" s="190"/>
      <c r="AY50" s="191"/>
      <c r="AZ50" s="191"/>
      <c r="BA50" s="192"/>
    </row>
    <row r="51" spans="1:53" ht="6" customHeight="1" x14ac:dyDescent="0.2">
      <c r="A51" s="157"/>
      <c r="B51" s="193"/>
      <c r="C51" s="193"/>
      <c r="D51" s="193"/>
      <c r="E51" s="193"/>
      <c r="F51" s="193"/>
      <c r="G51" s="193"/>
      <c r="H51" s="193"/>
      <c r="I51" s="964"/>
      <c r="J51" s="964"/>
      <c r="K51" s="193"/>
      <c r="L51" s="193"/>
      <c r="M51" s="193"/>
      <c r="N51" s="193"/>
      <c r="O51" s="193"/>
      <c r="P51" s="193"/>
      <c r="Q51" s="193"/>
      <c r="R51" s="193"/>
      <c r="S51" s="193"/>
      <c r="T51" s="193"/>
      <c r="U51" s="193"/>
      <c r="V51" s="193"/>
      <c r="W51" s="193"/>
      <c r="X51" s="193"/>
      <c r="Y51" s="193"/>
      <c r="Z51" s="193"/>
      <c r="AA51" s="193"/>
      <c r="AB51" s="193"/>
      <c r="AC51" s="193"/>
      <c r="AD51" s="193"/>
      <c r="AE51" s="193"/>
      <c r="AF51" s="193"/>
      <c r="AG51" s="193"/>
      <c r="AH51" s="193"/>
      <c r="AI51" s="194"/>
      <c r="AJ51" s="194"/>
      <c r="AK51" s="194"/>
      <c r="AL51" s="194"/>
      <c r="AM51" s="194"/>
      <c r="AN51" s="194"/>
      <c r="AO51" s="195"/>
      <c r="AP51" s="194"/>
      <c r="AQ51" s="194"/>
      <c r="AR51" s="194"/>
      <c r="AS51" s="194"/>
      <c r="AT51" s="194"/>
      <c r="AU51" s="194"/>
      <c r="AV51" s="194"/>
      <c r="AW51" s="194"/>
      <c r="AX51" s="194"/>
      <c r="AY51" s="194"/>
      <c r="AZ51" s="194"/>
      <c r="BA51" s="157"/>
    </row>
    <row r="52" spans="1:53" ht="72" customHeight="1" x14ac:dyDescent="0.2">
      <c r="A52" s="931">
        <v>5</v>
      </c>
      <c r="B52" s="162" t="s">
        <v>1710</v>
      </c>
      <c r="C52" s="163" t="s">
        <v>1711</v>
      </c>
      <c r="D52" s="164" t="s">
        <v>21</v>
      </c>
      <c r="E52" s="164" t="s">
        <v>1899</v>
      </c>
      <c r="F52" s="163" t="s">
        <v>1712</v>
      </c>
      <c r="G52" s="165" t="s">
        <v>1680</v>
      </c>
      <c r="H52" s="165" t="s">
        <v>1681</v>
      </c>
      <c r="I52" s="166" t="s">
        <v>1915</v>
      </c>
      <c r="J52" s="167">
        <f>+$N$3</f>
        <v>2017</v>
      </c>
      <c r="K52" s="165" t="s">
        <v>1932</v>
      </c>
      <c r="L52" s="166" t="s">
        <v>1933</v>
      </c>
      <c r="M52" s="163" t="s">
        <v>1713</v>
      </c>
      <c r="N52" s="163" t="s">
        <v>1714</v>
      </c>
      <c r="O52" s="163" t="s">
        <v>1715</v>
      </c>
      <c r="P52" s="163" t="s">
        <v>1716</v>
      </c>
      <c r="Q52" s="163" t="s">
        <v>1717</v>
      </c>
      <c r="R52" s="168">
        <f t="shared" ref="R52" si="116">SUM(R53:R60)</f>
        <v>0</v>
      </c>
      <c r="S52" s="169">
        <f t="shared" ref="S52" si="117">SUM(S53:S60)</f>
        <v>0</v>
      </c>
      <c r="T52" s="170">
        <f t="shared" ref="T52" si="118">SUM(T53:T60)</f>
        <v>0</v>
      </c>
      <c r="U52" s="171">
        <f t="shared" ref="U52" si="119">SUM(U53:U60)</f>
        <v>0</v>
      </c>
      <c r="V52" s="170">
        <f t="shared" ref="V52" si="120">SUM(V53:V60)</f>
        <v>0</v>
      </c>
      <c r="W52" s="171">
        <f t="shared" ref="W52" si="121">SUM(W53:W60)</f>
        <v>0</v>
      </c>
      <c r="X52" s="170">
        <f t="shared" ref="X52" si="122">SUM(X53:X60)</f>
        <v>0</v>
      </c>
      <c r="Y52" s="171">
        <f t="shared" ref="Y52" si="123">SUM(Y53:Y60)</f>
        <v>0</v>
      </c>
      <c r="Z52" s="170">
        <f t="shared" ref="Z52" si="124">SUM(Z53:Z60)</f>
        <v>0</v>
      </c>
      <c r="AA52" s="171">
        <f t="shared" ref="AA52" si="125">SUM(AA53:AA60)</f>
        <v>0</v>
      </c>
      <c r="AB52" s="170">
        <f t="shared" ref="AB52" si="126">SUM(AB53:AB60)</f>
        <v>0</v>
      </c>
      <c r="AC52" s="171">
        <f t="shared" ref="AC52" si="127">SUM(AC53:AC60)</f>
        <v>0</v>
      </c>
      <c r="AD52" s="170">
        <f t="shared" ref="AD52" si="128">SUM(AD53:AD60)</f>
        <v>0</v>
      </c>
      <c r="AE52" s="171">
        <f t="shared" ref="AE52" si="129">SUM(AE53:AE60)</f>
        <v>0</v>
      </c>
      <c r="AF52" s="170">
        <f t="shared" ref="AF52" si="130">SUM(AF53:AF60)</f>
        <v>0</v>
      </c>
      <c r="AG52" s="172">
        <f t="shared" ref="AG52" si="131">SUM(AG53:AG60)</f>
        <v>0</v>
      </c>
      <c r="AH52" s="173">
        <f t="shared" ref="AH52" si="132">SUM(AH53:AH60)</f>
        <v>0</v>
      </c>
      <c r="AI52" s="174">
        <f t="shared" ref="AI52" si="133">SUM(AI53:AI60)</f>
        <v>0</v>
      </c>
      <c r="AJ52" s="41">
        <f t="shared" ref="AJ52" si="134">SUM(AJ53:AJ60)</f>
        <v>0</v>
      </c>
      <c r="AK52" s="42">
        <f t="shared" ref="AK52" si="135">SUM(AK53:AK60)</f>
        <v>0</v>
      </c>
      <c r="AL52" s="42">
        <f t="shared" ref="AL52" si="136">SUM(AL53:AL60)</f>
        <v>0</v>
      </c>
      <c r="AM52" s="42">
        <f t="shared" ref="AM52" si="137">SUM(AM53:AM60)</f>
        <v>0</v>
      </c>
      <c r="AN52" s="42">
        <f t="shared" ref="AN52" si="138">SUM(AN53:AN60)</f>
        <v>0</v>
      </c>
      <c r="AO52" s="42">
        <f t="shared" ref="AO52" si="139">SUM(AO53:AO60)</f>
        <v>0</v>
      </c>
      <c r="AP52" s="43">
        <f t="shared" ref="AP52" si="140">SUM(AP53:AP60)</f>
        <v>0</v>
      </c>
      <c r="AQ52" s="105">
        <f t="shared" ref="AQ52" si="141">SUM(AQ53:AQ60)</f>
        <v>0</v>
      </c>
      <c r="AR52" s="42">
        <f t="shared" ref="AR52" si="142">SUM(AR53:AR60)</f>
        <v>0</v>
      </c>
      <c r="AS52" s="43">
        <f t="shared" ref="AS52" si="143">SUM(AS53:AS60)</f>
        <v>0</v>
      </c>
      <c r="AT52" s="105">
        <f t="shared" ref="AT52" si="144">SUM(AT53:AT60)</f>
        <v>0</v>
      </c>
      <c r="AU52" s="42">
        <f t="shared" ref="AU52" si="145">SUM(AU53:AU60)</f>
        <v>0</v>
      </c>
      <c r="AV52" s="42">
        <f t="shared" ref="AV52" si="146">SUM(AV53:AV60)</f>
        <v>0</v>
      </c>
      <c r="AW52" s="42">
        <f t="shared" ref="AW52" si="147">SUM(AW53:AW60)</f>
        <v>0</v>
      </c>
      <c r="AX52" s="106">
        <f t="shared" ref="AX52" si="148">SUM(AX53:AX60)</f>
        <v>0</v>
      </c>
      <c r="AY52" s="44" t="s">
        <v>1687</v>
      </c>
      <c r="AZ52" s="44" t="s">
        <v>1688</v>
      </c>
      <c r="BA52" s="45" t="s">
        <v>1689</v>
      </c>
    </row>
    <row r="53" spans="1:53" ht="33.75" x14ac:dyDescent="0.2">
      <c r="A53" s="932"/>
      <c r="B53" s="934" t="str">
        <f>VLOOKUP($D$9,'PROYECTOS REGISTRADOS'!$A$2:$D$82,4,0)</f>
        <v>Mejoramiento de la cobertura de Acueducto del Área Urbana y Área Rural del Municipio de Tocancipá, Cundinamarca, Centro Oriente</v>
      </c>
      <c r="C53" s="937" t="str">
        <f>VLOOKUP($D$9,'PROYECTOS REGISTRADOS'!$A$2:$D$82,3,0)</f>
        <v>2016-25817-0045</v>
      </c>
      <c r="D53" s="940" t="s">
        <v>1366</v>
      </c>
      <c r="E53" s="946" t="str">
        <f>IF(D53=0,"0-0",(VLOOKUP(D53,'CONSOLIDADO PLAN DESARROLLO'!$EL$9:$ET$304,2,0)))</f>
        <v>Automatizar, Ampliar y realizar la Macro medición del Tanque Caita</v>
      </c>
      <c r="F53" s="943" t="str">
        <f>IF(D53=0,"0-0",(VLOOKUP(D53,'CONSOLIDADO PLAN DESARROLLO'!$EL$9:$ET$304,3,0)))</f>
        <v>No. de Ampliaciones del Tanque Caita</v>
      </c>
      <c r="G53" s="965">
        <f>IF(D53=0,"0-0",(VLOOKUP(D53,'CONSOLIDADO PLAN DESARROLLO'!$EL$9:$ET$304,4,0)))</f>
        <v>0</v>
      </c>
      <c r="H53" s="949">
        <f>IF(D53=0,"0-0",(VLOOKUP(D53,'CONSOLIDADO PLAN DESARROLLO'!$EL$9:$ET$304,5,0)))</f>
        <v>1</v>
      </c>
      <c r="I53" s="952">
        <f>IF(D53=0,"0-0",(VLOOKUP(D53,'CONSOLIDADO PLAN DESARROLLO'!$EL$9:$ET$304,$R$3,0)))</f>
        <v>0.9</v>
      </c>
      <c r="J53" s="953"/>
      <c r="K53" s="958"/>
      <c r="L53" s="961"/>
      <c r="M53" s="853" t="s">
        <v>1937</v>
      </c>
      <c r="N53" s="851" t="s">
        <v>1938</v>
      </c>
      <c r="O53" s="855">
        <v>1</v>
      </c>
      <c r="P53" s="47"/>
      <c r="Q53" s="46"/>
      <c r="R53" s="862"/>
      <c r="S53" s="48"/>
      <c r="T53" s="865"/>
      <c r="U53" s="49"/>
      <c r="V53" s="865"/>
      <c r="W53" s="49"/>
      <c r="X53" s="865"/>
      <c r="Y53" s="49"/>
      <c r="Z53" s="865"/>
      <c r="AA53" s="49"/>
      <c r="AB53" s="865"/>
      <c r="AC53" s="49"/>
      <c r="AD53" s="865"/>
      <c r="AE53" s="49"/>
      <c r="AF53" s="865"/>
      <c r="AG53" s="50"/>
      <c r="AH53" s="859">
        <f>+R53+T53+V53+X53+Z53+AB53+AD53+AF53</f>
        <v>0</v>
      </c>
      <c r="AI53" s="104">
        <f t="shared" ref="AI53:AI59" si="149">AC53+AE53+AG53+S53+U53+W53+Y53+AA53</f>
        <v>0</v>
      </c>
      <c r="AJ53" s="51"/>
      <c r="AK53" s="52"/>
      <c r="AL53" s="52"/>
      <c r="AM53" s="52"/>
      <c r="AN53" s="52"/>
      <c r="AO53" s="52"/>
      <c r="AP53" s="53">
        <f t="shared" ref="AP53:AP59" si="150">SUM(AJ53:AO53)</f>
        <v>0</v>
      </c>
      <c r="AQ53" s="54"/>
      <c r="AR53" s="52"/>
      <c r="AS53" s="53">
        <f t="shared" ref="AS53:AS58" si="151">SUM(AQ53:AR53)</f>
        <v>0</v>
      </c>
      <c r="AT53" s="54"/>
      <c r="AU53" s="52"/>
      <c r="AV53" s="52"/>
      <c r="AW53" s="52"/>
      <c r="AX53" s="55"/>
      <c r="AY53" s="56"/>
      <c r="AZ53" s="56"/>
      <c r="BA53" s="57"/>
    </row>
    <row r="54" spans="1:53" ht="22.5" x14ac:dyDescent="0.2">
      <c r="A54" s="932"/>
      <c r="B54" s="934"/>
      <c r="C54" s="937"/>
      <c r="D54" s="940"/>
      <c r="E54" s="947"/>
      <c r="F54" s="943"/>
      <c r="G54" s="965"/>
      <c r="H54" s="949"/>
      <c r="I54" s="954"/>
      <c r="J54" s="955"/>
      <c r="K54" s="958"/>
      <c r="L54" s="962"/>
      <c r="M54" s="853" t="s">
        <v>1959</v>
      </c>
      <c r="N54" s="851" t="s">
        <v>1938</v>
      </c>
      <c r="O54" s="855">
        <v>1</v>
      </c>
      <c r="P54" s="47"/>
      <c r="Q54" s="46"/>
      <c r="R54" s="863"/>
      <c r="S54" s="48"/>
      <c r="T54" s="866"/>
      <c r="U54" s="49"/>
      <c r="V54" s="866"/>
      <c r="W54" s="49"/>
      <c r="X54" s="866"/>
      <c r="Y54" s="49"/>
      <c r="Z54" s="866"/>
      <c r="AA54" s="49"/>
      <c r="AB54" s="866"/>
      <c r="AC54" s="49"/>
      <c r="AD54" s="866"/>
      <c r="AE54" s="49"/>
      <c r="AF54" s="866"/>
      <c r="AG54" s="50"/>
      <c r="AH54" s="860"/>
      <c r="AI54" s="104">
        <f t="shared" si="149"/>
        <v>0</v>
      </c>
      <c r="AJ54" s="51"/>
      <c r="AK54" s="52"/>
      <c r="AL54" s="52"/>
      <c r="AM54" s="52"/>
      <c r="AN54" s="52"/>
      <c r="AO54" s="52"/>
      <c r="AP54" s="53">
        <f t="shared" si="150"/>
        <v>0</v>
      </c>
      <c r="AQ54" s="54"/>
      <c r="AR54" s="52"/>
      <c r="AS54" s="53">
        <f t="shared" si="151"/>
        <v>0</v>
      </c>
      <c r="AT54" s="54"/>
      <c r="AU54" s="52"/>
      <c r="AV54" s="52"/>
      <c r="AW54" s="52"/>
      <c r="AX54" s="55"/>
      <c r="AY54" s="56"/>
      <c r="AZ54" s="56"/>
      <c r="BA54" s="57"/>
    </row>
    <row r="55" spans="1:53" ht="33.75" x14ac:dyDescent="0.2">
      <c r="A55" s="932"/>
      <c r="B55" s="934"/>
      <c r="C55" s="937"/>
      <c r="D55" s="940"/>
      <c r="E55" s="947"/>
      <c r="F55" s="943"/>
      <c r="G55" s="965"/>
      <c r="H55" s="949"/>
      <c r="I55" s="954"/>
      <c r="J55" s="955"/>
      <c r="K55" s="958"/>
      <c r="L55" s="962"/>
      <c r="M55" s="853" t="s">
        <v>1960</v>
      </c>
      <c r="N55" s="851" t="s">
        <v>1938</v>
      </c>
      <c r="O55" s="855">
        <v>1</v>
      </c>
      <c r="P55" s="47"/>
      <c r="Q55" s="46"/>
      <c r="R55" s="863"/>
      <c r="S55" s="48"/>
      <c r="T55" s="866"/>
      <c r="U55" s="49"/>
      <c r="V55" s="866"/>
      <c r="W55" s="49"/>
      <c r="X55" s="866"/>
      <c r="Y55" s="49"/>
      <c r="Z55" s="866"/>
      <c r="AA55" s="49"/>
      <c r="AB55" s="866"/>
      <c r="AC55" s="49"/>
      <c r="AD55" s="866"/>
      <c r="AE55" s="49"/>
      <c r="AF55" s="866"/>
      <c r="AG55" s="50"/>
      <c r="AH55" s="860"/>
      <c r="AI55" s="104">
        <f t="shared" ref="AI55" si="152">AC55+AE55+AG55+S55+U55+W55+Y55+AA55</f>
        <v>0</v>
      </c>
      <c r="AJ55" s="51"/>
      <c r="AK55" s="52"/>
      <c r="AL55" s="52"/>
      <c r="AM55" s="52"/>
      <c r="AN55" s="52"/>
      <c r="AO55" s="52"/>
      <c r="AP55" s="53">
        <f t="shared" ref="AP55" si="153">SUM(AJ55:AO55)</f>
        <v>0</v>
      </c>
      <c r="AQ55" s="54"/>
      <c r="AR55" s="52"/>
      <c r="AS55" s="53">
        <f t="shared" ref="AS55" si="154">SUM(AQ55:AR55)</f>
        <v>0</v>
      </c>
      <c r="AT55" s="54"/>
      <c r="AU55" s="52"/>
      <c r="AV55" s="52"/>
      <c r="AW55" s="52"/>
      <c r="AX55" s="55"/>
      <c r="AY55" s="56"/>
      <c r="AZ55" s="56"/>
      <c r="BA55" s="57"/>
    </row>
    <row r="56" spans="1:53" ht="22.5" x14ac:dyDescent="0.2">
      <c r="A56" s="932"/>
      <c r="B56" s="934"/>
      <c r="C56" s="937"/>
      <c r="D56" s="940"/>
      <c r="E56" s="947"/>
      <c r="F56" s="943"/>
      <c r="G56" s="965"/>
      <c r="H56" s="949"/>
      <c r="I56" s="954"/>
      <c r="J56" s="955"/>
      <c r="K56" s="958"/>
      <c r="L56" s="962"/>
      <c r="M56" s="853" t="s">
        <v>1961</v>
      </c>
      <c r="N56" s="851" t="s">
        <v>1938</v>
      </c>
      <c r="O56" s="855">
        <v>1</v>
      </c>
      <c r="P56" s="47"/>
      <c r="Q56" s="46"/>
      <c r="R56" s="863"/>
      <c r="S56" s="48"/>
      <c r="T56" s="866"/>
      <c r="U56" s="49"/>
      <c r="V56" s="866"/>
      <c r="W56" s="49"/>
      <c r="X56" s="866"/>
      <c r="Y56" s="49"/>
      <c r="Z56" s="866"/>
      <c r="AA56" s="49"/>
      <c r="AB56" s="866"/>
      <c r="AC56" s="49"/>
      <c r="AD56" s="866"/>
      <c r="AE56" s="49"/>
      <c r="AF56" s="866"/>
      <c r="AG56" s="50"/>
      <c r="AH56" s="860"/>
      <c r="AI56" s="104">
        <f t="shared" si="149"/>
        <v>0</v>
      </c>
      <c r="AJ56" s="51"/>
      <c r="AK56" s="52"/>
      <c r="AL56" s="52"/>
      <c r="AM56" s="52"/>
      <c r="AN56" s="52"/>
      <c r="AO56" s="52"/>
      <c r="AP56" s="53">
        <f t="shared" si="150"/>
        <v>0</v>
      </c>
      <c r="AQ56" s="54"/>
      <c r="AR56" s="52"/>
      <c r="AS56" s="53">
        <f t="shared" si="151"/>
        <v>0</v>
      </c>
      <c r="AT56" s="54"/>
      <c r="AU56" s="52"/>
      <c r="AV56" s="52"/>
      <c r="AW56" s="52"/>
      <c r="AX56" s="55"/>
      <c r="AY56" s="56"/>
      <c r="AZ56" s="56"/>
      <c r="BA56" s="57"/>
    </row>
    <row r="57" spans="1:53" ht="22.5" x14ac:dyDescent="0.2">
      <c r="A57" s="932"/>
      <c r="B57" s="934"/>
      <c r="C57" s="937"/>
      <c r="D57" s="940"/>
      <c r="E57" s="947"/>
      <c r="F57" s="943"/>
      <c r="G57" s="965"/>
      <c r="H57" s="949"/>
      <c r="I57" s="954"/>
      <c r="J57" s="955"/>
      <c r="K57" s="958"/>
      <c r="L57" s="962"/>
      <c r="M57" s="853" t="s">
        <v>1962</v>
      </c>
      <c r="N57" s="851" t="s">
        <v>1938</v>
      </c>
      <c r="O57" s="855">
        <v>1</v>
      </c>
      <c r="P57" s="47"/>
      <c r="Q57" s="46"/>
      <c r="R57" s="863"/>
      <c r="S57" s="48"/>
      <c r="T57" s="866"/>
      <c r="U57" s="49"/>
      <c r="V57" s="866"/>
      <c r="W57" s="49"/>
      <c r="X57" s="866"/>
      <c r="Y57" s="49"/>
      <c r="Z57" s="866"/>
      <c r="AA57" s="49"/>
      <c r="AB57" s="866"/>
      <c r="AC57" s="49"/>
      <c r="AD57" s="866"/>
      <c r="AE57" s="49"/>
      <c r="AF57" s="866"/>
      <c r="AG57" s="50"/>
      <c r="AH57" s="860"/>
      <c r="AI57" s="104">
        <f t="shared" si="149"/>
        <v>0</v>
      </c>
      <c r="AJ57" s="51"/>
      <c r="AK57" s="52"/>
      <c r="AL57" s="52"/>
      <c r="AM57" s="52"/>
      <c r="AN57" s="52"/>
      <c r="AO57" s="52"/>
      <c r="AP57" s="53">
        <f t="shared" si="150"/>
        <v>0</v>
      </c>
      <c r="AQ57" s="54"/>
      <c r="AR57" s="52"/>
      <c r="AS57" s="53">
        <f t="shared" si="151"/>
        <v>0</v>
      </c>
      <c r="AT57" s="54"/>
      <c r="AU57" s="52"/>
      <c r="AV57" s="52"/>
      <c r="AW57" s="52"/>
      <c r="AX57" s="55"/>
      <c r="AY57" s="56"/>
      <c r="AZ57" s="56"/>
      <c r="BA57" s="57"/>
    </row>
    <row r="58" spans="1:53" ht="33.75" x14ac:dyDescent="0.2">
      <c r="A58" s="932"/>
      <c r="B58" s="934"/>
      <c r="C58" s="937"/>
      <c r="D58" s="940"/>
      <c r="E58" s="947"/>
      <c r="F58" s="943"/>
      <c r="G58" s="965"/>
      <c r="H58" s="949"/>
      <c r="I58" s="954"/>
      <c r="J58" s="955"/>
      <c r="K58" s="958"/>
      <c r="L58" s="962"/>
      <c r="M58" s="853" t="s">
        <v>1963</v>
      </c>
      <c r="N58" s="851" t="s">
        <v>1938</v>
      </c>
      <c r="O58" s="855">
        <v>1</v>
      </c>
      <c r="P58" s="47"/>
      <c r="Q58" s="46"/>
      <c r="R58" s="863"/>
      <c r="S58" s="48"/>
      <c r="T58" s="866"/>
      <c r="U58" s="49"/>
      <c r="V58" s="866"/>
      <c r="W58" s="49"/>
      <c r="X58" s="866"/>
      <c r="Y58" s="49"/>
      <c r="Z58" s="866"/>
      <c r="AA58" s="49"/>
      <c r="AB58" s="866"/>
      <c r="AC58" s="49"/>
      <c r="AD58" s="866"/>
      <c r="AE58" s="49"/>
      <c r="AF58" s="866"/>
      <c r="AG58" s="50"/>
      <c r="AH58" s="860"/>
      <c r="AI58" s="104">
        <f t="shared" si="149"/>
        <v>0</v>
      </c>
      <c r="AJ58" s="51"/>
      <c r="AK58" s="52"/>
      <c r="AL58" s="52"/>
      <c r="AM58" s="52"/>
      <c r="AN58" s="52"/>
      <c r="AO58" s="52"/>
      <c r="AP58" s="53">
        <f t="shared" si="150"/>
        <v>0</v>
      </c>
      <c r="AQ58" s="54"/>
      <c r="AR58" s="52"/>
      <c r="AS58" s="53">
        <f t="shared" si="151"/>
        <v>0</v>
      </c>
      <c r="AT58" s="54"/>
      <c r="AU58" s="52"/>
      <c r="AV58" s="52"/>
      <c r="AW58" s="52"/>
      <c r="AX58" s="55"/>
      <c r="AY58" s="56"/>
      <c r="AZ58" s="56"/>
      <c r="BA58" s="57"/>
    </row>
    <row r="59" spans="1:53" ht="22.5" x14ac:dyDescent="0.2">
      <c r="A59" s="932"/>
      <c r="B59" s="935"/>
      <c r="C59" s="938"/>
      <c r="D59" s="941"/>
      <c r="E59" s="947"/>
      <c r="F59" s="944"/>
      <c r="G59" s="966"/>
      <c r="H59" s="950"/>
      <c r="I59" s="954"/>
      <c r="J59" s="955"/>
      <c r="K59" s="959"/>
      <c r="L59" s="962"/>
      <c r="M59" s="854" t="s">
        <v>1964</v>
      </c>
      <c r="N59" s="852" t="s">
        <v>1938</v>
      </c>
      <c r="O59" s="856">
        <v>1</v>
      </c>
      <c r="P59" s="108"/>
      <c r="Q59" s="107"/>
      <c r="R59" s="863"/>
      <c r="S59" s="109"/>
      <c r="T59" s="866"/>
      <c r="U59" s="110"/>
      <c r="V59" s="866"/>
      <c r="W59" s="110"/>
      <c r="X59" s="866"/>
      <c r="Y59" s="110"/>
      <c r="Z59" s="866"/>
      <c r="AA59" s="110"/>
      <c r="AB59" s="866"/>
      <c r="AC59" s="110"/>
      <c r="AD59" s="866"/>
      <c r="AE59" s="110"/>
      <c r="AF59" s="866"/>
      <c r="AG59" s="111"/>
      <c r="AH59" s="861"/>
      <c r="AI59" s="104">
        <f t="shared" si="149"/>
        <v>0</v>
      </c>
      <c r="AJ59" s="112"/>
      <c r="AK59" s="113"/>
      <c r="AL59" s="113"/>
      <c r="AM59" s="113"/>
      <c r="AN59" s="113"/>
      <c r="AO59" s="113"/>
      <c r="AP59" s="53">
        <f t="shared" si="150"/>
        <v>0</v>
      </c>
      <c r="AQ59" s="114"/>
      <c r="AR59" s="113"/>
      <c r="AS59" s="53">
        <f>SUM(AQ59:AR59)</f>
        <v>0</v>
      </c>
      <c r="AT59" s="114"/>
      <c r="AU59" s="113"/>
      <c r="AV59" s="113"/>
      <c r="AW59" s="113"/>
      <c r="AX59" s="115"/>
      <c r="AY59" s="116"/>
      <c r="AZ59" s="116"/>
      <c r="BA59" s="117"/>
    </row>
    <row r="60" spans="1:53" ht="9.9499999999999993" customHeight="1" thickBot="1" x14ac:dyDescent="0.25">
      <c r="A60" s="933"/>
      <c r="B60" s="936"/>
      <c r="C60" s="939"/>
      <c r="D60" s="942"/>
      <c r="E60" s="948"/>
      <c r="F60" s="945"/>
      <c r="G60" s="967"/>
      <c r="H60" s="951"/>
      <c r="I60" s="956"/>
      <c r="J60" s="957"/>
      <c r="K60" s="960"/>
      <c r="L60" s="963"/>
      <c r="M60" s="181"/>
      <c r="N60" s="182"/>
      <c r="O60" s="183"/>
      <c r="P60" s="118"/>
      <c r="Q60" s="118"/>
      <c r="R60" s="864"/>
      <c r="S60" s="184"/>
      <c r="T60" s="867"/>
      <c r="U60" s="185"/>
      <c r="V60" s="867"/>
      <c r="W60" s="185"/>
      <c r="X60" s="867"/>
      <c r="Y60" s="185"/>
      <c r="Z60" s="867"/>
      <c r="AA60" s="185"/>
      <c r="AB60" s="867"/>
      <c r="AC60" s="185"/>
      <c r="AD60" s="867"/>
      <c r="AE60" s="185"/>
      <c r="AF60" s="867"/>
      <c r="AG60" s="186"/>
      <c r="AH60" s="119"/>
      <c r="AI60" s="120"/>
      <c r="AJ60" s="187"/>
      <c r="AK60" s="188"/>
      <c r="AL60" s="188"/>
      <c r="AM60" s="188"/>
      <c r="AN60" s="188"/>
      <c r="AO60" s="188"/>
      <c r="AP60" s="121"/>
      <c r="AQ60" s="189"/>
      <c r="AR60" s="188"/>
      <c r="AS60" s="121"/>
      <c r="AT60" s="189"/>
      <c r="AU60" s="188"/>
      <c r="AV60" s="188"/>
      <c r="AW60" s="188"/>
      <c r="AX60" s="190"/>
      <c r="AY60" s="191"/>
      <c r="AZ60" s="191"/>
      <c r="BA60" s="192"/>
    </row>
    <row r="61" spans="1:53" ht="6" customHeight="1" x14ac:dyDescent="0.2">
      <c r="A61" s="157"/>
      <c r="B61" s="193"/>
      <c r="C61" s="193"/>
      <c r="D61" s="193"/>
      <c r="E61" s="193"/>
      <c r="F61" s="193"/>
      <c r="G61" s="193"/>
      <c r="H61" s="193"/>
      <c r="I61" s="964"/>
      <c r="J61" s="964"/>
      <c r="K61" s="193"/>
      <c r="L61" s="193"/>
      <c r="M61" s="193"/>
      <c r="N61" s="193"/>
      <c r="O61" s="193"/>
      <c r="P61" s="193"/>
      <c r="Q61" s="193"/>
      <c r="R61" s="193"/>
      <c r="S61" s="193"/>
      <c r="T61" s="193"/>
      <c r="U61" s="193"/>
      <c r="V61" s="193"/>
      <c r="W61" s="193"/>
      <c r="X61" s="193"/>
      <c r="Y61" s="193"/>
      <c r="Z61" s="193"/>
      <c r="AA61" s="193"/>
      <c r="AB61" s="193"/>
      <c r="AC61" s="193"/>
      <c r="AD61" s="193"/>
      <c r="AE61" s="193"/>
      <c r="AF61" s="193"/>
      <c r="AG61" s="193"/>
      <c r="AH61" s="193"/>
      <c r="AI61" s="194"/>
      <c r="AJ61" s="194"/>
      <c r="AK61" s="194"/>
      <c r="AL61" s="194"/>
      <c r="AM61" s="194"/>
      <c r="AN61" s="194"/>
      <c r="AO61" s="195"/>
      <c r="AP61" s="194"/>
      <c r="AQ61" s="194"/>
      <c r="AR61" s="194"/>
      <c r="AS61" s="194"/>
      <c r="AT61" s="194"/>
      <c r="AU61" s="194"/>
      <c r="AV61" s="194"/>
      <c r="AW61" s="194"/>
      <c r="AX61" s="194"/>
      <c r="AY61" s="194"/>
      <c r="AZ61" s="194"/>
      <c r="BA61" s="157"/>
    </row>
    <row r="62" spans="1:53" ht="72" customHeight="1" x14ac:dyDescent="0.2">
      <c r="A62" s="931">
        <v>6</v>
      </c>
      <c r="B62" s="162" t="s">
        <v>1710</v>
      </c>
      <c r="C62" s="163" t="s">
        <v>1711</v>
      </c>
      <c r="D62" s="164" t="s">
        <v>21</v>
      </c>
      <c r="E62" s="164" t="s">
        <v>1899</v>
      </c>
      <c r="F62" s="163" t="s">
        <v>1712</v>
      </c>
      <c r="G62" s="165" t="s">
        <v>1680</v>
      </c>
      <c r="H62" s="165" t="s">
        <v>1681</v>
      </c>
      <c r="I62" s="166" t="s">
        <v>1915</v>
      </c>
      <c r="J62" s="167">
        <f>+$N$3</f>
        <v>2017</v>
      </c>
      <c r="K62" s="165" t="s">
        <v>1932</v>
      </c>
      <c r="L62" s="166" t="s">
        <v>1933</v>
      </c>
      <c r="M62" s="163" t="s">
        <v>1713</v>
      </c>
      <c r="N62" s="163" t="s">
        <v>1714</v>
      </c>
      <c r="O62" s="163" t="s">
        <v>1715</v>
      </c>
      <c r="P62" s="163" t="s">
        <v>1716</v>
      </c>
      <c r="Q62" s="163" t="s">
        <v>1717</v>
      </c>
      <c r="R62" s="168">
        <f t="shared" ref="R62" si="155">SUM(R63:R69)</f>
        <v>0</v>
      </c>
      <c r="S62" s="169">
        <f t="shared" ref="S62" si="156">SUM(S63:S69)</f>
        <v>0</v>
      </c>
      <c r="T62" s="170">
        <f t="shared" ref="T62" si="157">SUM(T63:T69)</f>
        <v>0</v>
      </c>
      <c r="U62" s="171">
        <f t="shared" ref="U62" si="158">SUM(U63:U69)</f>
        <v>0</v>
      </c>
      <c r="V62" s="170">
        <f t="shared" ref="V62" si="159">SUM(V63:V69)</f>
        <v>0</v>
      </c>
      <c r="W62" s="171">
        <f t="shared" ref="W62" si="160">SUM(W63:W69)</f>
        <v>0</v>
      </c>
      <c r="X62" s="170">
        <f t="shared" ref="X62" si="161">SUM(X63:X69)</f>
        <v>0</v>
      </c>
      <c r="Y62" s="171">
        <f t="shared" ref="Y62" si="162">SUM(Y63:Y69)</f>
        <v>0</v>
      </c>
      <c r="Z62" s="170">
        <f t="shared" ref="Z62" si="163">SUM(Z63:Z69)</f>
        <v>0</v>
      </c>
      <c r="AA62" s="171">
        <f t="shared" ref="AA62" si="164">SUM(AA63:AA69)</f>
        <v>0</v>
      </c>
      <c r="AB62" s="170">
        <f t="shared" ref="AB62" si="165">SUM(AB63:AB69)</f>
        <v>0</v>
      </c>
      <c r="AC62" s="171">
        <f t="shared" ref="AC62" si="166">SUM(AC63:AC69)</f>
        <v>0</v>
      </c>
      <c r="AD62" s="170">
        <f t="shared" ref="AD62" si="167">SUM(AD63:AD69)</f>
        <v>0</v>
      </c>
      <c r="AE62" s="171">
        <f t="shared" ref="AE62" si="168">SUM(AE63:AE69)</f>
        <v>0</v>
      </c>
      <c r="AF62" s="170">
        <f t="shared" ref="AF62" si="169">SUM(AF63:AF69)</f>
        <v>0</v>
      </c>
      <c r="AG62" s="172">
        <f t="shared" ref="AG62" si="170">SUM(AG63:AG69)</f>
        <v>0</v>
      </c>
      <c r="AH62" s="173">
        <f t="shared" ref="AH62" si="171">SUM(AH63:AH69)</f>
        <v>0</v>
      </c>
      <c r="AI62" s="174">
        <f t="shared" ref="AI62" si="172">SUM(AI63:AI69)</f>
        <v>0</v>
      </c>
      <c r="AJ62" s="41">
        <f t="shared" ref="AJ62" si="173">SUM(AJ63:AJ69)</f>
        <v>0</v>
      </c>
      <c r="AK62" s="42">
        <f t="shared" ref="AK62" si="174">SUM(AK63:AK69)</f>
        <v>0</v>
      </c>
      <c r="AL62" s="42">
        <f t="shared" ref="AL62" si="175">SUM(AL63:AL69)</f>
        <v>0</v>
      </c>
      <c r="AM62" s="42">
        <f t="shared" ref="AM62" si="176">SUM(AM63:AM69)</f>
        <v>0</v>
      </c>
      <c r="AN62" s="42">
        <f t="shared" ref="AN62" si="177">SUM(AN63:AN69)</f>
        <v>0</v>
      </c>
      <c r="AO62" s="42">
        <f t="shared" ref="AO62" si="178">SUM(AO63:AO69)</f>
        <v>0</v>
      </c>
      <c r="AP62" s="43">
        <f t="shared" ref="AP62" si="179">SUM(AP63:AP69)</f>
        <v>0</v>
      </c>
      <c r="AQ62" s="105">
        <f t="shared" ref="AQ62" si="180">SUM(AQ63:AQ69)</f>
        <v>0</v>
      </c>
      <c r="AR62" s="42">
        <f t="shared" ref="AR62" si="181">SUM(AR63:AR69)</f>
        <v>0</v>
      </c>
      <c r="AS62" s="43">
        <f t="shared" ref="AS62" si="182">SUM(AS63:AS69)</f>
        <v>0</v>
      </c>
      <c r="AT62" s="105">
        <f t="shared" ref="AT62" si="183">SUM(AT63:AT69)</f>
        <v>0</v>
      </c>
      <c r="AU62" s="42">
        <f t="shared" ref="AU62" si="184">SUM(AU63:AU69)</f>
        <v>0</v>
      </c>
      <c r="AV62" s="42">
        <f t="shared" ref="AV62" si="185">SUM(AV63:AV69)</f>
        <v>0</v>
      </c>
      <c r="AW62" s="42">
        <f t="shared" ref="AW62" si="186">SUM(AW63:AW69)</f>
        <v>0</v>
      </c>
      <c r="AX62" s="106">
        <f t="shared" ref="AX62" si="187">SUM(AX63:AX69)</f>
        <v>0</v>
      </c>
      <c r="AY62" s="44" t="s">
        <v>1687</v>
      </c>
      <c r="AZ62" s="44" t="s">
        <v>1688</v>
      </c>
      <c r="BA62" s="45" t="s">
        <v>1689</v>
      </c>
    </row>
    <row r="63" spans="1:53" ht="33.75" x14ac:dyDescent="0.2">
      <c r="A63" s="932"/>
      <c r="B63" s="934" t="str">
        <f>VLOOKUP($D$9,'PROYECTOS REGISTRADOS'!$A$2:$D$82,4,0)</f>
        <v>Mejoramiento de la cobertura de Acueducto del Área Urbana y Área Rural del Municipio de Tocancipá, Cundinamarca, Centro Oriente</v>
      </c>
      <c r="C63" s="937" t="str">
        <f>VLOOKUP($D$9,'PROYECTOS REGISTRADOS'!$A$2:$D$82,3,0)</f>
        <v>2016-25817-0045</v>
      </c>
      <c r="D63" s="940" t="s">
        <v>1370</v>
      </c>
      <c r="E63" s="946" t="str">
        <f>IF(D63=0,"0-0",(VLOOKUP(D63,'CONSOLIDADO PLAN DESARROLLO'!$EL$9:$ET$304,2,0)))</f>
        <v>Automatizar, Ampliar y realizar la Macro medición del Tanque Caita</v>
      </c>
      <c r="F63" s="943" t="str">
        <f>IF(D63=0,"0-0",(VLOOKUP(D63,'CONSOLIDADO PLAN DESARROLLO'!$EL$9:$ET$304,3,0)))</f>
        <v>No. de Macro mediciones del Tanque Caita</v>
      </c>
      <c r="G63" s="965">
        <f>IF(D63=0,"0-0",(VLOOKUP(D63,'CONSOLIDADO PLAN DESARROLLO'!$EL$9:$ET$304,4,0)))</f>
        <v>0</v>
      </c>
      <c r="H63" s="949">
        <f>IF(D63=0,"0-0",(VLOOKUP(D63,'CONSOLIDADO PLAN DESARROLLO'!$EL$9:$ET$304,5,0)))</f>
        <v>1</v>
      </c>
      <c r="I63" s="952">
        <f>IF(D63=0,"0-0",(VLOOKUP(D63,'CONSOLIDADO PLAN DESARROLLO'!$EL$9:$ET$304,$R$3,0)))</f>
        <v>1</v>
      </c>
      <c r="J63" s="953"/>
      <c r="K63" s="958"/>
      <c r="L63" s="961"/>
      <c r="M63" s="853" t="s">
        <v>1937</v>
      </c>
      <c r="N63" s="851" t="s">
        <v>1938</v>
      </c>
      <c r="O63" s="855">
        <v>1</v>
      </c>
      <c r="P63" s="47"/>
      <c r="Q63" s="46"/>
      <c r="R63" s="862"/>
      <c r="S63" s="48"/>
      <c r="T63" s="865"/>
      <c r="U63" s="49"/>
      <c r="V63" s="865"/>
      <c r="W63" s="49"/>
      <c r="X63" s="865"/>
      <c r="Y63" s="49"/>
      <c r="Z63" s="865"/>
      <c r="AA63" s="49"/>
      <c r="AB63" s="865"/>
      <c r="AC63" s="49"/>
      <c r="AD63" s="865"/>
      <c r="AE63" s="49"/>
      <c r="AF63" s="865"/>
      <c r="AG63" s="50"/>
      <c r="AH63" s="859">
        <f>+R63+T63+V63+X63+Z63+AB63+AD63+AF63</f>
        <v>0</v>
      </c>
      <c r="AI63" s="104">
        <f t="shared" ref="AI63:AI68" si="188">AC63+AE63+AG63+S63+U63+W63+Y63+AA63</f>
        <v>0</v>
      </c>
      <c r="AJ63" s="51"/>
      <c r="AK63" s="52"/>
      <c r="AL63" s="52"/>
      <c r="AM63" s="52"/>
      <c r="AN63" s="52"/>
      <c r="AO63" s="52"/>
      <c r="AP63" s="53">
        <f t="shared" ref="AP63:AP68" si="189">SUM(AJ63:AO63)</f>
        <v>0</v>
      </c>
      <c r="AQ63" s="54"/>
      <c r="AR63" s="52"/>
      <c r="AS63" s="53">
        <f t="shared" ref="AS63:AS67" si="190">SUM(AQ63:AR63)</f>
        <v>0</v>
      </c>
      <c r="AT63" s="54"/>
      <c r="AU63" s="52"/>
      <c r="AV63" s="52"/>
      <c r="AW63" s="52"/>
      <c r="AX63" s="55"/>
      <c r="AY63" s="56"/>
      <c r="AZ63" s="56"/>
      <c r="BA63" s="57"/>
    </row>
    <row r="64" spans="1:53" ht="22.5" x14ac:dyDescent="0.2">
      <c r="A64" s="932"/>
      <c r="B64" s="934"/>
      <c r="C64" s="937"/>
      <c r="D64" s="940"/>
      <c r="E64" s="947"/>
      <c r="F64" s="943"/>
      <c r="G64" s="965"/>
      <c r="H64" s="949"/>
      <c r="I64" s="954"/>
      <c r="J64" s="955"/>
      <c r="K64" s="958"/>
      <c r="L64" s="962"/>
      <c r="M64" s="853" t="s">
        <v>1965</v>
      </c>
      <c r="N64" s="851" t="s">
        <v>1938</v>
      </c>
      <c r="O64" s="855">
        <v>1</v>
      </c>
      <c r="P64" s="47"/>
      <c r="Q64" s="46"/>
      <c r="R64" s="863"/>
      <c r="S64" s="48"/>
      <c r="T64" s="866"/>
      <c r="U64" s="49"/>
      <c r="V64" s="866"/>
      <c r="W64" s="49"/>
      <c r="X64" s="866"/>
      <c r="Y64" s="49"/>
      <c r="Z64" s="866"/>
      <c r="AA64" s="49"/>
      <c r="AB64" s="866"/>
      <c r="AC64" s="49"/>
      <c r="AD64" s="866"/>
      <c r="AE64" s="49"/>
      <c r="AF64" s="866"/>
      <c r="AG64" s="50"/>
      <c r="AH64" s="860"/>
      <c r="AI64" s="104">
        <f t="shared" si="188"/>
        <v>0</v>
      </c>
      <c r="AJ64" s="51"/>
      <c r="AK64" s="52"/>
      <c r="AL64" s="52"/>
      <c r="AM64" s="52"/>
      <c r="AN64" s="52"/>
      <c r="AO64" s="52"/>
      <c r="AP64" s="53">
        <f t="shared" si="189"/>
        <v>0</v>
      </c>
      <c r="AQ64" s="54"/>
      <c r="AR64" s="52"/>
      <c r="AS64" s="53">
        <f t="shared" si="190"/>
        <v>0</v>
      </c>
      <c r="AT64" s="54"/>
      <c r="AU64" s="52"/>
      <c r="AV64" s="52"/>
      <c r="AW64" s="52"/>
      <c r="AX64" s="55"/>
      <c r="AY64" s="56"/>
      <c r="AZ64" s="56"/>
      <c r="BA64" s="57"/>
    </row>
    <row r="65" spans="1:53" ht="17.25" customHeight="1" x14ac:dyDescent="0.2">
      <c r="A65" s="932"/>
      <c r="B65" s="934"/>
      <c r="C65" s="937"/>
      <c r="D65" s="940"/>
      <c r="E65" s="947"/>
      <c r="F65" s="943"/>
      <c r="G65" s="965"/>
      <c r="H65" s="949"/>
      <c r="I65" s="954"/>
      <c r="J65" s="955"/>
      <c r="K65" s="958"/>
      <c r="L65" s="962"/>
      <c r="M65" s="175"/>
      <c r="N65" s="176"/>
      <c r="O65" s="177"/>
      <c r="P65" s="47"/>
      <c r="Q65" s="46"/>
      <c r="R65" s="863"/>
      <c r="S65" s="48"/>
      <c r="T65" s="866"/>
      <c r="U65" s="49"/>
      <c r="V65" s="866"/>
      <c r="W65" s="49"/>
      <c r="X65" s="866"/>
      <c r="Y65" s="49"/>
      <c r="Z65" s="866"/>
      <c r="AA65" s="49"/>
      <c r="AB65" s="866"/>
      <c r="AC65" s="49"/>
      <c r="AD65" s="866"/>
      <c r="AE65" s="49"/>
      <c r="AF65" s="866"/>
      <c r="AG65" s="50"/>
      <c r="AH65" s="860"/>
      <c r="AI65" s="104">
        <f t="shared" si="188"/>
        <v>0</v>
      </c>
      <c r="AJ65" s="51"/>
      <c r="AK65" s="52"/>
      <c r="AL65" s="52"/>
      <c r="AM65" s="52"/>
      <c r="AN65" s="52"/>
      <c r="AO65" s="52"/>
      <c r="AP65" s="53">
        <f t="shared" si="189"/>
        <v>0</v>
      </c>
      <c r="AQ65" s="54"/>
      <c r="AR65" s="52"/>
      <c r="AS65" s="53">
        <f t="shared" si="190"/>
        <v>0</v>
      </c>
      <c r="AT65" s="54"/>
      <c r="AU65" s="52"/>
      <c r="AV65" s="52"/>
      <c r="AW65" s="52"/>
      <c r="AX65" s="55"/>
      <c r="AY65" s="56"/>
      <c r="AZ65" s="56"/>
      <c r="BA65" s="57"/>
    </row>
    <row r="66" spans="1:53" ht="17.25" customHeight="1" x14ac:dyDescent="0.2">
      <c r="A66" s="932"/>
      <c r="B66" s="934"/>
      <c r="C66" s="937"/>
      <c r="D66" s="940"/>
      <c r="E66" s="947"/>
      <c r="F66" s="943"/>
      <c r="G66" s="965"/>
      <c r="H66" s="949"/>
      <c r="I66" s="954"/>
      <c r="J66" s="955"/>
      <c r="K66" s="958"/>
      <c r="L66" s="962"/>
      <c r="M66" s="175"/>
      <c r="N66" s="176"/>
      <c r="O66" s="177"/>
      <c r="P66" s="47"/>
      <c r="Q66" s="46"/>
      <c r="R66" s="863"/>
      <c r="S66" s="48"/>
      <c r="T66" s="866"/>
      <c r="U66" s="49"/>
      <c r="V66" s="866"/>
      <c r="W66" s="49"/>
      <c r="X66" s="866"/>
      <c r="Y66" s="49"/>
      <c r="Z66" s="866"/>
      <c r="AA66" s="49"/>
      <c r="AB66" s="866"/>
      <c r="AC66" s="49"/>
      <c r="AD66" s="866"/>
      <c r="AE66" s="49"/>
      <c r="AF66" s="866"/>
      <c r="AG66" s="50"/>
      <c r="AH66" s="860"/>
      <c r="AI66" s="104">
        <f t="shared" si="188"/>
        <v>0</v>
      </c>
      <c r="AJ66" s="51"/>
      <c r="AK66" s="52"/>
      <c r="AL66" s="52"/>
      <c r="AM66" s="52"/>
      <c r="AN66" s="52"/>
      <c r="AO66" s="52"/>
      <c r="AP66" s="53">
        <f t="shared" si="189"/>
        <v>0</v>
      </c>
      <c r="AQ66" s="54"/>
      <c r="AR66" s="52"/>
      <c r="AS66" s="53">
        <f t="shared" si="190"/>
        <v>0</v>
      </c>
      <c r="AT66" s="54"/>
      <c r="AU66" s="52"/>
      <c r="AV66" s="52"/>
      <c r="AW66" s="52"/>
      <c r="AX66" s="55"/>
      <c r="AY66" s="56"/>
      <c r="AZ66" s="56"/>
      <c r="BA66" s="57"/>
    </row>
    <row r="67" spans="1:53" ht="17.25" customHeight="1" x14ac:dyDescent="0.2">
      <c r="A67" s="932"/>
      <c r="B67" s="934"/>
      <c r="C67" s="937"/>
      <c r="D67" s="940"/>
      <c r="E67" s="947"/>
      <c r="F67" s="943"/>
      <c r="G67" s="965"/>
      <c r="H67" s="949"/>
      <c r="I67" s="954"/>
      <c r="J67" s="955"/>
      <c r="K67" s="958"/>
      <c r="L67" s="962"/>
      <c r="M67" s="175"/>
      <c r="N67" s="176"/>
      <c r="O67" s="177"/>
      <c r="P67" s="47"/>
      <c r="Q67" s="46"/>
      <c r="R67" s="863"/>
      <c r="S67" s="48"/>
      <c r="T67" s="866"/>
      <c r="U67" s="49"/>
      <c r="V67" s="866"/>
      <c r="W67" s="49"/>
      <c r="X67" s="866"/>
      <c r="Y67" s="49"/>
      <c r="Z67" s="866"/>
      <c r="AA67" s="49"/>
      <c r="AB67" s="866"/>
      <c r="AC67" s="49"/>
      <c r="AD67" s="866"/>
      <c r="AE67" s="49"/>
      <c r="AF67" s="866"/>
      <c r="AG67" s="50"/>
      <c r="AH67" s="860"/>
      <c r="AI67" s="104">
        <f t="shared" si="188"/>
        <v>0</v>
      </c>
      <c r="AJ67" s="51"/>
      <c r="AK67" s="52"/>
      <c r="AL67" s="52"/>
      <c r="AM67" s="52"/>
      <c r="AN67" s="52"/>
      <c r="AO67" s="52"/>
      <c r="AP67" s="53">
        <f t="shared" si="189"/>
        <v>0</v>
      </c>
      <c r="AQ67" s="54"/>
      <c r="AR67" s="52"/>
      <c r="AS67" s="53">
        <f t="shared" si="190"/>
        <v>0</v>
      </c>
      <c r="AT67" s="54"/>
      <c r="AU67" s="52"/>
      <c r="AV67" s="52"/>
      <c r="AW67" s="52"/>
      <c r="AX67" s="55"/>
      <c r="AY67" s="56"/>
      <c r="AZ67" s="56"/>
      <c r="BA67" s="57"/>
    </row>
    <row r="68" spans="1:53" ht="17.25" customHeight="1" x14ac:dyDescent="0.2">
      <c r="A68" s="932"/>
      <c r="B68" s="935"/>
      <c r="C68" s="938"/>
      <c r="D68" s="941"/>
      <c r="E68" s="947"/>
      <c r="F68" s="944"/>
      <c r="G68" s="966"/>
      <c r="H68" s="950"/>
      <c r="I68" s="954"/>
      <c r="J68" s="955"/>
      <c r="K68" s="959"/>
      <c r="L68" s="962"/>
      <c r="M68" s="178"/>
      <c r="N68" s="179"/>
      <c r="O68" s="180"/>
      <c r="P68" s="108"/>
      <c r="Q68" s="107"/>
      <c r="R68" s="863"/>
      <c r="S68" s="109"/>
      <c r="T68" s="866"/>
      <c r="U68" s="110"/>
      <c r="V68" s="866"/>
      <c r="W68" s="110"/>
      <c r="X68" s="866"/>
      <c r="Y68" s="110"/>
      <c r="Z68" s="866"/>
      <c r="AA68" s="110"/>
      <c r="AB68" s="866"/>
      <c r="AC68" s="110"/>
      <c r="AD68" s="866"/>
      <c r="AE68" s="110"/>
      <c r="AF68" s="866"/>
      <c r="AG68" s="111"/>
      <c r="AH68" s="861"/>
      <c r="AI68" s="104">
        <f t="shared" si="188"/>
        <v>0</v>
      </c>
      <c r="AJ68" s="112"/>
      <c r="AK68" s="113"/>
      <c r="AL68" s="113"/>
      <c r="AM68" s="113"/>
      <c r="AN68" s="113"/>
      <c r="AO68" s="113"/>
      <c r="AP68" s="53">
        <f t="shared" si="189"/>
        <v>0</v>
      </c>
      <c r="AQ68" s="114"/>
      <c r="AR68" s="113"/>
      <c r="AS68" s="53">
        <f>SUM(AQ68:AR68)</f>
        <v>0</v>
      </c>
      <c r="AT68" s="114"/>
      <c r="AU68" s="113"/>
      <c r="AV68" s="113"/>
      <c r="AW68" s="113"/>
      <c r="AX68" s="115"/>
      <c r="AY68" s="116"/>
      <c r="AZ68" s="116"/>
      <c r="BA68" s="117"/>
    </row>
    <row r="69" spans="1:53" ht="9.9499999999999993" customHeight="1" thickBot="1" x14ac:dyDescent="0.25">
      <c r="A69" s="933"/>
      <c r="B69" s="936"/>
      <c r="C69" s="939"/>
      <c r="D69" s="942"/>
      <c r="E69" s="948"/>
      <c r="F69" s="945"/>
      <c r="G69" s="967"/>
      <c r="H69" s="951"/>
      <c r="I69" s="956"/>
      <c r="J69" s="957"/>
      <c r="K69" s="960"/>
      <c r="L69" s="963"/>
      <c r="M69" s="181"/>
      <c r="N69" s="182"/>
      <c r="O69" s="183"/>
      <c r="P69" s="118"/>
      <c r="Q69" s="118"/>
      <c r="R69" s="864"/>
      <c r="S69" s="184"/>
      <c r="T69" s="867"/>
      <c r="U69" s="185"/>
      <c r="V69" s="867"/>
      <c r="W69" s="185"/>
      <c r="X69" s="867"/>
      <c r="Y69" s="185"/>
      <c r="Z69" s="867"/>
      <c r="AA69" s="185"/>
      <c r="AB69" s="867"/>
      <c r="AC69" s="185"/>
      <c r="AD69" s="867"/>
      <c r="AE69" s="185"/>
      <c r="AF69" s="867"/>
      <c r="AG69" s="186"/>
      <c r="AH69" s="119"/>
      <c r="AI69" s="120"/>
      <c r="AJ69" s="187"/>
      <c r="AK69" s="188"/>
      <c r="AL69" s="188"/>
      <c r="AM69" s="188"/>
      <c r="AN69" s="188"/>
      <c r="AO69" s="188"/>
      <c r="AP69" s="121"/>
      <c r="AQ69" s="189"/>
      <c r="AR69" s="188"/>
      <c r="AS69" s="121"/>
      <c r="AT69" s="189"/>
      <c r="AU69" s="188"/>
      <c r="AV69" s="188"/>
      <c r="AW69" s="188"/>
      <c r="AX69" s="190"/>
      <c r="AY69" s="191"/>
      <c r="AZ69" s="191"/>
      <c r="BA69" s="192"/>
    </row>
    <row r="70" spans="1:53" ht="6" customHeight="1" x14ac:dyDescent="0.2">
      <c r="A70" s="157"/>
      <c r="B70" s="193"/>
      <c r="C70" s="193"/>
      <c r="D70" s="193"/>
      <c r="E70" s="193"/>
      <c r="F70" s="193"/>
      <c r="G70" s="193"/>
      <c r="H70" s="193"/>
      <c r="I70" s="964"/>
      <c r="J70" s="964"/>
      <c r="K70" s="193"/>
      <c r="L70" s="193"/>
      <c r="M70" s="193"/>
      <c r="N70" s="193"/>
      <c r="O70" s="193"/>
      <c r="P70" s="193"/>
      <c r="Q70" s="193"/>
      <c r="R70" s="193"/>
      <c r="S70" s="193"/>
      <c r="T70" s="193"/>
      <c r="U70" s="193"/>
      <c r="V70" s="193"/>
      <c r="W70" s="193"/>
      <c r="X70" s="193"/>
      <c r="Y70" s="193"/>
      <c r="Z70" s="193"/>
      <c r="AA70" s="193"/>
      <c r="AB70" s="193"/>
      <c r="AC70" s="193"/>
      <c r="AD70" s="193"/>
      <c r="AE70" s="193"/>
      <c r="AF70" s="193"/>
      <c r="AG70" s="193"/>
      <c r="AH70" s="193"/>
      <c r="AI70" s="194"/>
      <c r="AJ70" s="194"/>
      <c r="AK70" s="194"/>
      <c r="AL70" s="194"/>
      <c r="AM70" s="194"/>
      <c r="AN70" s="194"/>
      <c r="AO70" s="195"/>
      <c r="AP70" s="194"/>
      <c r="AQ70" s="194"/>
      <c r="AR70" s="194"/>
      <c r="AS70" s="194"/>
      <c r="AT70" s="194"/>
      <c r="AU70" s="194"/>
      <c r="AV70" s="194"/>
      <c r="AW70" s="194"/>
      <c r="AX70" s="194"/>
      <c r="AY70" s="194"/>
      <c r="AZ70" s="194"/>
      <c r="BA70" s="157"/>
    </row>
    <row r="71" spans="1:53" ht="72" customHeight="1" x14ac:dyDescent="0.2">
      <c r="A71" s="931">
        <v>7</v>
      </c>
      <c r="B71" s="162" t="s">
        <v>1710</v>
      </c>
      <c r="C71" s="163" t="s">
        <v>1711</v>
      </c>
      <c r="D71" s="164" t="s">
        <v>21</v>
      </c>
      <c r="E71" s="164" t="s">
        <v>1899</v>
      </c>
      <c r="F71" s="163" t="s">
        <v>1712</v>
      </c>
      <c r="G71" s="165" t="s">
        <v>1680</v>
      </c>
      <c r="H71" s="165" t="s">
        <v>1681</v>
      </c>
      <c r="I71" s="166" t="s">
        <v>1915</v>
      </c>
      <c r="J71" s="167">
        <f>+$N$3</f>
        <v>2017</v>
      </c>
      <c r="K71" s="165" t="s">
        <v>1932</v>
      </c>
      <c r="L71" s="166" t="s">
        <v>1933</v>
      </c>
      <c r="M71" s="163" t="s">
        <v>1713</v>
      </c>
      <c r="N71" s="163" t="s">
        <v>1714</v>
      </c>
      <c r="O71" s="163" t="s">
        <v>1715</v>
      </c>
      <c r="P71" s="163" t="s">
        <v>1716</v>
      </c>
      <c r="Q71" s="163" t="s">
        <v>1717</v>
      </c>
      <c r="R71" s="168">
        <f t="shared" ref="R71" si="191">SUM(R72:R81)</f>
        <v>0</v>
      </c>
      <c r="S71" s="169">
        <f t="shared" ref="S71" si="192">SUM(S72:S81)</f>
        <v>0</v>
      </c>
      <c r="T71" s="170">
        <f t="shared" ref="T71" si="193">SUM(T72:T81)</f>
        <v>0</v>
      </c>
      <c r="U71" s="171">
        <f t="shared" ref="U71" si="194">SUM(U72:U81)</f>
        <v>0</v>
      </c>
      <c r="V71" s="170">
        <f t="shared" ref="V71" si="195">SUM(V72:V81)</f>
        <v>0</v>
      </c>
      <c r="W71" s="171">
        <f t="shared" ref="W71" si="196">SUM(W72:W81)</f>
        <v>0</v>
      </c>
      <c r="X71" s="170">
        <f t="shared" ref="X71" si="197">SUM(X72:X81)</f>
        <v>0</v>
      </c>
      <c r="Y71" s="171">
        <f t="shared" ref="Y71" si="198">SUM(Y72:Y81)</f>
        <v>0</v>
      </c>
      <c r="Z71" s="170">
        <f t="shared" ref="Z71" si="199">SUM(Z72:Z81)</f>
        <v>0</v>
      </c>
      <c r="AA71" s="171">
        <f t="shared" ref="AA71" si="200">SUM(AA72:AA81)</f>
        <v>0</v>
      </c>
      <c r="AB71" s="170">
        <f t="shared" ref="AB71" si="201">SUM(AB72:AB81)</f>
        <v>0</v>
      </c>
      <c r="AC71" s="171">
        <f t="shared" ref="AC71" si="202">SUM(AC72:AC81)</f>
        <v>0</v>
      </c>
      <c r="AD71" s="170">
        <f t="shared" ref="AD71" si="203">SUM(AD72:AD81)</f>
        <v>0</v>
      </c>
      <c r="AE71" s="171">
        <f t="shared" ref="AE71" si="204">SUM(AE72:AE81)</f>
        <v>0</v>
      </c>
      <c r="AF71" s="170">
        <f t="shared" ref="AF71" si="205">SUM(AF72:AF81)</f>
        <v>0</v>
      </c>
      <c r="AG71" s="172">
        <f t="shared" ref="AG71" si="206">SUM(AG72:AG81)</f>
        <v>0</v>
      </c>
      <c r="AH71" s="173">
        <f t="shared" ref="AH71" si="207">SUM(AH72:AH81)</f>
        <v>0</v>
      </c>
      <c r="AI71" s="174">
        <f t="shared" ref="AI71" si="208">SUM(AI72:AI81)</f>
        <v>0</v>
      </c>
      <c r="AJ71" s="41">
        <f t="shared" ref="AJ71" si="209">SUM(AJ72:AJ81)</f>
        <v>0</v>
      </c>
      <c r="AK71" s="42">
        <f t="shared" ref="AK71" si="210">SUM(AK72:AK81)</f>
        <v>0</v>
      </c>
      <c r="AL71" s="42">
        <f t="shared" ref="AL71" si="211">SUM(AL72:AL81)</f>
        <v>0</v>
      </c>
      <c r="AM71" s="42">
        <f t="shared" ref="AM71" si="212">SUM(AM72:AM81)</f>
        <v>0</v>
      </c>
      <c r="AN71" s="42">
        <f t="shared" ref="AN71" si="213">SUM(AN72:AN81)</f>
        <v>0</v>
      </c>
      <c r="AO71" s="42">
        <f t="shared" ref="AO71" si="214">SUM(AO72:AO81)</f>
        <v>0</v>
      </c>
      <c r="AP71" s="43">
        <f t="shared" ref="AP71" si="215">SUM(AP72:AP81)</f>
        <v>0</v>
      </c>
      <c r="AQ71" s="105">
        <f t="shared" ref="AQ71" si="216">SUM(AQ72:AQ81)</f>
        <v>0</v>
      </c>
      <c r="AR71" s="42">
        <f t="shared" ref="AR71" si="217">SUM(AR72:AR81)</f>
        <v>0</v>
      </c>
      <c r="AS71" s="43">
        <f t="shared" ref="AS71" si="218">SUM(AS72:AS81)</f>
        <v>0</v>
      </c>
      <c r="AT71" s="105">
        <f t="shared" ref="AT71" si="219">SUM(AT72:AT81)</f>
        <v>0</v>
      </c>
      <c r="AU71" s="42">
        <f t="shared" ref="AU71" si="220">SUM(AU72:AU81)</f>
        <v>0</v>
      </c>
      <c r="AV71" s="42">
        <f t="shared" ref="AV71" si="221">SUM(AV72:AV81)</f>
        <v>0</v>
      </c>
      <c r="AW71" s="42">
        <f t="shared" ref="AW71" si="222">SUM(AW72:AW81)</f>
        <v>0</v>
      </c>
      <c r="AX71" s="106">
        <f t="shared" ref="AX71" si="223">SUM(AX72:AX81)</f>
        <v>0</v>
      </c>
      <c r="AY71" s="44" t="s">
        <v>1687</v>
      </c>
      <c r="AZ71" s="44" t="s">
        <v>1688</v>
      </c>
      <c r="BA71" s="45" t="s">
        <v>1689</v>
      </c>
    </row>
    <row r="72" spans="1:53" ht="33.75" x14ac:dyDescent="0.2">
      <c r="A72" s="932"/>
      <c r="B72" s="934" t="str">
        <f>VLOOKUP($D$9,'PROYECTOS REGISTRADOS'!$A$2:$D$82,4,0)</f>
        <v>Mejoramiento de la cobertura de Acueducto del Área Urbana y Área Rural del Municipio de Tocancipá, Cundinamarca, Centro Oriente</v>
      </c>
      <c r="C72" s="937" t="str">
        <f>VLOOKUP($D$9,'PROYECTOS REGISTRADOS'!$A$2:$D$82,3,0)</f>
        <v>2016-25817-0045</v>
      </c>
      <c r="D72" s="940" t="s">
        <v>1374</v>
      </c>
      <c r="E72" s="946" t="str">
        <f>IF(D72=0,"0-0",(VLOOKUP(D72,'CONSOLIDADO PLAN DESARROLLO'!$EL$9:$ET$304,2,0)))</f>
        <v>Implementación del plan maestro de acueducto y alcantarillado</v>
      </c>
      <c r="F72" s="943" t="str">
        <f>IF(D72=0,"0-0",(VLOOKUP(D72,'CONSOLIDADO PLAN DESARROLLO'!$EL$9:$ET$304,3,0)))</f>
        <v xml:space="preserve">No. de planes implementados en acueducto </v>
      </c>
      <c r="G72" s="965">
        <f>IF(D72=0,"0-0",(VLOOKUP(D72,'CONSOLIDADO PLAN DESARROLLO'!$EL$9:$ET$304,4,0)))</f>
        <v>0</v>
      </c>
      <c r="H72" s="949">
        <f>IF(D72=0,"0-0",(VLOOKUP(D72,'CONSOLIDADO PLAN DESARROLLO'!$EL$9:$ET$304,5,0)))</f>
        <v>0.3</v>
      </c>
      <c r="I72" s="952">
        <f>IF(D72=0,"0-0",(VLOOKUP(D72,'CONSOLIDADO PLAN DESARROLLO'!$EL$9:$ET$304,$R$3,0)))</f>
        <v>1</v>
      </c>
      <c r="J72" s="953"/>
      <c r="K72" s="958"/>
      <c r="L72" s="961"/>
      <c r="M72" s="853" t="s">
        <v>1937</v>
      </c>
      <c r="N72" s="851" t="s">
        <v>1938</v>
      </c>
      <c r="O72" s="855">
        <v>1</v>
      </c>
      <c r="P72" s="47"/>
      <c r="Q72" s="46"/>
      <c r="R72" s="862"/>
      <c r="S72" s="48"/>
      <c r="T72" s="865"/>
      <c r="U72" s="49"/>
      <c r="V72" s="865"/>
      <c r="W72" s="49"/>
      <c r="X72" s="865"/>
      <c r="Y72" s="49"/>
      <c r="Z72" s="865"/>
      <c r="AA72" s="49"/>
      <c r="AB72" s="865"/>
      <c r="AC72" s="49"/>
      <c r="AD72" s="865"/>
      <c r="AE72" s="49"/>
      <c r="AF72" s="865"/>
      <c r="AG72" s="50"/>
      <c r="AH72" s="859">
        <f>+R72+T72+V72+X72+Z72+AB72+AD72+AF72</f>
        <v>0</v>
      </c>
      <c r="AI72" s="104">
        <f t="shared" ref="AI72:AI80" si="224">AC72+AE72+AG72+S72+U72+W72+Y72+AA72</f>
        <v>0</v>
      </c>
      <c r="AJ72" s="51"/>
      <c r="AK72" s="52"/>
      <c r="AL72" s="52"/>
      <c r="AM72" s="52"/>
      <c r="AN72" s="52"/>
      <c r="AO72" s="52"/>
      <c r="AP72" s="53">
        <f t="shared" ref="AP72:AP80" si="225">SUM(AJ72:AO72)</f>
        <v>0</v>
      </c>
      <c r="AQ72" s="54"/>
      <c r="AR72" s="52"/>
      <c r="AS72" s="53">
        <f t="shared" ref="AS72:AS79" si="226">SUM(AQ72:AR72)</f>
        <v>0</v>
      </c>
      <c r="AT72" s="54"/>
      <c r="AU72" s="52"/>
      <c r="AV72" s="52"/>
      <c r="AW72" s="52"/>
      <c r="AX72" s="55"/>
      <c r="AY72" s="56"/>
      <c r="AZ72" s="56"/>
      <c r="BA72" s="57"/>
    </row>
    <row r="73" spans="1:53" ht="22.5" x14ac:dyDescent="0.2">
      <c r="A73" s="932"/>
      <c r="B73" s="934"/>
      <c r="C73" s="937"/>
      <c r="D73" s="940"/>
      <c r="E73" s="947"/>
      <c r="F73" s="943"/>
      <c r="G73" s="965"/>
      <c r="H73" s="949"/>
      <c r="I73" s="954"/>
      <c r="J73" s="955"/>
      <c r="K73" s="958"/>
      <c r="L73" s="962"/>
      <c r="M73" s="853" t="s">
        <v>1966</v>
      </c>
      <c r="N73" s="851" t="s">
        <v>1938</v>
      </c>
      <c r="O73" s="855">
        <v>1</v>
      </c>
      <c r="P73" s="47"/>
      <c r="Q73" s="46"/>
      <c r="R73" s="863"/>
      <c r="S73" s="48"/>
      <c r="T73" s="866"/>
      <c r="U73" s="49"/>
      <c r="V73" s="866"/>
      <c r="W73" s="49"/>
      <c r="X73" s="866"/>
      <c r="Y73" s="49"/>
      <c r="Z73" s="866"/>
      <c r="AA73" s="49"/>
      <c r="AB73" s="866"/>
      <c r="AC73" s="49"/>
      <c r="AD73" s="866"/>
      <c r="AE73" s="49"/>
      <c r="AF73" s="866"/>
      <c r="AG73" s="50"/>
      <c r="AH73" s="860"/>
      <c r="AI73" s="104">
        <f t="shared" ref="AI73:AI75" si="227">AC73+AE73+AG73+S73+U73+W73+Y73+AA73</f>
        <v>0</v>
      </c>
      <c r="AJ73" s="51"/>
      <c r="AK73" s="52"/>
      <c r="AL73" s="52"/>
      <c r="AM73" s="52"/>
      <c r="AN73" s="52"/>
      <c r="AO73" s="52"/>
      <c r="AP73" s="53">
        <f t="shared" ref="AP73:AP75" si="228">SUM(AJ73:AO73)</f>
        <v>0</v>
      </c>
      <c r="AQ73" s="54"/>
      <c r="AR73" s="52"/>
      <c r="AS73" s="53">
        <f t="shared" ref="AS73:AS75" si="229">SUM(AQ73:AR73)</f>
        <v>0</v>
      </c>
      <c r="AT73" s="54"/>
      <c r="AU73" s="52"/>
      <c r="AV73" s="52"/>
      <c r="AW73" s="52"/>
      <c r="AX73" s="55"/>
      <c r="AY73" s="56"/>
      <c r="AZ73" s="56"/>
      <c r="BA73" s="57"/>
    </row>
    <row r="74" spans="1:53" ht="22.5" x14ac:dyDescent="0.2">
      <c r="A74" s="932"/>
      <c r="B74" s="934"/>
      <c r="C74" s="937"/>
      <c r="D74" s="940"/>
      <c r="E74" s="947"/>
      <c r="F74" s="943"/>
      <c r="G74" s="965"/>
      <c r="H74" s="949"/>
      <c r="I74" s="954"/>
      <c r="J74" s="955"/>
      <c r="K74" s="958"/>
      <c r="L74" s="962"/>
      <c r="M74" s="853" t="s">
        <v>1961</v>
      </c>
      <c r="N74" s="851" t="s">
        <v>1938</v>
      </c>
      <c r="O74" s="855">
        <v>1</v>
      </c>
      <c r="P74" s="47"/>
      <c r="Q74" s="46"/>
      <c r="R74" s="863"/>
      <c r="S74" s="48"/>
      <c r="T74" s="866"/>
      <c r="U74" s="49"/>
      <c r="V74" s="866"/>
      <c r="W74" s="49"/>
      <c r="X74" s="866"/>
      <c r="Y74" s="49"/>
      <c r="Z74" s="866"/>
      <c r="AA74" s="49"/>
      <c r="AB74" s="866"/>
      <c r="AC74" s="49"/>
      <c r="AD74" s="866"/>
      <c r="AE74" s="49"/>
      <c r="AF74" s="866"/>
      <c r="AG74" s="50"/>
      <c r="AH74" s="860"/>
      <c r="AI74" s="104">
        <f t="shared" si="227"/>
        <v>0</v>
      </c>
      <c r="AJ74" s="51"/>
      <c r="AK74" s="52"/>
      <c r="AL74" s="52"/>
      <c r="AM74" s="52"/>
      <c r="AN74" s="52"/>
      <c r="AO74" s="52"/>
      <c r="AP74" s="53">
        <f t="shared" si="228"/>
        <v>0</v>
      </c>
      <c r="AQ74" s="54"/>
      <c r="AR74" s="52"/>
      <c r="AS74" s="53">
        <f t="shared" si="229"/>
        <v>0</v>
      </c>
      <c r="AT74" s="54"/>
      <c r="AU74" s="52"/>
      <c r="AV74" s="52"/>
      <c r="AW74" s="52"/>
      <c r="AX74" s="55"/>
      <c r="AY74" s="56"/>
      <c r="AZ74" s="56"/>
      <c r="BA74" s="57"/>
    </row>
    <row r="75" spans="1:53" ht="22.5" x14ac:dyDescent="0.2">
      <c r="A75" s="932"/>
      <c r="B75" s="934"/>
      <c r="C75" s="937"/>
      <c r="D75" s="940"/>
      <c r="E75" s="947"/>
      <c r="F75" s="943"/>
      <c r="G75" s="965"/>
      <c r="H75" s="949"/>
      <c r="I75" s="954"/>
      <c r="J75" s="955"/>
      <c r="K75" s="958"/>
      <c r="L75" s="962"/>
      <c r="M75" s="853" t="s">
        <v>1967</v>
      </c>
      <c r="N75" s="851" t="s">
        <v>1938</v>
      </c>
      <c r="O75" s="855">
        <v>1</v>
      </c>
      <c r="P75" s="47"/>
      <c r="Q75" s="46"/>
      <c r="R75" s="863"/>
      <c r="S75" s="48"/>
      <c r="T75" s="866"/>
      <c r="U75" s="49"/>
      <c r="V75" s="866"/>
      <c r="W75" s="49"/>
      <c r="X75" s="866"/>
      <c r="Y75" s="49"/>
      <c r="Z75" s="866"/>
      <c r="AA75" s="49"/>
      <c r="AB75" s="866"/>
      <c r="AC75" s="49"/>
      <c r="AD75" s="866"/>
      <c r="AE75" s="49"/>
      <c r="AF75" s="866"/>
      <c r="AG75" s="50"/>
      <c r="AH75" s="860"/>
      <c r="AI75" s="104">
        <f t="shared" si="227"/>
        <v>0</v>
      </c>
      <c r="AJ75" s="51"/>
      <c r="AK75" s="52"/>
      <c r="AL75" s="52"/>
      <c r="AM75" s="52"/>
      <c r="AN75" s="52"/>
      <c r="AO75" s="52"/>
      <c r="AP75" s="53">
        <f t="shared" si="228"/>
        <v>0</v>
      </c>
      <c r="AQ75" s="54"/>
      <c r="AR75" s="52"/>
      <c r="AS75" s="53">
        <f t="shared" si="229"/>
        <v>0</v>
      </c>
      <c r="AT75" s="54"/>
      <c r="AU75" s="52"/>
      <c r="AV75" s="52"/>
      <c r="AW75" s="52"/>
      <c r="AX75" s="55"/>
      <c r="AY75" s="56"/>
      <c r="AZ75" s="56"/>
      <c r="BA75" s="57"/>
    </row>
    <row r="76" spans="1:53" ht="33.75" x14ac:dyDescent="0.2">
      <c r="A76" s="932"/>
      <c r="B76" s="934"/>
      <c r="C76" s="937"/>
      <c r="D76" s="940"/>
      <c r="E76" s="947"/>
      <c r="F76" s="943"/>
      <c r="G76" s="965"/>
      <c r="H76" s="949"/>
      <c r="I76" s="954"/>
      <c r="J76" s="955"/>
      <c r="K76" s="958"/>
      <c r="L76" s="962"/>
      <c r="M76" s="853" t="s">
        <v>1968</v>
      </c>
      <c r="N76" s="851" t="s">
        <v>1938</v>
      </c>
      <c r="O76" s="855">
        <v>1</v>
      </c>
      <c r="P76" s="47"/>
      <c r="Q76" s="46"/>
      <c r="R76" s="863"/>
      <c r="S76" s="48"/>
      <c r="T76" s="866"/>
      <c r="U76" s="49"/>
      <c r="V76" s="866"/>
      <c r="W76" s="49"/>
      <c r="X76" s="866"/>
      <c r="Y76" s="49"/>
      <c r="Z76" s="866"/>
      <c r="AA76" s="49"/>
      <c r="AB76" s="866"/>
      <c r="AC76" s="49"/>
      <c r="AD76" s="866"/>
      <c r="AE76" s="49"/>
      <c r="AF76" s="866"/>
      <c r="AG76" s="50"/>
      <c r="AH76" s="860"/>
      <c r="AI76" s="104">
        <f t="shared" si="224"/>
        <v>0</v>
      </c>
      <c r="AJ76" s="51"/>
      <c r="AK76" s="52"/>
      <c r="AL76" s="52"/>
      <c r="AM76" s="52"/>
      <c r="AN76" s="52"/>
      <c r="AO76" s="52"/>
      <c r="AP76" s="53">
        <f t="shared" si="225"/>
        <v>0</v>
      </c>
      <c r="AQ76" s="54"/>
      <c r="AR76" s="52"/>
      <c r="AS76" s="53">
        <f t="shared" si="226"/>
        <v>0</v>
      </c>
      <c r="AT76" s="54"/>
      <c r="AU76" s="52"/>
      <c r="AV76" s="52"/>
      <c r="AW76" s="52"/>
      <c r="AX76" s="55"/>
      <c r="AY76" s="56"/>
      <c r="AZ76" s="56"/>
      <c r="BA76" s="57"/>
    </row>
    <row r="77" spans="1:53" ht="33.75" x14ac:dyDescent="0.2">
      <c r="A77" s="932"/>
      <c r="B77" s="934"/>
      <c r="C77" s="937"/>
      <c r="D77" s="940"/>
      <c r="E77" s="947"/>
      <c r="F77" s="943"/>
      <c r="G77" s="965"/>
      <c r="H77" s="949"/>
      <c r="I77" s="954"/>
      <c r="J77" s="955"/>
      <c r="K77" s="958"/>
      <c r="L77" s="962"/>
      <c r="M77" s="853" t="s">
        <v>1969</v>
      </c>
      <c r="N77" s="851" t="s">
        <v>1938</v>
      </c>
      <c r="O77" s="855">
        <v>1</v>
      </c>
      <c r="P77" s="47"/>
      <c r="Q77" s="46"/>
      <c r="R77" s="863"/>
      <c r="S77" s="48"/>
      <c r="T77" s="866"/>
      <c r="U77" s="49"/>
      <c r="V77" s="866"/>
      <c r="W77" s="49"/>
      <c r="X77" s="866"/>
      <c r="Y77" s="49"/>
      <c r="Z77" s="866"/>
      <c r="AA77" s="49"/>
      <c r="AB77" s="866"/>
      <c r="AC77" s="49"/>
      <c r="AD77" s="866"/>
      <c r="AE77" s="49"/>
      <c r="AF77" s="866"/>
      <c r="AG77" s="50"/>
      <c r="AH77" s="860"/>
      <c r="AI77" s="104">
        <f t="shared" si="224"/>
        <v>0</v>
      </c>
      <c r="AJ77" s="51"/>
      <c r="AK77" s="52"/>
      <c r="AL77" s="52"/>
      <c r="AM77" s="52"/>
      <c r="AN77" s="52"/>
      <c r="AO77" s="52"/>
      <c r="AP77" s="53">
        <f t="shared" si="225"/>
        <v>0</v>
      </c>
      <c r="AQ77" s="54"/>
      <c r="AR77" s="52"/>
      <c r="AS77" s="53">
        <f t="shared" si="226"/>
        <v>0</v>
      </c>
      <c r="AT77" s="54"/>
      <c r="AU77" s="52"/>
      <c r="AV77" s="52"/>
      <c r="AW77" s="52"/>
      <c r="AX77" s="55"/>
      <c r="AY77" s="56"/>
      <c r="AZ77" s="56"/>
      <c r="BA77" s="57"/>
    </row>
    <row r="78" spans="1:53" ht="33.75" x14ac:dyDescent="0.2">
      <c r="A78" s="932"/>
      <c r="B78" s="934"/>
      <c r="C78" s="937"/>
      <c r="D78" s="940"/>
      <c r="E78" s="947"/>
      <c r="F78" s="943"/>
      <c r="G78" s="965"/>
      <c r="H78" s="949"/>
      <c r="I78" s="954"/>
      <c r="J78" s="955"/>
      <c r="K78" s="958"/>
      <c r="L78" s="962"/>
      <c r="M78" s="853" t="s">
        <v>1970</v>
      </c>
      <c r="N78" s="851" t="s">
        <v>1938</v>
      </c>
      <c r="O78" s="855">
        <v>1</v>
      </c>
      <c r="P78" s="47"/>
      <c r="Q78" s="46"/>
      <c r="R78" s="863"/>
      <c r="S78" s="48"/>
      <c r="T78" s="866"/>
      <c r="U78" s="49"/>
      <c r="V78" s="866"/>
      <c r="W78" s="49"/>
      <c r="X78" s="866"/>
      <c r="Y78" s="49"/>
      <c r="Z78" s="866"/>
      <c r="AA78" s="49"/>
      <c r="AB78" s="866"/>
      <c r="AC78" s="49"/>
      <c r="AD78" s="866"/>
      <c r="AE78" s="49"/>
      <c r="AF78" s="866"/>
      <c r="AG78" s="50"/>
      <c r="AH78" s="860"/>
      <c r="AI78" s="104">
        <f t="shared" si="224"/>
        <v>0</v>
      </c>
      <c r="AJ78" s="51"/>
      <c r="AK78" s="52"/>
      <c r="AL78" s="52"/>
      <c r="AM78" s="52"/>
      <c r="AN78" s="52"/>
      <c r="AO78" s="52"/>
      <c r="AP78" s="53">
        <f t="shared" si="225"/>
        <v>0</v>
      </c>
      <c r="AQ78" s="54"/>
      <c r="AR78" s="52"/>
      <c r="AS78" s="53">
        <f t="shared" si="226"/>
        <v>0</v>
      </c>
      <c r="AT78" s="54"/>
      <c r="AU78" s="52"/>
      <c r="AV78" s="52"/>
      <c r="AW78" s="52"/>
      <c r="AX78" s="55"/>
      <c r="AY78" s="56"/>
      <c r="AZ78" s="56"/>
      <c r="BA78" s="57"/>
    </row>
    <row r="79" spans="1:53" ht="33.75" x14ac:dyDescent="0.2">
      <c r="A79" s="932"/>
      <c r="B79" s="934"/>
      <c r="C79" s="937"/>
      <c r="D79" s="940"/>
      <c r="E79" s="947"/>
      <c r="F79" s="943"/>
      <c r="G79" s="965"/>
      <c r="H79" s="949"/>
      <c r="I79" s="954"/>
      <c r="J79" s="955"/>
      <c r="K79" s="958"/>
      <c r="L79" s="962"/>
      <c r="M79" s="853" t="s">
        <v>1971</v>
      </c>
      <c r="N79" s="851" t="s">
        <v>1938</v>
      </c>
      <c r="O79" s="855">
        <v>1</v>
      </c>
      <c r="P79" s="47"/>
      <c r="Q79" s="46"/>
      <c r="R79" s="863"/>
      <c r="S79" s="48"/>
      <c r="T79" s="866"/>
      <c r="U79" s="49"/>
      <c r="V79" s="866"/>
      <c r="W79" s="49"/>
      <c r="X79" s="866"/>
      <c r="Y79" s="49"/>
      <c r="Z79" s="866"/>
      <c r="AA79" s="49"/>
      <c r="AB79" s="866"/>
      <c r="AC79" s="49"/>
      <c r="AD79" s="866"/>
      <c r="AE79" s="49"/>
      <c r="AF79" s="866"/>
      <c r="AG79" s="50"/>
      <c r="AH79" s="860"/>
      <c r="AI79" s="104">
        <f t="shared" si="224"/>
        <v>0</v>
      </c>
      <c r="AJ79" s="51"/>
      <c r="AK79" s="52"/>
      <c r="AL79" s="52"/>
      <c r="AM79" s="52"/>
      <c r="AN79" s="52"/>
      <c r="AO79" s="52"/>
      <c r="AP79" s="53">
        <f t="shared" si="225"/>
        <v>0</v>
      </c>
      <c r="AQ79" s="54"/>
      <c r="AR79" s="52"/>
      <c r="AS79" s="53">
        <f t="shared" si="226"/>
        <v>0</v>
      </c>
      <c r="AT79" s="54"/>
      <c r="AU79" s="52"/>
      <c r="AV79" s="52"/>
      <c r="AW79" s="52"/>
      <c r="AX79" s="55"/>
      <c r="AY79" s="56"/>
      <c r="AZ79" s="56"/>
      <c r="BA79" s="57"/>
    </row>
    <row r="80" spans="1:53" ht="17.25" customHeight="1" x14ac:dyDescent="0.2">
      <c r="A80" s="932"/>
      <c r="B80" s="935"/>
      <c r="C80" s="938"/>
      <c r="D80" s="941"/>
      <c r="E80" s="947"/>
      <c r="F80" s="944"/>
      <c r="G80" s="966"/>
      <c r="H80" s="950"/>
      <c r="I80" s="954"/>
      <c r="J80" s="955"/>
      <c r="K80" s="959"/>
      <c r="L80" s="962"/>
      <c r="M80" s="854" t="s">
        <v>1972</v>
      </c>
      <c r="N80" s="852" t="s">
        <v>1938</v>
      </c>
      <c r="O80" s="856">
        <v>4</v>
      </c>
      <c r="P80" s="108"/>
      <c r="Q80" s="107"/>
      <c r="R80" s="863"/>
      <c r="S80" s="109"/>
      <c r="T80" s="866"/>
      <c r="U80" s="110"/>
      <c r="V80" s="866"/>
      <c r="W80" s="110"/>
      <c r="X80" s="866"/>
      <c r="Y80" s="110"/>
      <c r="Z80" s="866"/>
      <c r="AA80" s="110"/>
      <c r="AB80" s="866"/>
      <c r="AC80" s="110"/>
      <c r="AD80" s="866"/>
      <c r="AE80" s="110"/>
      <c r="AF80" s="866"/>
      <c r="AG80" s="111"/>
      <c r="AH80" s="861"/>
      <c r="AI80" s="104">
        <f t="shared" si="224"/>
        <v>0</v>
      </c>
      <c r="AJ80" s="112"/>
      <c r="AK80" s="113"/>
      <c r="AL80" s="113"/>
      <c r="AM80" s="113"/>
      <c r="AN80" s="113"/>
      <c r="AO80" s="113"/>
      <c r="AP80" s="53">
        <f t="shared" si="225"/>
        <v>0</v>
      </c>
      <c r="AQ80" s="114"/>
      <c r="AR80" s="113"/>
      <c r="AS80" s="53">
        <f>SUM(AQ80:AR80)</f>
        <v>0</v>
      </c>
      <c r="AT80" s="114"/>
      <c r="AU80" s="113"/>
      <c r="AV80" s="113"/>
      <c r="AW80" s="113"/>
      <c r="AX80" s="115"/>
      <c r="AY80" s="116"/>
      <c r="AZ80" s="116"/>
      <c r="BA80" s="117"/>
    </row>
    <row r="81" spans="1:53" ht="9.9499999999999993" customHeight="1" thickBot="1" x14ac:dyDescent="0.25">
      <c r="A81" s="933"/>
      <c r="B81" s="936"/>
      <c r="C81" s="939"/>
      <c r="D81" s="942"/>
      <c r="E81" s="948"/>
      <c r="F81" s="945"/>
      <c r="G81" s="967"/>
      <c r="H81" s="951"/>
      <c r="I81" s="956"/>
      <c r="J81" s="957"/>
      <c r="K81" s="960"/>
      <c r="L81" s="963"/>
      <c r="M81" s="181"/>
      <c r="N81" s="182"/>
      <c r="O81" s="183"/>
      <c r="P81" s="118"/>
      <c r="Q81" s="118"/>
      <c r="R81" s="864"/>
      <c r="S81" s="184"/>
      <c r="T81" s="867"/>
      <c r="U81" s="185"/>
      <c r="V81" s="867"/>
      <c r="W81" s="185"/>
      <c r="X81" s="867"/>
      <c r="Y81" s="185"/>
      <c r="Z81" s="867"/>
      <c r="AA81" s="185"/>
      <c r="AB81" s="867"/>
      <c r="AC81" s="185"/>
      <c r="AD81" s="867"/>
      <c r="AE81" s="185"/>
      <c r="AF81" s="867"/>
      <c r="AG81" s="186"/>
      <c r="AH81" s="119"/>
      <c r="AI81" s="120"/>
      <c r="AJ81" s="187"/>
      <c r="AK81" s="188"/>
      <c r="AL81" s="188"/>
      <c r="AM81" s="188"/>
      <c r="AN81" s="188"/>
      <c r="AO81" s="188"/>
      <c r="AP81" s="121"/>
      <c r="AQ81" s="189"/>
      <c r="AR81" s="188"/>
      <c r="AS81" s="121"/>
      <c r="AT81" s="189"/>
      <c r="AU81" s="188"/>
      <c r="AV81" s="188"/>
      <c r="AW81" s="188"/>
      <c r="AX81" s="190"/>
      <c r="AY81" s="191"/>
      <c r="AZ81" s="191"/>
      <c r="BA81" s="192"/>
    </row>
    <row r="82" spans="1:53" ht="6" customHeight="1" x14ac:dyDescent="0.2">
      <c r="A82" s="157"/>
      <c r="B82" s="193"/>
      <c r="C82" s="193"/>
      <c r="D82" s="193"/>
      <c r="E82" s="193"/>
      <c r="F82" s="193"/>
      <c r="G82" s="193"/>
      <c r="H82" s="193"/>
      <c r="I82" s="964"/>
      <c r="J82" s="964"/>
      <c r="K82" s="193"/>
      <c r="L82" s="193"/>
      <c r="M82" s="193"/>
      <c r="N82" s="193"/>
      <c r="O82" s="193"/>
      <c r="P82" s="193"/>
      <c r="Q82" s="193"/>
      <c r="R82" s="193"/>
      <c r="S82" s="193"/>
      <c r="T82" s="193"/>
      <c r="U82" s="193"/>
      <c r="V82" s="193"/>
      <c r="W82" s="193"/>
      <c r="X82" s="193"/>
      <c r="Y82" s="193"/>
      <c r="Z82" s="193"/>
      <c r="AA82" s="193"/>
      <c r="AB82" s="193"/>
      <c r="AC82" s="193"/>
      <c r="AD82" s="193"/>
      <c r="AE82" s="193"/>
      <c r="AF82" s="193"/>
      <c r="AG82" s="193"/>
      <c r="AH82" s="193"/>
      <c r="AI82" s="194"/>
      <c r="AJ82" s="194"/>
      <c r="AK82" s="194"/>
      <c r="AL82" s="194"/>
      <c r="AM82" s="194"/>
      <c r="AN82" s="194"/>
      <c r="AO82" s="195"/>
      <c r="AP82" s="194"/>
      <c r="AQ82" s="194"/>
      <c r="AR82" s="194"/>
      <c r="AS82" s="194"/>
      <c r="AT82" s="194"/>
      <c r="AU82" s="194"/>
      <c r="AV82" s="194"/>
      <c r="AW82" s="194"/>
      <c r="AX82" s="194"/>
      <c r="AY82" s="194"/>
      <c r="AZ82" s="194"/>
      <c r="BA82" s="157"/>
    </row>
    <row r="83" spans="1:53" ht="72" customHeight="1" x14ac:dyDescent="0.2">
      <c r="A83" s="931">
        <v>8</v>
      </c>
      <c r="B83" s="162" t="s">
        <v>1710</v>
      </c>
      <c r="C83" s="163" t="s">
        <v>1711</v>
      </c>
      <c r="D83" s="164" t="s">
        <v>21</v>
      </c>
      <c r="E83" s="164" t="s">
        <v>1899</v>
      </c>
      <c r="F83" s="163" t="s">
        <v>1712</v>
      </c>
      <c r="G83" s="165" t="s">
        <v>1680</v>
      </c>
      <c r="H83" s="165" t="s">
        <v>1681</v>
      </c>
      <c r="I83" s="166" t="s">
        <v>1915</v>
      </c>
      <c r="J83" s="167">
        <f>+$N$3</f>
        <v>2017</v>
      </c>
      <c r="K83" s="165" t="s">
        <v>1932</v>
      </c>
      <c r="L83" s="166" t="s">
        <v>1933</v>
      </c>
      <c r="M83" s="163" t="s">
        <v>1713</v>
      </c>
      <c r="N83" s="163" t="s">
        <v>1714</v>
      </c>
      <c r="O83" s="163" t="s">
        <v>1715</v>
      </c>
      <c r="P83" s="163" t="s">
        <v>1716</v>
      </c>
      <c r="Q83" s="163" t="s">
        <v>1717</v>
      </c>
      <c r="R83" s="168">
        <f t="shared" ref="R83" si="230">SUM(R84:R90)</f>
        <v>0</v>
      </c>
      <c r="S83" s="169">
        <f t="shared" ref="S83" si="231">SUM(S84:S90)</f>
        <v>0</v>
      </c>
      <c r="T83" s="170">
        <f t="shared" ref="T83" si="232">SUM(T84:T90)</f>
        <v>0</v>
      </c>
      <c r="U83" s="171">
        <f t="shared" ref="U83" si="233">SUM(U84:U90)</f>
        <v>0</v>
      </c>
      <c r="V83" s="170">
        <f t="shared" ref="V83" si="234">SUM(V84:V90)</f>
        <v>0</v>
      </c>
      <c r="W83" s="171">
        <f t="shared" ref="W83" si="235">SUM(W84:W90)</f>
        <v>0</v>
      </c>
      <c r="X83" s="170">
        <f t="shared" ref="X83" si="236">SUM(X84:X90)</f>
        <v>0</v>
      </c>
      <c r="Y83" s="171">
        <f t="shared" ref="Y83" si="237">SUM(Y84:Y90)</f>
        <v>0</v>
      </c>
      <c r="Z83" s="170">
        <f t="shared" ref="Z83" si="238">SUM(Z84:Z90)</f>
        <v>0</v>
      </c>
      <c r="AA83" s="171">
        <f t="shared" ref="AA83" si="239">SUM(AA84:AA90)</f>
        <v>0</v>
      </c>
      <c r="AB83" s="170">
        <f t="shared" ref="AB83" si="240">SUM(AB84:AB90)</f>
        <v>0</v>
      </c>
      <c r="AC83" s="171">
        <f t="shared" ref="AC83" si="241">SUM(AC84:AC90)</f>
        <v>0</v>
      </c>
      <c r="AD83" s="170">
        <f t="shared" ref="AD83" si="242">SUM(AD84:AD90)</f>
        <v>0</v>
      </c>
      <c r="AE83" s="171">
        <f t="shared" ref="AE83" si="243">SUM(AE84:AE90)</f>
        <v>0</v>
      </c>
      <c r="AF83" s="170">
        <f t="shared" ref="AF83" si="244">SUM(AF84:AF90)</f>
        <v>0</v>
      </c>
      <c r="AG83" s="172">
        <f t="shared" ref="AG83" si="245">SUM(AG84:AG90)</f>
        <v>0</v>
      </c>
      <c r="AH83" s="173">
        <f t="shared" ref="AH83" si="246">SUM(AH84:AH90)</f>
        <v>0</v>
      </c>
      <c r="AI83" s="174">
        <f t="shared" ref="AI83" si="247">SUM(AI84:AI90)</f>
        <v>0</v>
      </c>
      <c r="AJ83" s="41">
        <f t="shared" ref="AJ83" si="248">SUM(AJ84:AJ90)</f>
        <v>0</v>
      </c>
      <c r="AK83" s="42">
        <f t="shared" ref="AK83" si="249">SUM(AK84:AK90)</f>
        <v>0</v>
      </c>
      <c r="AL83" s="42">
        <f t="shared" ref="AL83" si="250">SUM(AL84:AL90)</f>
        <v>0</v>
      </c>
      <c r="AM83" s="42">
        <f t="shared" ref="AM83" si="251">SUM(AM84:AM90)</f>
        <v>0</v>
      </c>
      <c r="AN83" s="42">
        <f t="shared" ref="AN83" si="252">SUM(AN84:AN90)</f>
        <v>0</v>
      </c>
      <c r="AO83" s="42">
        <f t="shared" ref="AO83" si="253">SUM(AO84:AO90)</f>
        <v>0</v>
      </c>
      <c r="AP83" s="43">
        <f t="shared" ref="AP83" si="254">SUM(AP84:AP90)</f>
        <v>0</v>
      </c>
      <c r="AQ83" s="105">
        <f t="shared" ref="AQ83" si="255">SUM(AQ84:AQ90)</f>
        <v>0</v>
      </c>
      <c r="AR83" s="42">
        <f t="shared" ref="AR83" si="256">SUM(AR84:AR90)</f>
        <v>0</v>
      </c>
      <c r="AS83" s="43">
        <f t="shared" ref="AS83" si="257">SUM(AS84:AS90)</f>
        <v>0</v>
      </c>
      <c r="AT83" s="105">
        <f t="shared" ref="AT83" si="258">SUM(AT84:AT90)</f>
        <v>0</v>
      </c>
      <c r="AU83" s="42">
        <f t="shared" ref="AU83" si="259">SUM(AU84:AU90)</f>
        <v>0</v>
      </c>
      <c r="AV83" s="42">
        <f t="shared" ref="AV83" si="260">SUM(AV84:AV90)</f>
        <v>0</v>
      </c>
      <c r="AW83" s="42">
        <f t="shared" ref="AW83" si="261">SUM(AW84:AW90)</f>
        <v>0</v>
      </c>
      <c r="AX83" s="106">
        <f t="shared" ref="AX83" si="262">SUM(AX84:AX90)</f>
        <v>0</v>
      </c>
      <c r="AY83" s="44" t="s">
        <v>1687</v>
      </c>
      <c r="AZ83" s="44" t="s">
        <v>1688</v>
      </c>
      <c r="BA83" s="45" t="s">
        <v>1689</v>
      </c>
    </row>
    <row r="84" spans="1:53" ht="33.75" x14ac:dyDescent="0.2">
      <c r="A84" s="932"/>
      <c r="B84" s="934" t="str">
        <f>VLOOKUP($D$9,'PROYECTOS REGISTRADOS'!$A$2:$D$82,4,0)</f>
        <v>Mejoramiento de la cobertura de Acueducto del Área Urbana y Área Rural del Municipio de Tocancipá, Cundinamarca, Centro Oriente</v>
      </c>
      <c r="C84" s="937" t="str">
        <f>VLOOKUP($D$9,'PROYECTOS REGISTRADOS'!$A$2:$D$82,3,0)</f>
        <v>2016-25817-0045</v>
      </c>
      <c r="D84" s="940" t="s">
        <v>1378</v>
      </c>
      <c r="E84" s="946" t="str">
        <f>IF(D84=0,"0-0",(VLOOKUP(D84,'CONSOLIDADO PLAN DESARROLLO'!$EL$9:$ET$304,2,0)))</f>
        <v>Construir y dotar Laboratorios de Agua Potable</v>
      </c>
      <c r="F84" s="943" t="str">
        <f>IF(D84=0,"0-0",(VLOOKUP(D84,'CONSOLIDADO PLAN DESARROLLO'!$EL$9:$ET$304,3,0)))</f>
        <v>No.  de Laboratorios construidos</v>
      </c>
      <c r="G84" s="965">
        <f>IF(D84=0,"0-0",(VLOOKUP(D84,'CONSOLIDADO PLAN DESARROLLO'!$EL$9:$ET$304,4,0)))</f>
        <v>0</v>
      </c>
      <c r="H84" s="949">
        <f>IF(D84=0,"0-0",(VLOOKUP(D84,'CONSOLIDADO PLAN DESARROLLO'!$EL$9:$ET$304,5,0)))</f>
        <v>1</v>
      </c>
      <c r="I84" s="952">
        <f>IF(D84=0,"0-0",(VLOOKUP(D84,'CONSOLIDADO PLAN DESARROLLO'!$EL$9:$ET$304,$R$3,0)))</f>
        <v>0.7</v>
      </c>
      <c r="J84" s="953"/>
      <c r="K84" s="958"/>
      <c r="L84" s="961"/>
      <c r="M84" s="853" t="s">
        <v>1937</v>
      </c>
      <c r="N84" s="851" t="s">
        <v>1938</v>
      </c>
      <c r="O84" s="855">
        <v>1</v>
      </c>
      <c r="P84" s="47"/>
      <c r="Q84" s="46"/>
      <c r="R84" s="862"/>
      <c r="S84" s="48"/>
      <c r="T84" s="865"/>
      <c r="U84" s="49"/>
      <c r="V84" s="865"/>
      <c r="W84" s="49"/>
      <c r="X84" s="865"/>
      <c r="Y84" s="49"/>
      <c r="Z84" s="865"/>
      <c r="AA84" s="49"/>
      <c r="AB84" s="865"/>
      <c r="AC84" s="49"/>
      <c r="AD84" s="865"/>
      <c r="AE84" s="49"/>
      <c r="AF84" s="865"/>
      <c r="AG84" s="50"/>
      <c r="AH84" s="859">
        <f>+R84+T84+V84+X84+Z84+AB84+AD84+AF84</f>
        <v>0</v>
      </c>
      <c r="AI84" s="104">
        <f t="shared" ref="AI84:AI89" si="263">AC84+AE84+AG84+S84+U84+W84+Y84+AA84</f>
        <v>0</v>
      </c>
      <c r="AJ84" s="51"/>
      <c r="AK84" s="52"/>
      <c r="AL84" s="52"/>
      <c r="AM84" s="52"/>
      <c r="AN84" s="52"/>
      <c r="AO84" s="52"/>
      <c r="AP84" s="53">
        <f t="shared" ref="AP84:AP89" si="264">SUM(AJ84:AO84)</f>
        <v>0</v>
      </c>
      <c r="AQ84" s="54"/>
      <c r="AR84" s="52"/>
      <c r="AS84" s="53">
        <f t="shared" ref="AS84:AS88" si="265">SUM(AQ84:AR84)</f>
        <v>0</v>
      </c>
      <c r="AT84" s="54"/>
      <c r="AU84" s="52"/>
      <c r="AV84" s="52"/>
      <c r="AW84" s="52"/>
      <c r="AX84" s="55"/>
      <c r="AY84" s="56"/>
      <c r="AZ84" s="56"/>
      <c r="BA84" s="57"/>
    </row>
    <row r="85" spans="1:53" ht="22.5" x14ac:dyDescent="0.2">
      <c r="A85" s="932"/>
      <c r="B85" s="934"/>
      <c r="C85" s="937"/>
      <c r="D85" s="940"/>
      <c r="E85" s="947"/>
      <c r="F85" s="943"/>
      <c r="G85" s="965"/>
      <c r="H85" s="949"/>
      <c r="I85" s="954"/>
      <c r="J85" s="955"/>
      <c r="K85" s="958"/>
      <c r="L85" s="962"/>
      <c r="M85" s="853" t="s">
        <v>1961</v>
      </c>
      <c r="N85" s="851" t="s">
        <v>1938</v>
      </c>
      <c r="O85" s="855">
        <v>1</v>
      </c>
      <c r="P85" s="47"/>
      <c r="Q85" s="46"/>
      <c r="R85" s="863"/>
      <c r="S85" s="48"/>
      <c r="T85" s="866"/>
      <c r="U85" s="49"/>
      <c r="V85" s="866"/>
      <c r="W85" s="49"/>
      <c r="X85" s="866"/>
      <c r="Y85" s="49"/>
      <c r="Z85" s="866"/>
      <c r="AA85" s="49"/>
      <c r="AB85" s="866"/>
      <c r="AC85" s="49"/>
      <c r="AD85" s="866"/>
      <c r="AE85" s="49"/>
      <c r="AF85" s="866"/>
      <c r="AG85" s="50"/>
      <c r="AH85" s="860"/>
      <c r="AI85" s="104">
        <f t="shared" si="263"/>
        <v>0</v>
      </c>
      <c r="AJ85" s="51"/>
      <c r="AK85" s="52"/>
      <c r="AL85" s="52"/>
      <c r="AM85" s="52"/>
      <c r="AN85" s="52"/>
      <c r="AO85" s="52"/>
      <c r="AP85" s="53">
        <f t="shared" si="264"/>
        <v>0</v>
      </c>
      <c r="AQ85" s="54"/>
      <c r="AR85" s="52"/>
      <c r="AS85" s="53">
        <f t="shared" si="265"/>
        <v>0</v>
      </c>
      <c r="AT85" s="54"/>
      <c r="AU85" s="52"/>
      <c r="AV85" s="52"/>
      <c r="AW85" s="52"/>
      <c r="AX85" s="55"/>
      <c r="AY85" s="56"/>
      <c r="AZ85" s="56"/>
      <c r="BA85" s="57"/>
    </row>
    <row r="86" spans="1:53" ht="33.75" x14ac:dyDescent="0.2">
      <c r="A86" s="932"/>
      <c r="B86" s="934"/>
      <c r="C86" s="937"/>
      <c r="D86" s="940"/>
      <c r="E86" s="947"/>
      <c r="F86" s="943"/>
      <c r="G86" s="965"/>
      <c r="H86" s="949"/>
      <c r="I86" s="954"/>
      <c r="J86" s="955"/>
      <c r="K86" s="958"/>
      <c r="L86" s="962"/>
      <c r="M86" s="853" t="s">
        <v>1973</v>
      </c>
      <c r="N86" s="851" t="s">
        <v>1938</v>
      </c>
      <c r="O86" s="855">
        <v>1</v>
      </c>
      <c r="P86" s="47"/>
      <c r="Q86" s="46"/>
      <c r="R86" s="863"/>
      <c r="S86" s="48"/>
      <c r="T86" s="866"/>
      <c r="U86" s="49"/>
      <c r="V86" s="866"/>
      <c r="W86" s="49"/>
      <c r="X86" s="866"/>
      <c r="Y86" s="49"/>
      <c r="Z86" s="866"/>
      <c r="AA86" s="49"/>
      <c r="AB86" s="866"/>
      <c r="AC86" s="49"/>
      <c r="AD86" s="866"/>
      <c r="AE86" s="49"/>
      <c r="AF86" s="866"/>
      <c r="AG86" s="50"/>
      <c r="AH86" s="860"/>
      <c r="AI86" s="104">
        <f t="shared" si="263"/>
        <v>0</v>
      </c>
      <c r="AJ86" s="51"/>
      <c r="AK86" s="52"/>
      <c r="AL86" s="52"/>
      <c r="AM86" s="52"/>
      <c r="AN86" s="52"/>
      <c r="AO86" s="52"/>
      <c r="AP86" s="53">
        <f t="shared" si="264"/>
        <v>0</v>
      </c>
      <c r="AQ86" s="54"/>
      <c r="AR86" s="52"/>
      <c r="AS86" s="53">
        <f t="shared" si="265"/>
        <v>0</v>
      </c>
      <c r="AT86" s="54"/>
      <c r="AU86" s="52"/>
      <c r="AV86" s="52"/>
      <c r="AW86" s="52"/>
      <c r="AX86" s="55"/>
      <c r="AY86" s="56"/>
      <c r="AZ86" s="56"/>
      <c r="BA86" s="57"/>
    </row>
    <row r="87" spans="1:53" ht="33.75" x14ac:dyDescent="0.2">
      <c r="A87" s="932"/>
      <c r="B87" s="934"/>
      <c r="C87" s="937"/>
      <c r="D87" s="940"/>
      <c r="E87" s="947"/>
      <c r="F87" s="943"/>
      <c r="G87" s="965"/>
      <c r="H87" s="949"/>
      <c r="I87" s="954"/>
      <c r="J87" s="955"/>
      <c r="K87" s="958"/>
      <c r="L87" s="962"/>
      <c r="M87" s="853" t="s">
        <v>1974</v>
      </c>
      <c r="N87" s="851" t="s">
        <v>1938</v>
      </c>
      <c r="O87" s="855">
        <v>1</v>
      </c>
      <c r="P87" s="47"/>
      <c r="Q87" s="46"/>
      <c r="R87" s="863"/>
      <c r="S87" s="48"/>
      <c r="T87" s="866"/>
      <c r="U87" s="49"/>
      <c r="V87" s="866"/>
      <c r="W87" s="49"/>
      <c r="X87" s="866"/>
      <c r="Y87" s="49"/>
      <c r="Z87" s="866"/>
      <c r="AA87" s="49"/>
      <c r="AB87" s="866"/>
      <c r="AC87" s="49"/>
      <c r="AD87" s="866"/>
      <c r="AE87" s="49"/>
      <c r="AF87" s="866"/>
      <c r="AG87" s="50"/>
      <c r="AH87" s="860"/>
      <c r="AI87" s="104">
        <f t="shared" si="263"/>
        <v>0</v>
      </c>
      <c r="AJ87" s="51"/>
      <c r="AK87" s="52"/>
      <c r="AL87" s="52"/>
      <c r="AM87" s="52"/>
      <c r="AN87" s="52"/>
      <c r="AO87" s="52"/>
      <c r="AP87" s="53">
        <f t="shared" si="264"/>
        <v>0</v>
      </c>
      <c r="AQ87" s="54"/>
      <c r="AR87" s="52"/>
      <c r="AS87" s="53">
        <f t="shared" si="265"/>
        <v>0</v>
      </c>
      <c r="AT87" s="54"/>
      <c r="AU87" s="52"/>
      <c r="AV87" s="52"/>
      <c r="AW87" s="52"/>
      <c r="AX87" s="55"/>
      <c r="AY87" s="56"/>
      <c r="AZ87" s="56"/>
      <c r="BA87" s="57"/>
    </row>
    <row r="88" spans="1:53" ht="22.5" x14ac:dyDescent="0.2">
      <c r="A88" s="932"/>
      <c r="B88" s="934"/>
      <c r="C88" s="937"/>
      <c r="D88" s="940"/>
      <c r="E88" s="947"/>
      <c r="F88" s="943"/>
      <c r="G88" s="965"/>
      <c r="H88" s="949"/>
      <c r="I88" s="954"/>
      <c r="J88" s="955"/>
      <c r="K88" s="958"/>
      <c r="L88" s="962"/>
      <c r="M88" s="853" t="s">
        <v>1975</v>
      </c>
      <c r="N88" s="851" t="s">
        <v>1938</v>
      </c>
      <c r="O88" s="855">
        <v>1</v>
      </c>
      <c r="P88" s="47"/>
      <c r="Q88" s="46"/>
      <c r="R88" s="863"/>
      <c r="S88" s="48"/>
      <c r="T88" s="866"/>
      <c r="U88" s="49"/>
      <c r="V88" s="866"/>
      <c r="W88" s="49"/>
      <c r="X88" s="866"/>
      <c r="Y88" s="49"/>
      <c r="Z88" s="866"/>
      <c r="AA88" s="49"/>
      <c r="AB88" s="866"/>
      <c r="AC88" s="49"/>
      <c r="AD88" s="866"/>
      <c r="AE88" s="49"/>
      <c r="AF88" s="866"/>
      <c r="AG88" s="50"/>
      <c r="AH88" s="860"/>
      <c r="AI88" s="104">
        <f t="shared" si="263"/>
        <v>0</v>
      </c>
      <c r="AJ88" s="51"/>
      <c r="AK88" s="52"/>
      <c r="AL88" s="52"/>
      <c r="AM88" s="52"/>
      <c r="AN88" s="52"/>
      <c r="AO88" s="52"/>
      <c r="AP88" s="53">
        <f t="shared" si="264"/>
        <v>0</v>
      </c>
      <c r="AQ88" s="54"/>
      <c r="AR88" s="52"/>
      <c r="AS88" s="53">
        <f t="shared" si="265"/>
        <v>0</v>
      </c>
      <c r="AT88" s="54"/>
      <c r="AU88" s="52"/>
      <c r="AV88" s="52"/>
      <c r="AW88" s="52"/>
      <c r="AX88" s="55"/>
      <c r="AY88" s="56"/>
      <c r="AZ88" s="56"/>
      <c r="BA88" s="57"/>
    </row>
    <row r="89" spans="1:53" ht="33.75" x14ac:dyDescent="0.2">
      <c r="A89" s="932"/>
      <c r="B89" s="935"/>
      <c r="C89" s="938"/>
      <c r="D89" s="941"/>
      <c r="E89" s="947"/>
      <c r="F89" s="944"/>
      <c r="G89" s="966"/>
      <c r="H89" s="950"/>
      <c r="I89" s="954"/>
      <c r="J89" s="955"/>
      <c r="K89" s="959"/>
      <c r="L89" s="962"/>
      <c r="M89" s="854" t="s">
        <v>1976</v>
      </c>
      <c r="N89" s="852" t="s">
        <v>1938</v>
      </c>
      <c r="O89" s="856">
        <v>1</v>
      </c>
      <c r="P89" s="108"/>
      <c r="Q89" s="107"/>
      <c r="R89" s="863"/>
      <c r="S89" s="109"/>
      <c r="T89" s="866"/>
      <c r="U89" s="110"/>
      <c r="V89" s="866"/>
      <c r="W89" s="110"/>
      <c r="X89" s="866"/>
      <c r="Y89" s="110"/>
      <c r="Z89" s="866"/>
      <c r="AA89" s="110"/>
      <c r="AB89" s="866"/>
      <c r="AC89" s="110"/>
      <c r="AD89" s="866"/>
      <c r="AE89" s="110"/>
      <c r="AF89" s="866"/>
      <c r="AG89" s="111"/>
      <c r="AH89" s="861"/>
      <c r="AI89" s="104">
        <f t="shared" si="263"/>
        <v>0</v>
      </c>
      <c r="AJ89" s="112"/>
      <c r="AK89" s="113"/>
      <c r="AL89" s="113"/>
      <c r="AM89" s="113"/>
      <c r="AN89" s="113"/>
      <c r="AO89" s="113"/>
      <c r="AP89" s="53">
        <f t="shared" si="264"/>
        <v>0</v>
      </c>
      <c r="AQ89" s="114"/>
      <c r="AR89" s="113"/>
      <c r="AS89" s="53">
        <f>SUM(AQ89:AR89)</f>
        <v>0</v>
      </c>
      <c r="AT89" s="114"/>
      <c r="AU89" s="113"/>
      <c r="AV89" s="113"/>
      <c r="AW89" s="113"/>
      <c r="AX89" s="115"/>
      <c r="AY89" s="116"/>
      <c r="AZ89" s="116"/>
      <c r="BA89" s="117"/>
    </row>
    <row r="90" spans="1:53" ht="9.9499999999999993" customHeight="1" thickBot="1" x14ac:dyDescent="0.25">
      <c r="A90" s="933"/>
      <c r="B90" s="936"/>
      <c r="C90" s="939"/>
      <c r="D90" s="942"/>
      <c r="E90" s="948"/>
      <c r="F90" s="945"/>
      <c r="G90" s="967"/>
      <c r="H90" s="951"/>
      <c r="I90" s="956"/>
      <c r="J90" s="957"/>
      <c r="K90" s="960"/>
      <c r="L90" s="963"/>
      <c r="M90" s="181"/>
      <c r="N90" s="182"/>
      <c r="O90" s="183"/>
      <c r="P90" s="118"/>
      <c r="Q90" s="118"/>
      <c r="R90" s="864"/>
      <c r="S90" s="184"/>
      <c r="T90" s="867"/>
      <c r="U90" s="185"/>
      <c r="V90" s="867"/>
      <c r="W90" s="185"/>
      <c r="X90" s="867"/>
      <c r="Y90" s="185"/>
      <c r="Z90" s="867"/>
      <c r="AA90" s="185"/>
      <c r="AB90" s="867"/>
      <c r="AC90" s="185"/>
      <c r="AD90" s="867"/>
      <c r="AE90" s="185"/>
      <c r="AF90" s="867"/>
      <c r="AG90" s="186"/>
      <c r="AH90" s="119"/>
      <c r="AI90" s="120"/>
      <c r="AJ90" s="187"/>
      <c r="AK90" s="188"/>
      <c r="AL90" s="188"/>
      <c r="AM90" s="188"/>
      <c r="AN90" s="188"/>
      <c r="AO90" s="188"/>
      <c r="AP90" s="121"/>
      <c r="AQ90" s="189"/>
      <c r="AR90" s="188"/>
      <c r="AS90" s="121"/>
      <c r="AT90" s="189"/>
      <c r="AU90" s="188"/>
      <c r="AV90" s="188"/>
      <c r="AW90" s="188"/>
      <c r="AX90" s="190"/>
      <c r="AY90" s="191"/>
      <c r="AZ90" s="191"/>
      <c r="BA90" s="192"/>
    </row>
    <row r="91" spans="1:53" ht="6" customHeight="1" x14ac:dyDescent="0.2">
      <c r="A91" s="157"/>
      <c r="B91" s="193"/>
      <c r="C91" s="193"/>
      <c r="D91" s="193"/>
      <c r="E91" s="193"/>
      <c r="F91" s="193"/>
      <c r="G91" s="193"/>
      <c r="H91" s="193"/>
      <c r="I91" s="964"/>
      <c r="J91" s="964"/>
      <c r="K91" s="193"/>
      <c r="L91" s="193"/>
      <c r="M91" s="193"/>
      <c r="N91" s="193"/>
      <c r="O91" s="193"/>
      <c r="P91" s="193"/>
      <c r="Q91" s="193"/>
      <c r="R91" s="193"/>
      <c r="S91" s="193"/>
      <c r="T91" s="193"/>
      <c r="U91" s="193"/>
      <c r="V91" s="193"/>
      <c r="W91" s="193"/>
      <c r="X91" s="193"/>
      <c r="Y91" s="193"/>
      <c r="Z91" s="193"/>
      <c r="AA91" s="193"/>
      <c r="AB91" s="193"/>
      <c r="AC91" s="193"/>
      <c r="AD91" s="193"/>
      <c r="AE91" s="193"/>
      <c r="AF91" s="193"/>
      <c r="AG91" s="193"/>
      <c r="AH91" s="193"/>
      <c r="AI91" s="194"/>
      <c r="AJ91" s="194"/>
      <c r="AK91" s="194"/>
      <c r="AL91" s="194"/>
      <c r="AM91" s="194"/>
      <c r="AN91" s="194"/>
      <c r="AO91" s="195"/>
      <c r="AP91" s="194"/>
      <c r="AQ91" s="194"/>
      <c r="AR91" s="194"/>
      <c r="AS91" s="194"/>
      <c r="AT91" s="194"/>
      <c r="AU91" s="194"/>
      <c r="AV91" s="194"/>
      <c r="AW91" s="194"/>
      <c r="AX91" s="194"/>
      <c r="AY91" s="194"/>
      <c r="AZ91" s="194"/>
      <c r="BA91" s="157"/>
    </row>
    <row r="92" spans="1:53" ht="72" customHeight="1" x14ac:dyDescent="0.2">
      <c r="A92" s="931">
        <v>9</v>
      </c>
      <c r="B92" s="162" t="s">
        <v>1710</v>
      </c>
      <c r="C92" s="163" t="s">
        <v>1711</v>
      </c>
      <c r="D92" s="164" t="s">
        <v>21</v>
      </c>
      <c r="E92" s="164" t="s">
        <v>1899</v>
      </c>
      <c r="F92" s="163" t="s">
        <v>1712</v>
      </c>
      <c r="G92" s="165" t="s">
        <v>1680</v>
      </c>
      <c r="H92" s="165" t="s">
        <v>1681</v>
      </c>
      <c r="I92" s="166" t="s">
        <v>1915</v>
      </c>
      <c r="J92" s="167">
        <f>+$N$3</f>
        <v>2017</v>
      </c>
      <c r="K92" s="165" t="s">
        <v>1932</v>
      </c>
      <c r="L92" s="166" t="s">
        <v>1933</v>
      </c>
      <c r="M92" s="163" t="s">
        <v>1713</v>
      </c>
      <c r="N92" s="163" t="s">
        <v>1714</v>
      </c>
      <c r="O92" s="163" t="s">
        <v>1715</v>
      </c>
      <c r="P92" s="163" t="s">
        <v>1716</v>
      </c>
      <c r="Q92" s="163" t="s">
        <v>1717</v>
      </c>
      <c r="R92" s="168">
        <f t="shared" ref="R92" si="266">SUM(R93:R99)</f>
        <v>0</v>
      </c>
      <c r="S92" s="169">
        <f t="shared" ref="S92" si="267">SUM(S93:S99)</f>
        <v>0</v>
      </c>
      <c r="T92" s="170">
        <f t="shared" ref="T92" si="268">SUM(T93:T99)</f>
        <v>0</v>
      </c>
      <c r="U92" s="171">
        <f t="shared" ref="U92" si="269">SUM(U93:U99)</f>
        <v>0</v>
      </c>
      <c r="V92" s="170">
        <f t="shared" ref="V92" si="270">SUM(V93:V99)</f>
        <v>0</v>
      </c>
      <c r="W92" s="171">
        <f t="shared" ref="W92" si="271">SUM(W93:W99)</f>
        <v>0</v>
      </c>
      <c r="X92" s="170">
        <f t="shared" ref="X92" si="272">SUM(X93:X99)</f>
        <v>0</v>
      </c>
      <c r="Y92" s="171">
        <f t="shared" ref="Y92" si="273">SUM(Y93:Y99)</f>
        <v>0</v>
      </c>
      <c r="Z92" s="170">
        <f t="shared" ref="Z92" si="274">SUM(Z93:Z99)</f>
        <v>0</v>
      </c>
      <c r="AA92" s="171">
        <f t="shared" ref="AA92" si="275">SUM(AA93:AA99)</f>
        <v>0</v>
      </c>
      <c r="AB92" s="170">
        <f t="shared" ref="AB92" si="276">SUM(AB93:AB99)</f>
        <v>0</v>
      </c>
      <c r="AC92" s="171">
        <f t="shared" ref="AC92" si="277">SUM(AC93:AC99)</f>
        <v>0</v>
      </c>
      <c r="AD92" s="170">
        <f t="shared" ref="AD92" si="278">SUM(AD93:AD99)</f>
        <v>0</v>
      </c>
      <c r="AE92" s="171">
        <f t="shared" ref="AE92" si="279">SUM(AE93:AE99)</f>
        <v>0</v>
      </c>
      <c r="AF92" s="170">
        <f t="shared" ref="AF92" si="280">SUM(AF93:AF99)</f>
        <v>0</v>
      </c>
      <c r="AG92" s="172">
        <f t="shared" ref="AG92" si="281">SUM(AG93:AG99)</f>
        <v>0</v>
      </c>
      <c r="AH92" s="173">
        <f t="shared" ref="AH92" si="282">SUM(AH93:AH99)</f>
        <v>0</v>
      </c>
      <c r="AI92" s="174">
        <f t="shared" ref="AI92" si="283">SUM(AI93:AI99)</f>
        <v>0</v>
      </c>
      <c r="AJ92" s="41">
        <f t="shared" ref="AJ92" si="284">SUM(AJ93:AJ99)</f>
        <v>0</v>
      </c>
      <c r="AK92" s="42">
        <f t="shared" ref="AK92" si="285">SUM(AK93:AK99)</f>
        <v>0</v>
      </c>
      <c r="AL92" s="42">
        <f t="shared" ref="AL92" si="286">SUM(AL93:AL99)</f>
        <v>0</v>
      </c>
      <c r="AM92" s="42">
        <f t="shared" ref="AM92" si="287">SUM(AM93:AM99)</f>
        <v>0</v>
      </c>
      <c r="AN92" s="42">
        <f t="shared" ref="AN92" si="288">SUM(AN93:AN99)</f>
        <v>0</v>
      </c>
      <c r="AO92" s="42">
        <f t="shared" ref="AO92" si="289">SUM(AO93:AO99)</f>
        <v>0</v>
      </c>
      <c r="AP92" s="43">
        <f t="shared" ref="AP92" si="290">SUM(AP93:AP99)</f>
        <v>0</v>
      </c>
      <c r="AQ92" s="105">
        <f t="shared" ref="AQ92" si="291">SUM(AQ93:AQ99)</f>
        <v>0</v>
      </c>
      <c r="AR92" s="42">
        <f t="shared" ref="AR92" si="292">SUM(AR93:AR99)</f>
        <v>0</v>
      </c>
      <c r="AS92" s="43">
        <f t="shared" ref="AS92" si="293">SUM(AS93:AS99)</f>
        <v>0</v>
      </c>
      <c r="AT92" s="105">
        <f t="shared" ref="AT92" si="294">SUM(AT93:AT99)</f>
        <v>0</v>
      </c>
      <c r="AU92" s="42">
        <f t="shared" ref="AU92" si="295">SUM(AU93:AU99)</f>
        <v>0</v>
      </c>
      <c r="AV92" s="42">
        <f t="shared" ref="AV92" si="296">SUM(AV93:AV99)</f>
        <v>0</v>
      </c>
      <c r="AW92" s="42">
        <f t="shared" ref="AW92" si="297">SUM(AW93:AW99)</f>
        <v>0</v>
      </c>
      <c r="AX92" s="106">
        <f t="shared" ref="AX92" si="298">SUM(AX93:AX99)</f>
        <v>0</v>
      </c>
      <c r="AY92" s="44" t="s">
        <v>1687</v>
      </c>
      <c r="AZ92" s="44" t="s">
        <v>1688</v>
      </c>
      <c r="BA92" s="45" t="s">
        <v>1689</v>
      </c>
    </row>
    <row r="93" spans="1:53" ht="33.75" x14ac:dyDescent="0.2">
      <c r="A93" s="932"/>
      <c r="B93" s="934" t="str">
        <f>VLOOKUP($D$9,'PROYECTOS REGISTRADOS'!$A$2:$D$82,4,0)</f>
        <v>Mejoramiento de la cobertura de Acueducto del Área Urbana y Área Rural del Municipio de Tocancipá, Cundinamarca, Centro Oriente</v>
      </c>
      <c r="C93" s="937" t="str">
        <f>VLOOKUP($D$9,'PROYECTOS REGISTRADOS'!$A$2:$D$82,3,0)</f>
        <v>2016-25817-0045</v>
      </c>
      <c r="D93" s="940" t="s">
        <v>1382</v>
      </c>
      <c r="E93" s="946" t="str">
        <f>IF(D93=0,"0-0",(VLOOKUP(D93,'CONSOLIDADO PLAN DESARROLLO'!$EL$9:$ET$304,2,0)))</f>
        <v>Construir y dotar Laboratorios de Agua Potable</v>
      </c>
      <c r="F93" s="943" t="str">
        <f>IF(D93=0,"0-0",(VLOOKUP(D93,'CONSOLIDADO PLAN DESARROLLO'!$EL$9:$ET$304,3,0)))</f>
        <v>No.  de Laboratorios dotados</v>
      </c>
      <c r="G93" s="965">
        <f>IF(D93=0,"0-0",(VLOOKUP(D93,'CONSOLIDADO PLAN DESARROLLO'!$EL$9:$ET$304,4,0)))</f>
        <v>0</v>
      </c>
      <c r="H93" s="949">
        <f>IF(D93=0,"0-0",(VLOOKUP(D93,'CONSOLIDADO PLAN DESARROLLO'!$EL$9:$ET$304,5,0)))</f>
        <v>1</v>
      </c>
      <c r="I93" s="952">
        <f>IF(D93=0,"0-0",(VLOOKUP(D93,'CONSOLIDADO PLAN DESARROLLO'!$EL$9:$ET$304,$R$3,0)))</f>
        <v>1</v>
      </c>
      <c r="J93" s="953"/>
      <c r="K93" s="958"/>
      <c r="L93" s="961"/>
      <c r="M93" s="853" t="s">
        <v>1937</v>
      </c>
      <c r="N93" s="851" t="s">
        <v>1938</v>
      </c>
      <c r="O93" s="855">
        <v>1</v>
      </c>
      <c r="P93" s="47"/>
      <c r="Q93" s="46"/>
      <c r="R93" s="862"/>
      <c r="S93" s="48"/>
      <c r="T93" s="865"/>
      <c r="U93" s="49"/>
      <c r="V93" s="865"/>
      <c r="W93" s="49"/>
      <c r="X93" s="865"/>
      <c r="Y93" s="49"/>
      <c r="Z93" s="865"/>
      <c r="AA93" s="49"/>
      <c r="AB93" s="865"/>
      <c r="AC93" s="49"/>
      <c r="AD93" s="865"/>
      <c r="AE93" s="49"/>
      <c r="AF93" s="865"/>
      <c r="AG93" s="50"/>
      <c r="AH93" s="859">
        <f>+R93+T93+V93+X93+Z93+AB93+AD93+AF93</f>
        <v>0</v>
      </c>
      <c r="AI93" s="104">
        <f t="shared" ref="AI93:AI98" si="299">AC93+AE93+AG93+S93+U93+W93+Y93+AA93</f>
        <v>0</v>
      </c>
      <c r="AJ93" s="51"/>
      <c r="AK93" s="52"/>
      <c r="AL93" s="52"/>
      <c r="AM93" s="52"/>
      <c r="AN93" s="52"/>
      <c r="AO93" s="52"/>
      <c r="AP93" s="53">
        <f t="shared" ref="AP93:AP98" si="300">SUM(AJ93:AO93)</f>
        <v>0</v>
      </c>
      <c r="AQ93" s="54"/>
      <c r="AR93" s="52"/>
      <c r="AS93" s="53">
        <f t="shared" ref="AS93:AS97" si="301">SUM(AQ93:AR93)</f>
        <v>0</v>
      </c>
      <c r="AT93" s="54"/>
      <c r="AU93" s="52"/>
      <c r="AV93" s="52"/>
      <c r="AW93" s="52"/>
      <c r="AX93" s="55"/>
      <c r="AY93" s="56"/>
      <c r="AZ93" s="56"/>
      <c r="BA93" s="57"/>
    </row>
    <row r="94" spans="1:53" ht="17.25" customHeight="1" x14ac:dyDescent="0.2">
      <c r="A94" s="932"/>
      <c r="B94" s="934"/>
      <c r="C94" s="937"/>
      <c r="D94" s="940"/>
      <c r="E94" s="947"/>
      <c r="F94" s="943"/>
      <c r="G94" s="965"/>
      <c r="H94" s="949"/>
      <c r="I94" s="954"/>
      <c r="J94" s="955"/>
      <c r="K94" s="958"/>
      <c r="L94" s="962"/>
      <c r="M94" s="853" t="s">
        <v>1977</v>
      </c>
      <c r="N94" s="851" t="s">
        <v>1938</v>
      </c>
      <c r="O94" s="855">
        <v>1</v>
      </c>
      <c r="P94" s="47"/>
      <c r="Q94" s="46"/>
      <c r="R94" s="863"/>
      <c r="S94" s="48"/>
      <c r="T94" s="866"/>
      <c r="U94" s="49"/>
      <c r="V94" s="866"/>
      <c r="W94" s="49"/>
      <c r="X94" s="866"/>
      <c r="Y94" s="49"/>
      <c r="Z94" s="866"/>
      <c r="AA94" s="49"/>
      <c r="AB94" s="866"/>
      <c r="AC94" s="49"/>
      <c r="AD94" s="866"/>
      <c r="AE94" s="49"/>
      <c r="AF94" s="866"/>
      <c r="AG94" s="50"/>
      <c r="AH94" s="860"/>
      <c r="AI94" s="104">
        <f t="shared" si="299"/>
        <v>0</v>
      </c>
      <c r="AJ94" s="51"/>
      <c r="AK94" s="52"/>
      <c r="AL94" s="52"/>
      <c r="AM94" s="52"/>
      <c r="AN94" s="52"/>
      <c r="AO94" s="52"/>
      <c r="AP94" s="53">
        <f t="shared" si="300"/>
        <v>0</v>
      </c>
      <c r="AQ94" s="54"/>
      <c r="AR94" s="52"/>
      <c r="AS94" s="53">
        <f t="shared" si="301"/>
        <v>0</v>
      </c>
      <c r="AT94" s="54"/>
      <c r="AU94" s="52"/>
      <c r="AV94" s="52"/>
      <c r="AW94" s="52"/>
      <c r="AX94" s="55"/>
      <c r="AY94" s="56"/>
      <c r="AZ94" s="56"/>
      <c r="BA94" s="57"/>
    </row>
    <row r="95" spans="1:53" ht="22.5" x14ac:dyDescent="0.2">
      <c r="A95" s="932"/>
      <c r="B95" s="934"/>
      <c r="C95" s="937"/>
      <c r="D95" s="940"/>
      <c r="E95" s="947"/>
      <c r="F95" s="943"/>
      <c r="G95" s="965"/>
      <c r="H95" s="949"/>
      <c r="I95" s="954"/>
      <c r="J95" s="955"/>
      <c r="K95" s="958"/>
      <c r="L95" s="962"/>
      <c r="M95" s="853" t="s">
        <v>1978</v>
      </c>
      <c r="N95" s="851" t="s">
        <v>1938</v>
      </c>
      <c r="O95" s="855">
        <v>1</v>
      </c>
      <c r="P95" s="47"/>
      <c r="Q95" s="46"/>
      <c r="R95" s="863"/>
      <c r="S95" s="48"/>
      <c r="T95" s="866"/>
      <c r="U95" s="49"/>
      <c r="V95" s="866"/>
      <c r="W95" s="49"/>
      <c r="X95" s="866"/>
      <c r="Y95" s="49"/>
      <c r="Z95" s="866"/>
      <c r="AA95" s="49"/>
      <c r="AB95" s="866"/>
      <c r="AC95" s="49"/>
      <c r="AD95" s="866"/>
      <c r="AE95" s="49"/>
      <c r="AF95" s="866"/>
      <c r="AG95" s="50"/>
      <c r="AH95" s="860"/>
      <c r="AI95" s="104">
        <f t="shared" si="299"/>
        <v>0</v>
      </c>
      <c r="AJ95" s="51"/>
      <c r="AK95" s="52"/>
      <c r="AL95" s="52"/>
      <c r="AM95" s="52"/>
      <c r="AN95" s="52"/>
      <c r="AO95" s="52"/>
      <c r="AP95" s="53">
        <f t="shared" si="300"/>
        <v>0</v>
      </c>
      <c r="AQ95" s="54"/>
      <c r="AR95" s="52"/>
      <c r="AS95" s="53">
        <f t="shared" si="301"/>
        <v>0</v>
      </c>
      <c r="AT95" s="54"/>
      <c r="AU95" s="52"/>
      <c r="AV95" s="52"/>
      <c r="AW95" s="52"/>
      <c r="AX95" s="55"/>
      <c r="AY95" s="56"/>
      <c r="AZ95" s="56"/>
      <c r="BA95" s="57"/>
    </row>
    <row r="96" spans="1:53" ht="17.25" customHeight="1" x14ac:dyDescent="0.2">
      <c r="A96" s="932"/>
      <c r="B96" s="934"/>
      <c r="C96" s="937"/>
      <c r="D96" s="940"/>
      <c r="E96" s="947"/>
      <c r="F96" s="943"/>
      <c r="G96" s="965"/>
      <c r="H96" s="949"/>
      <c r="I96" s="954"/>
      <c r="J96" s="955"/>
      <c r="K96" s="958"/>
      <c r="L96" s="962"/>
      <c r="M96" s="853" t="s">
        <v>1979</v>
      </c>
      <c r="N96" s="851" t="s">
        <v>1938</v>
      </c>
      <c r="O96" s="855">
        <v>1</v>
      </c>
      <c r="P96" s="47"/>
      <c r="Q96" s="46"/>
      <c r="R96" s="863"/>
      <c r="S96" s="48"/>
      <c r="T96" s="866"/>
      <c r="U96" s="49"/>
      <c r="V96" s="866"/>
      <c r="W96" s="49"/>
      <c r="X96" s="866"/>
      <c r="Y96" s="49"/>
      <c r="Z96" s="866"/>
      <c r="AA96" s="49"/>
      <c r="AB96" s="866"/>
      <c r="AC96" s="49"/>
      <c r="AD96" s="866"/>
      <c r="AE96" s="49"/>
      <c r="AF96" s="866"/>
      <c r="AG96" s="50"/>
      <c r="AH96" s="860"/>
      <c r="AI96" s="104">
        <f t="shared" si="299"/>
        <v>0</v>
      </c>
      <c r="AJ96" s="51"/>
      <c r="AK96" s="52"/>
      <c r="AL96" s="52"/>
      <c r="AM96" s="52"/>
      <c r="AN96" s="52"/>
      <c r="AO96" s="52"/>
      <c r="AP96" s="53">
        <f t="shared" si="300"/>
        <v>0</v>
      </c>
      <c r="AQ96" s="54"/>
      <c r="AR96" s="52"/>
      <c r="AS96" s="53">
        <f t="shared" si="301"/>
        <v>0</v>
      </c>
      <c r="AT96" s="54"/>
      <c r="AU96" s="52"/>
      <c r="AV96" s="52"/>
      <c r="AW96" s="52"/>
      <c r="AX96" s="55"/>
      <c r="AY96" s="56"/>
      <c r="AZ96" s="56"/>
      <c r="BA96" s="57"/>
    </row>
    <row r="97" spans="1:53" ht="17.25" customHeight="1" x14ac:dyDescent="0.2">
      <c r="A97" s="932"/>
      <c r="B97" s="934"/>
      <c r="C97" s="937"/>
      <c r="D97" s="940"/>
      <c r="E97" s="947"/>
      <c r="F97" s="943"/>
      <c r="G97" s="965"/>
      <c r="H97" s="949"/>
      <c r="I97" s="954"/>
      <c r="J97" s="955"/>
      <c r="K97" s="958"/>
      <c r="L97" s="962"/>
      <c r="M97" s="175"/>
      <c r="N97" s="176"/>
      <c r="O97" s="177"/>
      <c r="P97" s="47"/>
      <c r="Q97" s="46"/>
      <c r="R97" s="863"/>
      <c r="S97" s="48"/>
      <c r="T97" s="866"/>
      <c r="U97" s="49"/>
      <c r="V97" s="866"/>
      <c r="W97" s="49"/>
      <c r="X97" s="866"/>
      <c r="Y97" s="49"/>
      <c r="Z97" s="866"/>
      <c r="AA97" s="49"/>
      <c r="AB97" s="866"/>
      <c r="AC97" s="49"/>
      <c r="AD97" s="866"/>
      <c r="AE97" s="49"/>
      <c r="AF97" s="866"/>
      <c r="AG97" s="50"/>
      <c r="AH97" s="860"/>
      <c r="AI97" s="104">
        <f t="shared" si="299"/>
        <v>0</v>
      </c>
      <c r="AJ97" s="51"/>
      <c r="AK97" s="52"/>
      <c r="AL97" s="52"/>
      <c r="AM97" s="52"/>
      <c r="AN97" s="52"/>
      <c r="AO97" s="52"/>
      <c r="AP97" s="53">
        <f t="shared" si="300"/>
        <v>0</v>
      </c>
      <c r="AQ97" s="54"/>
      <c r="AR97" s="52"/>
      <c r="AS97" s="53">
        <f t="shared" si="301"/>
        <v>0</v>
      </c>
      <c r="AT97" s="54"/>
      <c r="AU97" s="52"/>
      <c r="AV97" s="52"/>
      <c r="AW97" s="52"/>
      <c r="AX97" s="55"/>
      <c r="AY97" s="56"/>
      <c r="AZ97" s="56"/>
      <c r="BA97" s="57"/>
    </row>
    <row r="98" spans="1:53" ht="17.25" customHeight="1" x14ac:dyDescent="0.2">
      <c r="A98" s="932"/>
      <c r="B98" s="935"/>
      <c r="C98" s="938"/>
      <c r="D98" s="941"/>
      <c r="E98" s="947"/>
      <c r="F98" s="944"/>
      <c r="G98" s="966"/>
      <c r="H98" s="950"/>
      <c r="I98" s="954"/>
      <c r="J98" s="955"/>
      <c r="K98" s="959"/>
      <c r="L98" s="962"/>
      <c r="M98" s="178"/>
      <c r="N98" s="179"/>
      <c r="O98" s="180"/>
      <c r="P98" s="108"/>
      <c r="Q98" s="107"/>
      <c r="R98" s="863"/>
      <c r="S98" s="109"/>
      <c r="T98" s="866"/>
      <c r="U98" s="110"/>
      <c r="V98" s="866"/>
      <c r="W98" s="110"/>
      <c r="X98" s="866"/>
      <c r="Y98" s="110"/>
      <c r="Z98" s="866"/>
      <c r="AA98" s="110"/>
      <c r="AB98" s="866"/>
      <c r="AC98" s="110"/>
      <c r="AD98" s="866"/>
      <c r="AE98" s="110"/>
      <c r="AF98" s="866"/>
      <c r="AG98" s="111"/>
      <c r="AH98" s="861"/>
      <c r="AI98" s="104">
        <f t="shared" si="299"/>
        <v>0</v>
      </c>
      <c r="AJ98" s="112"/>
      <c r="AK98" s="113"/>
      <c r="AL98" s="113"/>
      <c r="AM98" s="113"/>
      <c r="AN98" s="113"/>
      <c r="AO98" s="113"/>
      <c r="AP98" s="53">
        <f t="shared" si="300"/>
        <v>0</v>
      </c>
      <c r="AQ98" s="114"/>
      <c r="AR98" s="113"/>
      <c r="AS98" s="53">
        <f>SUM(AQ98:AR98)</f>
        <v>0</v>
      </c>
      <c r="AT98" s="114"/>
      <c r="AU98" s="113"/>
      <c r="AV98" s="113"/>
      <c r="AW98" s="113"/>
      <c r="AX98" s="115"/>
      <c r="AY98" s="116"/>
      <c r="AZ98" s="116"/>
      <c r="BA98" s="117"/>
    </row>
    <row r="99" spans="1:53" ht="9.9499999999999993" customHeight="1" thickBot="1" x14ac:dyDescent="0.25">
      <c r="A99" s="933"/>
      <c r="B99" s="936"/>
      <c r="C99" s="939"/>
      <c r="D99" s="942"/>
      <c r="E99" s="948"/>
      <c r="F99" s="945"/>
      <c r="G99" s="967"/>
      <c r="H99" s="951"/>
      <c r="I99" s="956"/>
      <c r="J99" s="957"/>
      <c r="K99" s="960"/>
      <c r="L99" s="963"/>
      <c r="M99" s="181"/>
      <c r="N99" s="182"/>
      <c r="O99" s="183"/>
      <c r="P99" s="118"/>
      <c r="Q99" s="118"/>
      <c r="R99" s="864"/>
      <c r="S99" s="184"/>
      <c r="T99" s="867"/>
      <c r="U99" s="185"/>
      <c r="V99" s="867"/>
      <c r="W99" s="185"/>
      <c r="X99" s="867"/>
      <c r="Y99" s="185"/>
      <c r="Z99" s="867"/>
      <c r="AA99" s="185"/>
      <c r="AB99" s="867"/>
      <c r="AC99" s="185"/>
      <c r="AD99" s="867"/>
      <c r="AE99" s="185"/>
      <c r="AF99" s="867"/>
      <c r="AG99" s="186"/>
      <c r="AH99" s="119"/>
      <c r="AI99" s="120"/>
      <c r="AJ99" s="187"/>
      <c r="AK99" s="188"/>
      <c r="AL99" s="188"/>
      <c r="AM99" s="188"/>
      <c r="AN99" s="188"/>
      <c r="AO99" s="188"/>
      <c r="AP99" s="121"/>
      <c r="AQ99" s="189"/>
      <c r="AR99" s="188"/>
      <c r="AS99" s="121"/>
      <c r="AT99" s="189"/>
      <c r="AU99" s="188"/>
      <c r="AV99" s="188"/>
      <c r="AW99" s="188"/>
      <c r="AX99" s="190"/>
      <c r="AY99" s="191"/>
      <c r="AZ99" s="191"/>
      <c r="BA99" s="192"/>
    </row>
    <row r="100" spans="1:53" ht="6" customHeight="1" x14ac:dyDescent="0.2">
      <c r="A100" s="157"/>
      <c r="B100" s="193"/>
      <c r="C100" s="193"/>
      <c r="D100" s="193"/>
      <c r="E100" s="193"/>
      <c r="F100" s="193"/>
      <c r="G100" s="193"/>
      <c r="H100" s="193"/>
      <c r="I100" s="964"/>
      <c r="J100" s="964"/>
      <c r="K100" s="193"/>
      <c r="L100" s="193"/>
      <c r="M100" s="193"/>
      <c r="N100" s="193"/>
      <c r="O100" s="193"/>
      <c r="P100" s="193"/>
      <c r="Q100" s="193"/>
      <c r="R100" s="193"/>
      <c r="S100" s="193"/>
      <c r="T100" s="193"/>
      <c r="U100" s="193"/>
      <c r="V100" s="193"/>
      <c r="W100" s="193"/>
      <c r="X100" s="193"/>
      <c r="Y100" s="193"/>
      <c r="Z100" s="193"/>
      <c r="AA100" s="193"/>
      <c r="AB100" s="193"/>
      <c r="AC100" s="193"/>
      <c r="AD100" s="193"/>
      <c r="AE100" s="193"/>
      <c r="AF100" s="193"/>
      <c r="AG100" s="193"/>
      <c r="AH100" s="193"/>
      <c r="AI100" s="194"/>
      <c r="AJ100" s="194"/>
      <c r="AK100" s="194"/>
      <c r="AL100" s="194"/>
      <c r="AM100" s="194"/>
      <c r="AN100" s="194"/>
      <c r="AO100" s="195"/>
      <c r="AP100" s="194"/>
      <c r="AQ100" s="194"/>
      <c r="AR100" s="194"/>
      <c r="AS100" s="194"/>
      <c r="AT100" s="194"/>
      <c r="AU100" s="194"/>
      <c r="AV100" s="194"/>
      <c r="AW100" s="194"/>
      <c r="AX100" s="194"/>
      <c r="AY100" s="194"/>
      <c r="AZ100" s="194"/>
      <c r="BA100" s="157"/>
    </row>
    <row r="101" spans="1:53" ht="72" customHeight="1" x14ac:dyDescent="0.2">
      <c r="A101" s="931">
        <v>10</v>
      </c>
      <c r="B101" s="162" t="s">
        <v>1710</v>
      </c>
      <c r="C101" s="163" t="s">
        <v>1711</v>
      </c>
      <c r="D101" s="164" t="s">
        <v>21</v>
      </c>
      <c r="E101" s="164" t="s">
        <v>1899</v>
      </c>
      <c r="F101" s="163" t="s">
        <v>1712</v>
      </c>
      <c r="G101" s="165" t="s">
        <v>1680</v>
      </c>
      <c r="H101" s="165" t="s">
        <v>1681</v>
      </c>
      <c r="I101" s="166" t="s">
        <v>1915</v>
      </c>
      <c r="J101" s="167">
        <f>+$N$3</f>
        <v>2017</v>
      </c>
      <c r="K101" s="165" t="s">
        <v>1932</v>
      </c>
      <c r="L101" s="166" t="s">
        <v>1933</v>
      </c>
      <c r="M101" s="163" t="s">
        <v>1713</v>
      </c>
      <c r="N101" s="163" t="s">
        <v>1714</v>
      </c>
      <c r="O101" s="163" t="s">
        <v>1715</v>
      </c>
      <c r="P101" s="163" t="s">
        <v>1716</v>
      </c>
      <c r="Q101" s="163" t="s">
        <v>1717</v>
      </c>
      <c r="R101" s="168">
        <f t="shared" ref="R101" si="302">SUM(R102:R108)</f>
        <v>0</v>
      </c>
      <c r="S101" s="169">
        <f t="shared" ref="S101" si="303">SUM(S102:S108)</f>
        <v>0</v>
      </c>
      <c r="T101" s="170">
        <f t="shared" ref="T101" si="304">SUM(T102:T108)</f>
        <v>0</v>
      </c>
      <c r="U101" s="171">
        <f t="shared" ref="U101" si="305">SUM(U102:U108)</f>
        <v>0</v>
      </c>
      <c r="V101" s="170">
        <f t="shared" ref="V101" si="306">SUM(V102:V108)</f>
        <v>0</v>
      </c>
      <c r="W101" s="171">
        <f t="shared" ref="W101" si="307">SUM(W102:W108)</f>
        <v>0</v>
      </c>
      <c r="X101" s="170">
        <f t="shared" ref="X101" si="308">SUM(X102:X108)</f>
        <v>0</v>
      </c>
      <c r="Y101" s="171">
        <f t="shared" ref="Y101" si="309">SUM(Y102:Y108)</f>
        <v>0</v>
      </c>
      <c r="Z101" s="170">
        <f t="shared" ref="Z101" si="310">SUM(Z102:Z108)</f>
        <v>0</v>
      </c>
      <c r="AA101" s="171">
        <f t="shared" ref="AA101" si="311">SUM(AA102:AA108)</f>
        <v>0</v>
      </c>
      <c r="AB101" s="170">
        <f t="shared" ref="AB101" si="312">SUM(AB102:AB108)</f>
        <v>0</v>
      </c>
      <c r="AC101" s="171">
        <f t="shared" ref="AC101" si="313">SUM(AC102:AC108)</f>
        <v>0</v>
      </c>
      <c r="AD101" s="170">
        <f t="shared" ref="AD101" si="314">SUM(AD102:AD108)</f>
        <v>0</v>
      </c>
      <c r="AE101" s="171">
        <f t="shared" ref="AE101" si="315">SUM(AE102:AE108)</f>
        <v>0</v>
      </c>
      <c r="AF101" s="170">
        <f t="shared" ref="AF101" si="316">SUM(AF102:AF108)</f>
        <v>0</v>
      </c>
      <c r="AG101" s="172">
        <f t="shared" ref="AG101" si="317">SUM(AG102:AG108)</f>
        <v>0</v>
      </c>
      <c r="AH101" s="173">
        <f t="shared" ref="AH101" si="318">SUM(AH102:AH108)</f>
        <v>0</v>
      </c>
      <c r="AI101" s="174">
        <f t="shared" ref="AI101" si="319">SUM(AI102:AI108)</f>
        <v>0</v>
      </c>
      <c r="AJ101" s="41">
        <f t="shared" ref="AJ101" si="320">SUM(AJ102:AJ108)</f>
        <v>0</v>
      </c>
      <c r="AK101" s="42">
        <f t="shared" ref="AK101" si="321">SUM(AK102:AK108)</f>
        <v>0</v>
      </c>
      <c r="AL101" s="42">
        <f t="shared" ref="AL101" si="322">SUM(AL102:AL108)</f>
        <v>0</v>
      </c>
      <c r="AM101" s="42">
        <f t="shared" ref="AM101" si="323">SUM(AM102:AM108)</f>
        <v>0</v>
      </c>
      <c r="AN101" s="42">
        <f t="shared" ref="AN101" si="324">SUM(AN102:AN108)</f>
        <v>0</v>
      </c>
      <c r="AO101" s="42">
        <f t="shared" ref="AO101" si="325">SUM(AO102:AO108)</f>
        <v>0</v>
      </c>
      <c r="AP101" s="43">
        <f t="shared" ref="AP101" si="326">SUM(AP102:AP108)</f>
        <v>0</v>
      </c>
      <c r="AQ101" s="105">
        <f t="shared" ref="AQ101" si="327">SUM(AQ102:AQ108)</f>
        <v>0</v>
      </c>
      <c r="AR101" s="42">
        <f t="shared" ref="AR101" si="328">SUM(AR102:AR108)</f>
        <v>0</v>
      </c>
      <c r="AS101" s="43">
        <f t="shared" ref="AS101" si="329">SUM(AS102:AS108)</f>
        <v>0</v>
      </c>
      <c r="AT101" s="105">
        <f t="shared" ref="AT101" si="330">SUM(AT102:AT108)</f>
        <v>0</v>
      </c>
      <c r="AU101" s="42">
        <f t="shared" ref="AU101" si="331">SUM(AU102:AU108)</f>
        <v>0</v>
      </c>
      <c r="AV101" s="42">
        <f t="shared" ref="AV101" si="332">SUM(AV102:AV108)</f>
        <v>0</v>
      </c>
      <c r="AW101" s="42">
        <f t="shared" ref="AW101" si="333">SUM(AW102:AW108)</f>
        <v>0</v>
      </c>
      <c r="AX101" s="106">
        <f t="shared" ref="AX101" si="334">SUM(AX102:AX108)</f>
        <v>0</v>
      </c>
      <c r="AY101" s="44" t="s">
        <v>1687</v>
      </c>
      <c r="AZ101" s="44" t="s">
        <v>1688</v>
      </c>
      <c r="BA101" s="45" t="s">
        <v>1689</v>
      </c>
    </row>
    <row r="102" spans="1:53" ht="22.5" x14ac:dyDescent="0.2">
      <c r="A102" s="932"/>
      <c r="B102" s="934" t="str">
        <f>VLOOKUP($D$9,'PROYECTOS REGISTRADOS'!$A$2:$D$82,4,0)</f>
        <v>Mejoramiento de la cobertura de Acueducto del Área Urbana y Área Rural del Municipio de Tocancipá, Cundinamarca, Centro Oriente</v>
      </c>
      <c r="C102" s="937" t="str">
        <f>VLOOKUP($D$9,'PROYECTOS REGISTRADOS'!$A$2:$D$82,3,0)</f>
        <v>2016-25817-0045</v>
      </c>
      <c r="D102" s="940" t="s">
        <v>1386</v>
      </c>
      <c r="E102" s="946" t="str">
        <f>IF(D102=0,"0-0",(VLOOKUP(D102,'CONSOLIDADO PLAN DESARROLLO'!$EL$9:$ET$304,2,0)))</f>
        <v>Suscribir convenios para subsidiar el servicio público de Acueducto</v>
      </c>
      <c r="F102" s="943" t="str">
        <f>IF(D102=0,"0-0",(VLOOKUP(D102,'CONSOLIDADO PLAN DESARROLLO'!$EL$9:$ET$304,3,0)))</f>
        <v xml:space="preserve">No. de convenios suscritos </v>
      </c>
      <c r="G102" s="965">
        <f>IF(D102=0,"0-0",(VLOOKUP(D102,'CONSOLIDADO PLAN DESARROLLO'!$EL$9:$ET$304,4,0)))</f>
        <v>1</v>
      </c>
      <c r="H102" s="949">
        <f>IF(D102=0,"0-0",(VLOOKUP(D102,'CONSOLIDADO PLAN DESARROLLO'!$EL$9:$ET$304,5,0)))</f>
        <v>4</v>
      </c>
      <c r="I102" s="952">
        <f>IF(D102=0,"0-0",(VLOOKUP(D102,'CONSOLIDADO PLAN DESARROLLO'!$EL$9:$ET$304,$R$3,0)))</f>
        <v>1</v>
      </c>
      <c r="J102" s="953"/>
      <c r="K102" s="958"/>
      <c r="L102" s="961"/>
      <c r="M102" s="853" t="s">
        <v>1980</v>
      </c>
      <c r="N102" s="851" t="s">
        <v>1938</v>
      </c>
      <c r="O102" s="855">
        <v>4</v>
      </c>
      <c r="P102" s="47"/>
      <c r="Q102" s="46"/>
      <c r="R102" s="862"/>
      <c r="S102" s="48"/>
      <c r="T102" s="865"/>
      <c r="U102" s="49"/>
      <c r="V102" s="865"/>
      <c r="W102" s="49"/>
      <c r="X102" s="865"/>
      <c r="Y102" s="49"/>
      <c r="Z102" s="865"/>
      <c r="AA102" s="49"/>
      <c r="AB102" s="865"/>
      <c r="AC102" s="49"/>
      <c r="AD102" s="865"/>
      <c r="AE102" s="49"/>
      <c r="AF102" s="865"/>
      <c r="AG102" s="50"/>
      <c r="AH102" s="859">
        <f>+R102+T102+V102+X102+Z102+AB102+AD102+AF102</f>
        <v>0</v>
      </c>
      <c r="AI102" s="104">
        <f t="shared" ref="AI102:AI107" si="335">AC102+AE102+AG102+S102+U102+W102+Y102+AA102</f>
        <v>0</v>
      </c>
      <c r="AJ102" s="51"/>
      <c r="AK102" s="52"/>
      <c r="AL102" s="52"/>
      <c r="AM102" s="52"/>
      <c r="AN102" s="52"/>
      <c r="AO102" s="52"/>
      <c r="AP102" s="53">
        <f t="shared" ref="AP102:AP107" si="336">SUM(AJ102:AO102)</f>
        <v>0</v>
      </c>
      <c r="AQ102" s="54"/>
      <c r="AR102" s="52"/>
      <c r="AS102" s="53">
        <f t="shared" ref="AS102:AS106" si="337">SUM(AQ102:AR102)</f>
        <v>0</v>
      </c>
      <c r="AT102" s="54"/>
      <c r="AU102" s="52"/>
      <c r="AV102" s="52"/>
      <c r="AW102" s="52"/>
      <c r="AX102" s="55"/>
      <c r="AY102" s="56"/>
      <c r="AZ102" s="56"/>
      <c r="BA102" s="57"/>
    </row>
    <row r="103" spans="1:53" ht="17.25" customHeight="1" x14ac:dyDescent="0.2">
      <c r="A103" s="932"/>
      <c r="B103" s="934"/>
      <c r="C103" s="937"/>
      <c r="D103" s="940"/>
      <c r="E103" s="947"/>
      <c r="F103" s="943"/>
      <c r="G103" s="965"/>
      <c r="H103" s="949"/>
      <c r="I103" s="954"/>
      <c r="J103" s="955"/>
      <c r="K103" s="958"/>
      <c r="L103" s="962"/>
      <c r="M103" s="175"/>
      <c r="N103" s="176"/>
      <c r="O103" s="177"/>
      <c r="P103" s="47"/>
      <c r="Q103" s="46"/>
      <c r="R103" s="863"/>
      <c r="S103" s="48"/>
      <c r="T103" s="866"/>
      <c r="U103" s="49"/>
      <c r="V103" s="866"/>
      <c r="W103" s="49"/>
      <c r="X103" s="866"/>
      <c r="Y103" s="49"/>
      <c r="Z103" s="866"/>
      <c r="AA103" s="49"/>
      <c r="AB103" s="866"/>
      <c r="AC103" s="49"/>
      <c r="AD103" s="866"/>
      <c r="AE103" s="49"/>
      <c r="AF103" s="866"/>
      <c r="AG103" s="50"/>
      <c r="AH103" s="860"/>
      <c r="AI103" s="104">
        <f t="shared" si="335"/>
        <v>0</v>
      </c>
      <c r="AJ103" s="51"/>
      <c r="AK103" s="52"/>
      <c r="AL103" s="52"/>
      <c r="AM103" s="52"/>
      <c r="AN103" s="52"/>
      <c r="AO103" s="52"/>
      <c r="AP103" s="53">
        <f t="shared" si="336"/>
        <v>0</v>
      </c>
      <c r="AQ103" s="54"/>
      <c r="AR103" s="52"/>
      <c r="AS103" s="53">
        <f t="shared" si="337"/>
        <v>0</v>
      </c>
      <c r="AT103" s="54"/>
      <c r="AU103" s="52"/>
      <c r="AV103" s="52"/>
      <c r="AW103" s="52"/>
      <c r="AX103" s="55"/>
      <c r="AY103" s="56"/>
      <c r="AZ103" s="56"/>
      <c r="BA103" s="57"/>
    </row>
    <row r="104" spans="1:53" ht="17.25" customHeight="1" x14ac:dyDescent="0.2">
      <c r="A104" s="932"/>
      <c r="B104" s="934"/>
      <c r="C104" s="937"/>
      <c r="D104" s="940"/>
      <c r="E104" s="947"/>
      <c r="F104" s="943"/>
      <c r="G104" s="965"/>
      <c r="H104" s="949"/>
      <c r="I104" s="954"/>
      <c r="J104" s="955"/>
      <c r="K104" s="958"/>
      <c r="L104" s="962"/>
      <c r="M104" s="175"/>
      <c r="N104" s="176"/>
      <c r="O104" s="177"/>
      <c r="P104" s="47"/>
      <c r="Q104" s="46"/>
      <c r="R104" s="863"/>
      <c r="S104" s="48"/>
      <c r="T104" s="866"/>
      <c r="U104" s="49"/>
      <c r="V104" s="866"/>
      <c r="W104" s="49"/>
      <c r="X104" s="866"/>
      <c r="Y104" s="49"/>
      <c r="Z104" s="866"/>
      <c r="AA104" s="49"/>
      <c r="AB104" s="866"/>
      <c r="AC104" s="49"/>
      <c r="AD104" s="866"/>
      <c r="AE104" s="49"/>
      <c r="AF104" s="866"/>
      <c r="AG104" s="50"/>
      <c r="AH104" s="860"/>
      <c r="AI104" s="104">
        <f t="shared" si="335"/>
        <v>0</v>
      </c>
      <c r="AJ104" s="51"/>
      <c r="AK104" s="52"/>
      <c r="AL104" s="52"/>
      <c r="AM104" s="52"/>
      <c r="AN104" s="52"/>
      <c r="AO104" s="52"/>
      <c r="AP104" s="53">
        <f t="shared" si="336"/>
        <v>0</v>
      </c>
      <c r="AQ104" s="54"/>
      <c r="AR104" s="52"/>
      <c r="AS104" s="53">
        <f t="shared" si="337"/>
        <v>0</v>
      </c>
      <c r="AT104" s="54"/>
      <c r="AU104" s="52"/>
      <c r="AV104" s="52"/>
      <c r="AW104" s="52"/>
      <c r="AX104" s="55"/>
      <c r="AY104" s="56"/>
      <c r="AZ104" s="56"/>
      <c r="BA104" s="57"/>
    </row>
    <row r="105" spans="1:53" ht="17.25" customHeight="1" x14ac:dyDescent="0.2">
      <c r="A105" s="932"/>
      <c r="B105" s="934"/>
      <c r="C105" s="937"/>
      <c r="D105" s="940"/>
      <c r="E105" s="947"/>
      <c r="F105" s="943"/>
      <c r="G105" s="965"/>
      <c r="H105" s="949"/>
      <c r="I105" s="954"/>
      <c r="J105" s="955"/>
      <c r="K105" s="958"/>
      <c r="L105" s="962"/>
      <c r="M105" s="175"/>
      <c r="N105" s="176"/>
      <c r="O105" s="177"/>
      <c r="P105" s="47"/>
      <c r="Q105" s="46"/>
      <c r="R105" s="863"/>
      <c r="S105" s="48"/>
      <c r="T105" s="866"/>
      <c r="U105" s="49"/>
      <c r="V105" s="866"/>
      <c r="W105" s="49"/>
      <c r="X105" s="866"/>
      <c r="Y105" s="49"/>
      <c r="Z105" s="866"/>
      <c r="AA105" s="49"/>
      <c r="AB105" s="866"/>
      <c r="AC105" s="49"/>
      <c r="AD105" s="866"/>
      <c r="AE105" s="49"/>
      <c r="AF105" s="866"/>
      <c r="AG105" s="50"/>
      <c r="AH105" s="860"/>
      <c r="AI105" s="104">
        <f t="shared" si="335"/>
        <v>0</v>
      </c>
      <c r="AJ105" s="51"/>
      <c r="AK105" s="52"/>
      <c r="AL105" s="52"/>
      <c r="AM105" s="52"/>
      <c r="AN105" s="52"/>
      <c r="AO105" s="52"/>
      <c r="AP105" s="53">
        <f t="shared" si="336"/>
        <v>0</v>
      </c>
      <c r="AQ105" s="54"/>
      <c r="AR105" s="52"/>
      <c r="AS105" s="53">
        <f t="shared" si="337"/>
        <v>0</v>
      </c>
      <c r="AT105" s="54"/>
      <c r="AU105" s="52"/>
      <c r="AV105" s="52"/>
      <c r="AW105" s="52"/>
      <c r="AX105" s="55"/>
      <c r="AY105" s="56"/>
      <c r="AZ105" s="56"/>
      <c r="BA105" s="57"/>
    </row>
    <row r="106" spans="1:53" ht="17.25" customHeight="1" x14ac:dyDescent="0.2">
      <c r="A106" s="932"/>
      <c r="B106" s="934"/>
      <c r="C106" s="937"/>
      <c r="D106" s="940"/>
      <c r="E106" s="947"/>
      <c r="F106" s="943"/>
      <c r="G106" s="965"/>
      <c r="H106" s="949"/>
      <c r="I106" s="954"/>
      <c r="J106" s="955"/>
      <c r="K106" s="958"/>
      <c r="L106" s="962"/>
      <c r="M106" s="175"/>
      <c r="N106" s="176"/>
      <c r="O106" s="177"/>
      <c r="P106" s="47"/>
      <c r="Q106" s="46"/>
      <c r="R106" s="863"/>
      <c r="S106" s="48"/>
      <c r="T106" s="866"/>
      <c r="U106" s="49"/>
      <c r="V106" s="866"/>
      <c r="W106" s="49"/>
      <c r="X106" s="866"/>
      <c r="Y106" s="49"/>
      <c r="Z106" s="866"/>
      <c r="AA106" s="49"/>
      <c r="AB106" s="866"/>
      <c r="AC106" s="49"/>
      <c r="AD106" s="866"/>
      <c r="AE106" s="49"/>
      <c r="AF106" s="866"/>
      <c r="AG106" s="50"/>
      <c r="AH106" s="860"/>
      <c r="AI106" s="104">
        <f t="shared" si="335"/>
        <v>0</v>
      </c>
      <c r="AJ106" s="51"/>
      <c r="AK106" s="52"/>
      <c r="AL106" s="52"/>
      <c r="AM106" s="52"/>
      <c r="AN106" s="52"/>
      <c r="AO106" s="52"/>
      <c r="AP106" s="53">
        <f t="shared" si="336"/>
        <v>0</v>
      </c>
      <c r="AQ106" s="54"/>
      <c r="AR106" s="52"/>
      <c r="AS106" s="53">
        <f t="shared" si="337"/>
        <v>0</v>
      </c>
      <c r="AT106" s="54"/>
      <c r="AU106" s="52"/>
      <c r="AV106" s="52"/>
      <c r="AW106" s="52"/>
      <c r="AX106" s="55"/>
      <c r="AY106" s="56"/>
      <c r="AZ106" s="56"/>
      <c r="BA106" s="57"/>
    </row>
    <row r="107" spans="1:53" ht="17.25" customHeight="1" x14ac:dyDescent="0.2">
      <c r="A107" s="932"/>
      <c r="B107" s="935"/>
      <c r="C107" s="938"/>
      <c r="D107" s="941"/>
      <c r="E107" s="947"/>
      <c r="F107" s="944"/>
      <c r="G107" s="966"/>
      <c r="H107" s="950"/>
      <c r="I107" s="954"/>
      <c r="J107" s="955"/>
      <c r="K107" s="959"/>
      <c r="L107" s="962"/>
      <c r="M107" s="178"/>
      <c r="N107" s="179"/>
      <c r="O107" s="180"/>
      <c r="P107" s="108"/>
      <c r="Q107" s="107"/>
      <c r="R107" s="863"/>
      <c r="S107" s="109"/>
      <c r="T107" s="866"/>
      <c r="U107" s="110"/>
      <c r="V107" s="866"/>
      <c r="W107" s="110"/>
      <c r="X107" s="866"/>
      <c r="Y107" s="110"/>
      <c r="Z107" s="866"/>
      <c r="AA107" s="110"/>
      <c r="AB107" s="866"/>
      <c r="AC107" s="110"/>
      <c r="AD107" s="866"/>
      <c r="AE107" s="110"/>
      <c r="AF107" s="866"/>
      <c r="AG107" s="111"/>
      <c r="AH107" s="861"/>
      <c r="AI107" s="104">
        <f t="shared" si="335"/>
        <v>0</v>
      </c>
      <c r="AJ107" s="112"/>
      <c r="AK107" s="113"/>
      <c r="AL107" s="113"/>
      <c r="AM107" s="113"/>
      <c r="AN107" s="113"/>
      <c r="AO107" s="113"/>
      <c r="AP107" s="53">
        <f t="shared" si="336"/>
        <v>0</v>
      </c>
      <c r="AQ107" s="114"/>
      <c r="AR107" s="113"/>
      <c r="AS107" s="53">
        <f>SUM(AQ107:AR107)</f>
        <v>0</v>
      </c>
      <c r="AT107" s="114"/>
      <c r="AU107" s="113"/>
      <c r="AV107" s="113"/>
      <c r="AW107" s="113"/>
      <c r="AX107" s="115"/>
      <c r="AY107" s="116"/>
      <c r="AZ107" s="116"/>
      <c r="BA107" s="117"/>
    </row>
    <row r="108" spans="1:53" ht="9.9499999999999993" customHeight="1" thickBot="1" x14ac:dyDescent="0.25">
      <c r="A108" s="933"/>
      <c r="B108" s="936"/>
      <c r="C108" s="939"/>
      <c r="D108" s="942"/>
      <c r="E108" s="948"/>
      <c r="F108" s="945"/>
      <c r="G108" s="967"/>
      <c r="H108" s="951"/>
      <c r="I108" s="956"/>
      <c r="J108" s="957"/>
      <c r="K108" s="960"/>
      <c r="L108" s="963"/>
      <c r="M108" s="181"/>
      <c r="N108" s="182"/>
      <c r="O108" s="183"/>
      <c r="P108" s="118"/>
      <c r="Q108" s="118"/>
      <c r="R108" s="864"/>
      <c r="S108" s="184"/>
      <c r="T108" s="867"/>
      <c r="U108" s="185"/>
      <c r="V108" s="867"/>
      <c r="W108" s="185"/>
      <c r="X108" s="867"/>
      <c r="Y108" s="185"/>
      <c r="Z108" s="867"/>
      <c r="AA108" s="185"/>
      <c r="AB108" s="867"/>
      <c r="AC108" s="185"/>
      <c r="AD108" s="867"/>
      <c r="AE108" s="185"/>
      <c r="AF108" s="867"/>
      <c r="AG108" s="186"/>
      <c r="AH108" s="119"/>
      <c r="AI108" s="120"/>
      <c r="AJ108" s="187"/>
      <c r="AK108" s="188"/>
      <c r="AL108" s="188"/>
      <c r="AM108" s="188"/>
      <c r="AN108" s="188"/>
      <c r="AO108" s="188"/>
      <c r="AP108" s="121"/>
      <c r="AQ108" s="189"/>
      <c r="AR108" s="188"/>
      <c r="AS108" s="121"/>
      <c r="AT108" s="189"/>
      <c r="AU108" s="188"/>
      <c r="AV108" s="188"/>
      <c r="AW108" s="188"/>
      <c r="AX108" s="190"/>
      <c r="AY108" s="191"/>
      <c r="AZ108" s="191"/>
      <c r="BA108" s="192"/>
    </row>
    <row r="109" spans="1:53" ht="6" customHeight="1" x14ac:dyDescent="0.2">
      <c r="A109" s="157"/>
      <c r="B109" s="193"/>
      <c r="C109" s="193"/>
      <c r="D109" s="193"/>
      <c r="E109" s="193"/>
      <c r="F109" s="193"/>
      <c r="G109" s="193"/>
      <c r="H109" s="193"/>
      <c r="I109" s="964"/>
      <c r="J109" s="964"/>
      <c r="K109" s="193"/>
      <c r="L109" s="193"/>
      <c r="M109" s="193"/>
      <c r="N109" s="193"/>
      <c r="O109" s="193"/>
      <c r="P109" s="193"/>
      <c r="Q109" s="193"/>
      <c r="R109" s="193"/>
      <c r="S109" s="193"/>
      <c r="T109" s="193"/>
      <c r="U109" s="193"/>
      <c r="V109" s="193"/>
      <c r="W109" s="193"/>
      <c r="X109" s="193"/>
      <c r="Y109" s="193"/>
      <c r="Z109" s="193"/>
      <c r="AA109" s="193"/>
      <c r="AB109" s="193"/>
      <c r="AC109" s="193"/>
      <c r="AD109" s="193"/>
      <c r="AE109" s="193"/>
      <c r="AF109" s="193"/>
      <c r="AG109" s="193"/>
      <c r="AH109" s="193"/>
      <c r="AI109" s="194"/>
      <c r="AJ109" s="194"/>
      <c r="AK109" s="194"/>
      <c r="AL109" s="194"/>
      <c r="AM109" s="194"/>
      <c r="AN109" s="194"/>
      <c r="AO109" s="195"/>
      <c r="AP109" s="194"/>
      <c r="AQ109" s="194"/>
      <c r="AR109" s="194"/>
      <c r="AS109" s="194"/>
      <c r="AT109" s="194"/>
      <c r="AU109" s="194"/>
      <c r="AV109" s="194"/>
      <c r="AW109" s="194"/>
      <c r="AX109" s="194"/>
      <c r="AY109" s="194"/>
      <c r="AZ109" s="194"/>
      <c r="BA109" s="157"/>
    </row>
    <row r="110" spans="1:53" ht="72" hidden="1" customHeight="1" x14ac:dyDescent="0.2">
      <c r="A110" s="931"/>
      <c r="B110" s="162"/>
      <c r="C110" s="163"/>
      <c r="D110" s="164"/>
      <c r="E110" s="164"/>
      <c r="F110" s="163"/>
      <c r="G110" s="165"/>
      <c r="H110" s="165"/>
      <c r="I110" s="166"/>
      <c r="J110" s="167"/>
      <c r="K110" s="165"/>
      <c r="L110" s="166"/>
      <c r="M110" s="163"/>
      <c r="N110" s="163"/>
      <c r="O110" s="163"/>
      <c r="P110" s="163"/>
      <c r="Q110" s="163"/>
      <c r="R110" s="168"/>
      <c r="S110" s="169"/>
      <c r="T110" s="170"/>
      <c r="U110" s="171"/>
      <c r="V110" s="170"/>
      <c r="W110" s="171"/>
      <c r="X110" s="170"/>
      <c r="Y110" s="171"/>
      <c r="Z110" s="170"/>
      <c r="AA110" s="171"/>
      <c r="AB110" s="170"/>
      <c r="AC110" s="171"/>
      <c r="AD110" s="170"/>
      <c r="AE110" s="171"/>
      <c r="AF110" s="170"/>
      <c r="AG110" s="172"/>
      <c r="AH110" s="173"/>
      <c r="AI110" s="174"/>
      <c r="AJ110" s="41"/>
      <c r="AK110" s="42"/>
      <c r="AL110" s="42"/>
      <c r="AM110" s="42"/>
      <c r="AN110" s="42"/>
      <c r="AO110" s="42"/>
      <c r="AP110" s="43"/>
      <c r="AQ110" s="105"/>
      <c r="AR110" s="42"/>
      <c r="AS110" s="43"/>
      <c r="AT110" s="105"/>
      <c r="AU110" s="42"/>
      <c r="AV110" s="42"/>
      <c r="AW110" s="42"/>
      <c r="AX110" s="106"/>
      <c r="AY110" s="44"/>
      <c r="AZ110" s="44"/>
      <c r="BA110" s="45"/>
    </row>
    <row r="111" spans="1:53" ht="17.25" hidden="1" customHeight="1" x14ac:dyDescent="0.2">
      <c r="A111" s="932"/>
      <c r="B111" s="934"/>
      <c r="C111" s="937"/>
      <c r="D111" s="940"/>
      <c r="E111" s="946"/>
      <c r="F111" s="943"/>
      <c r="G111" s="965"/>
      <c r="H111" s="949"/>
      <c r="I111" s="952"/>
      <c r="J111" s="953"/>
      <c r="K111" s="980"/>
      <c r="L111" s="983"/>
      <c r="M111" s="175"/>
      <c r="N111" s="176"/>
      <c r="O111" s="177"/>
      <c r="P111" s="46"/>
      <c r="Q111" s="47"/>
      <c r="R111" s="862"/>
      <c r="S111" s="48"/>
      <c r="T111" s="865"/>
      <c r="U111" s="49"/>
      <c r="V111" s="865"/>
      <c r="W111" s="49"/>
      <c r="X111" s="865"/>
      <c r="Y111" s="49"/>
      <c r="Z111" s="865"/>
      <c r="AA111" s="49"/>
      <c r="AB111" s="865"/>
      <c r="AC111" s="49"/>
      <c r="AD111" s="865"/>
      <c r="AE111" s="49"/>
      <c r="AF111" s="865"/>
      <c r="AG111" s="50"/>
      <c r="AH111" s="859"/>
      <c r="AI111" s="104"/>
      <c r="AJ111" s="51"/>
      <c r="AK111" s="52"/>
      <c r="AL111" s="52"/>
      <c r="AM111" s="52"/>
      <c r="AN111" s="52"/>
      <c r="AO111" s="52"/>
      <c r="AP111" s="53"/>
      <c r="AQ111" s="54"/>
      <c r="AR111" s="52"/>
      <c r="AS111" s="53"/>
      <c r="AT111" s="54"/>
      <c r="AU111" s="52"/>
      <c r="AV111" s="52"/>
      <c r="AW111" s="52"/>
      <c r="AX111" s="55"/>
      <c r="AY111" s="56"/>
      <c r="AZ111" s="56"/>
      <c r="BA111" s="57"/>
    </row>
    <row r="112" spans="1:53" ht="17.25" hidden="1" customHeight="1" x14ac:dyDescent="0.2">
      <c r="A112" s="932"/>
      <c r="B112" s="934"/>
      <c r="C112" s="937"/>
      <c r="D112" s="940"/>
      <c r="E112" s="947"/>
      <c r="F112" s="943"/>
      <c r="G112" s="965"/>
      <c r="H112" s="949"/>
      <c r="I112" s="954"/>
      <c r="J112" s="955"/>
      <c r="K112" s="980"/>
      <c r="L112" s="984"/>
      <c r="M112" s="175"/>
      <c r="N112" s="176"/>
      <c r="O112" s="177"/>
      <c r="P112" s="46"/>
      <c r="Q112" s="47"/>
      <c r="R112" s="863"/>
      <c r="S112" s="48"/>
      <c r="T112" s="866"/>
      <c r="U112" s="49"/>
      <c r="V112" s="866"/>
      <c r="W112" s="49"/>
      <c r="X112" s="866"/>
      <c r="Y112" s="49"/>
      <c r="Z112" s="866"/>
      <c r="AA112" s="49"/>
      <c r="AB112" s="866"/>
      <c r="AC112" s="49"/>
      <c r="AD112" s="866"/>
      <c r="AE112" s="49"/>
      <c r="AF112" s="866"/>
      <c r="AG112" s="50"/>
      <c r="AH112" s="860"/>
      <c r="AI112" s="104"/>
      <c r="AJ112" s="51"/>
      <c r="AK112" s="52"/>
      <c r="AL112" s="52"/>
      <c r="AM112" s="52"/>
      <c r="AN112" s="52"/>
      <c r="AO112" s="52"/>
      <c r="AP112" s="53"/>
      <c r="AQ112" s="54"/>
      <c r="AR112" s="52"/>
      <c r="AS112" s="53"/>
      <c r="AT112" s="54"/>
      <c r="AU112" s="52"/>
      <c r="AV112" s="52"/>
      <c r="AW112" s="52"/>
      <c r="AX112" s="55"/>
      <c r="AY112" s="56"/>
      <c r="AZ112" s="56"/>
      <c r="BA112" s="57"/>
    </row>
    <row r="113" spans="1:53" ht="17.25" hidden="1" customHeight="1" x14ac:dyDescent="0.2">
      <c r="A113" s="932"/>
      <c r="B113" s="934"/>
      <c r="C113" s="937"/>
      <c r="D113" s="940"/>
      <c r="E113" s="947"/>
      <c r="F113" s="943"/>
      <c r="G113" s="965"/>
      <c r="H113" s="949"/>
      <c r="I113" s="954"/>
      <c r="J113" s="955"/>
      <c r="K113" s="980"/>
      <c r="L113" s="984"/>
      <c r="M113" s="175"/>
      <c r="N113" s="176"/>
      <c r="O113" s="177"/>
      <c r="P113" s="46"/>
      <c r="Q113" s="47"/>
      <c r="R113" s="863"/>
      <c r="S113" s="48"/>
      <c r="T113" s="866"/>
      <c r="U113" s="49"/>
      <c r="V113" s="866"/>
      <c r="W113" s="49"/>
      <c r="X113" s="866"/>
      <c r="Y113" s="49"/>
      <c r="Z113" s="866"/>
      <c r="AA113" s="49"/>
      <c r="AB113" s="866"/>
      <c r="AC113" s="49"/>
      <c r="AD113" s="866"/>
      <c r="AE113" s="49"/>
      <c r="AF113" s="866"/>
      <c r="AG113" s="50"/>
      <c r="AH113" s="860"/>
      <c r="AI113" s="104"/>
      <c r="AJ113" s="51"/>
      <c r="AK113" s="52"/>
      <c r="AL113" s="52"/>
      <c r="AM113" s="52"/>
      <c r="AN113" s="52"/>
      <c r="AO113" s="52"/>
      <c r="AP113" s="53"/>
      <c r="AQ113" s="54"/>
      <c r="AR113" s="52"/>
      <c r="AS113" s="53"/>
      <c r="AT113" s="54"/>
      <c r="AU113" s="52"/>
      <c r="AV113" s="52"/>
      <c r="AW113" s="52"/>
      <c r="AX113" s="55"/>
      <c r="AY113" s="56"/>
      <c r="AZ113" s="56"/>
      <c r="BA113" s="57"/>
    </row>
    <row r="114" spans="1:53" ht="17.25" hidden="1" customHeight="1" x14ac:dyDescent="0.2">
      <c r="A114" s="932"/>
      <c r="B114" s="934"/>
      <c r="C114" s="937"/>
      <c r="D114" s="940"/>
      <c r="E114" s="947"/>
      <c r="F114" s="943"/>
      <c r="G114" s="965"/>
      <c r="H114" s="949"/>
      <c r="I114" s="954"/>
      <c r="J114" s="955"/>
      <c r="K114" s="980"/>
      <c r="L114" s="984"/>
      <c r="M114" s="175"/>
      <c r="N114" s="176"/>
      <c r="O114" s="177"/>
      <c r="P114" s="46"/>
      <c r="Q114" s="47"/>
      <c r="R114" s="863"/>
      <c r="S114" s="48"/>
      <c r="T114" s="866"/>
      <c r="U114" s="49"/>
      <c r="V114" s="866"/>
      <c r="W114" s="49"/>
      <c r="X114" s="866"/>
      <c r="Y114" s="49"/>
      <c r="Z114" s="866"/>
      <c r="AA114" s="49"/>
      <c r="AB114" s="866"/>
      <c r="AC114" s="49"/>
      <c r="AD114" s="866"/>
      <c r="AE114" s="49"/>
      <c r="AF114" s="866"/>
      <c r="AG114" s="50"/>
      <c r="AH114" s="860"/>
      <c r="AI114" s="104"/>
      <c r="AJ114" s="51"/>
      <c r="AK114" s="52"/>
      <c r="AL114" s="52"/>
      <c r="AM114" s="52"/>
      <c r="AN114" s="52"/>
      <c r="AO114" s="52"/>
      <c r="AP114" s="53"/>
      <c r="AQ114" s="54"/>
      <c r="AR114" s="52"/>
      <c r="AS114" s="53"/>
      <c r="AT114" s="54"/>
      <c r="AU114" s="52"/>
      <c r="AV114" s="52"/>
      <c r="AW114" s="52"/>
      <c r="AX114" s="55"/>
      <c r="AY114" s="56"/>
      <c r="AZ114" s="56"/>
      <c r="BA114" s="57"/>
    </row>
    <row r="115" spans="1:53" ht="17.25" hidden="1" customHeight="1" x14ac:dyDescent="0.2">
      <c r="A115" s="932"/>
      <c r="B115" s="934"/>
      <c r="C115" s="937"/>
      <c r="D115" s="940"/>
      <c r="E115" s="947"/>
      <c r="F115" s="943"/>
      <c r="G115" s="965"/>
      <c r="H115" s="949"/>
      <c r="I115" s="954"/>
      <c r="J115" s="955"/>
      <c r="K115" s="980"/>
      <c r="L115" s="984"/>
      <c r="M115" s="175"/>
      <c r="N115" s="176"/>
      <c r="O115" s="177"/>
      <c r="P115" s="46"/>
      <c r="Q115" s="47"/>
      <c r="R115" s="863"/>
      <c r="S115" s="48"/>
      <c r="T115" s="866"/>
      <c r="U115" s="49"/>
      <c r="V115" s="866"/>
      <c r="W115" s="49"/>
      <c r="X115" s="866"/>
      <c r="Y115" s="49"/>
      <c r="Z115" s="866"/>
      <c r="AA115" s="49"/>
      <c r="AB115" s="866"/>
      <c r="AC115" s="49"/>
      <c r="AD115" s="866"/>
      <c r="AE115" s="49"/>
      <c r="AF115" s="866"/>
      <c r="AG115" s="50"/>
      <c r="AH115" s="860"/>
      <c r="AI115" s="104"/>
      <c r="AJ115" s="51"/>
      <c r="AK115" s="52"/>
      <c r="AL115" s="52"/>
      <c r="AM115" s="52"/>
      <c r="AN115" s="52"/>
      <c r="AO115" s="52"/>
      <c r="AP115" s="53"/>
      <c r="AQ115" s="54"/>
      <c r="AR115" s="52"/>
      <c r="AS115" s="53"/>
      <c r="AT115" s="54"/>
      <c r="AU115" s="52"/>
      <c r="AV115" s="52"/>
      <c r="AW115" s="52"/>
      <c r="AX115" s="55"/>
      <c r="AY115" s="56"/>
      <c r="AZ115" s="56"/>
      <c r="BA115" s="57"/>
    </row>
    <row r="116" spans="1:53" ht="17.25" hidden="1" customHeight="1" x14ac:dyDescent="0.2">
      <c r="A116" s="932"/>
      <c r="B116" s="935"/>
      <c r="C116" s="938"/>
      <c r="D116" s="941"/>
      <c r="E116" s="947"/>
      <c r="F116" s="944"/>
      <c r="G116" s="966"/>
      <c r="H116" s="950"/>
      <c r="I116" s="954"/>
      <c r="J116" s="955"/>
      <c r="K116" s="981"/>
      <c r="L116" s="984"/>
      <c r="M116" s="178"/>
      <c r="N116" s="179"/>
      <c r="O116" s="180"/>
      <c r="P116" s="107"/>
      <c r="Q116" s="108"/>
      <c r="R116" s="863"/>
      <c r="S116" s="109"/>
      <c r="T116" s="866"/>
      <c r="U116" s="110"/>
      <c r="V116" s="866"/>
      <c r="W116" s="110"/>
      <c r="X116" s="866"/>
      <c r="Y116" s="110"/>
      <c r="Z116" s="866"/>
      <c r="AA116" s="110"/>
      <c r="AB116" s="866"/>
      <c r="AC116" s="110"/>
      <c r="AD116" s="866"/>
      <c r="AE116" s="110"/>
      <c r="AF116" s="866"/>
      <c r="AG116" s="111"/>
      <c r="AH116" s="861"/>
      <c r="AI116" s="104"/>
      <c r="AJ116" s="112"/>
      <c r="AK116" s="113"/>
      <c r="AL116" s="113"/>
      <c r="AM116" s="113"/>
      <c r="AN116" s="113"/>
      <c r="AO116" s="113"/>
      <c r="AP116" s="53"/>
      <c r="AQ116" s="114"/>
      <c r="AR116" s="113"/>
      <c r="AS116" s="53"/>
      <c r="AT116" s="114"/>
      <c r="AU116" s="113"/>
      <c r="AV116" s="113"/>
      <c r="AW116" s="113"/>
      <c r="AX116" s="115"/>
      <c r="AY116" s="116"/>
      <c r="AZ116" s="116"/>
      <c r="BA116" s="117"/>
    </row>
    <row r="117" spans="1:53" ht="9.9499999999999993" hidden="1" customHeight="1" thickBot="1" x14ac:dyDescent="0.25">
      <c r="A117" s="933"/>
      <c r="B117" s="936"/>
      <c r="C117" s="939"/>
      <c r="D117" s="942"/>
      <c r="E117" s="948"/>
      <c r="F117" s="945"/>
      <c r="G117" s="967"/>
      <c r="H117" s="951"/>
      <c r="I117" s="956"/>
      <c r="J117" s="957"/>
      <c r="K117" s="982"/>
      <c r="L117" s="985"/>
      <c r="M117" s="181"/>
      <c r="N117" s="182"/>
      <c r="O117" s="183"/>
      <c r="P117" s="118"/>
      <c r="Q117" s="118"/>
      <c r="R117" s="864"/>
      <c r="S117" s="184"/>
      <c r="T117" s="867"/>
      <c r="U117" s="185"/>
      <c r="V117" s="867"/>
      <c r="W117" s="185"/>
      <c r="X117" s="867"/>
      <c r="Y117" s="185"/>
      <c r="Z117" s="867"/>
      <c r="AA117" s="185"/>
      <c r="AB117" s="867"/>
      <c r="AC117" s="185"/>
      <c r="AD117" s="867"/>
      <c r="AE117" s="185"/>
      <c r="AF117" s="867"/>
      <c r="AG117" s="186"/>
      <c r="AH117" s="119"/>
      <c r="AI117" s="120"/>
      <c r="AJ117" s="187"/>
      <c r="AK117" s="188"/>
      <c r="AL117" s="188"/>
      <c r="AM117" s="188"/>
      <c r="AN117" s="188"/>
      <c r="AO117" s="188"/>
      <c r="AP117" s="121"/>
      <c r="AQ117" s="189"/>
      <c r="AR117" s="188"/>
      <c r="AS117" s="121"/>
      <c r="AT117" s="189"/>
      <c r="AU117" s="188"/>
      <c r="AV117" s="188"/>
      <c r="AW117" s="188"/>
      <c r="AX117" s="190"/>
      <c r="AY117" s="191"/>
      <c r="AZ117" s="191"/>
      <c r="BA117" s="192"/>
    </row>
    <row r="118" spans="1:53" ht="6" hidden="1" customHeight="1" x14ac:dyDescent="0.2">
      <c r="A118" s="157"/>
      <c r="B118" s="193"/>
      <c r="C118" s="193"/>
      <c r="D118" s="193"/>
      <c r="E118" s="193"/>
      <c r="F118" s="193"/>
      <c r="G118" s="193"/>
      <c r="H118" s="193"/>
      <c r="I118" s="964"/>
      <c r="J118" s="964"/>
      <c r="K118" s="193"/>
      <c r="L118" s="193"/>
      <c r="M118" s="193"/>
      <c r="N118" s="193"/>
      <c r="O118" s="193"/>
      <c r="P118" s="193"/>
      <c r="Q118" s="193"/>
      <c r="R118" s="193"/>
      <c r="S118" s="193"/>
      <c r="T118" s="193"/>
      <c r="U118" s="193"/>
      <c r="V118" s="193"/>
      <c r="W118" s="193"/>
      <c r="X118" s="193"/>
      <c r="Y118" s="193"/>
      <c r="Z118" s="193"/>
      <c r="AA118" s="193"/>
      <c r="AB118" s="193"/>
      <c r="AC118" s="193"/>
      <c r="AD118" s="193"/>
      <c r="AE118" s="193"/>
      <c r="AF118" s="193"/>
      <c r="AG118" s="193"/>
      <c r="AH118" s="193"/>
      <c r="AI118" s="194"/>
      <c r="AJ118" s="194"/>
      <c r="AK118" s="194"/>
      <c r="AL118" s="194"/>
      <c r="AM118" s="194"/>
      <c r="AN118" s="194"/>
      <c r="AO118" s="195"/>
      <c r="AP118" s="194"/>
      <c r="AQ118" s="194"/>
      <c r="AR118" s="194"/>
      <c r="AS118" s="194"/>
      <c r="AT118" s="194"/>
      <c r="AU118" s="194"/>
      <c r="AV118" s="194"/>
      <c r="AW118" s="194"/>
      <c r="AX118" s="194"/>
      <c r="AY118" s="194"/>
      <c r="AZ118" s="194"/>
      <c r="BA118" s="157"/>
    </row>
    <row r="119" spans="1:53" ht="72" hidden="1" customHeight="1" x14ac:dyDescent="0.2">
      <c r="A119" s="931"/>
      <c r="B119" s="162"/>
      <c r="C119" s="163"/>
      <c r="D119" s="164"/>
      <c r="E119" s="164"/>
      <c r="F119" s="163"/>
      <c r="G119" s="165"/>
      <c r="H119" s="165"/>
      <c r="I119" s="166"/>
      <c r="J119" s="167"/>
      <c r="K119" s="165"/>
      <c r="L119" s="166"/>
      <c r="M119" s="163"/>
      <c r="N119" s="163"/>
      <c r="O119" s="163"/>
      <c r="P119" s="163"/>
      <c r="Q119" s="163"/>
      <c r="R119" s="168"/>
      <c r="S119" s="169"/>
      <c r="T119" s="170"/>
      <c r="U119" s="171"/>
      <c r="V119" s="170"/>
      <c r="W119" s="171"/>
      <c r="X119" s="170"/>
      <c r="Y119" s="171"/>
      <c r="Z119" s="170"/>
      <c r="AA119" s="171"/>
      <c r="AB119" s="170"/>
      <c r="AC119" s="171"/>
      <c r="AD119" s="170"/>
      <c r="AE119" s="171"/>
      <c r="AF119" s="170"/>
      <c r="AG119" s="172"/>
      <c r="AH119" s="173"/>
      <c r="AI119" s="174"/>
      <c r="AJ119" s="41"/>
      <c r="AK119" s="42"/>
      <c r="AL119" s="42"/>
      <c r="AM119" s="42"/>
      <c r="AN119" s="42"/>
      <c r="AO119" s="42"/>
      <c r="AP119" s="43"/>
      <c r="AQ119" s="105"/>
      <c r="AR119" s="42"/>
      <c r="AS119" s="43"/>
      <c r="AT119" s="105"/>
      <c r="AU119" s="42"/>
      <c r="AV119" s="42"/>
      <c r="AW119" s="42"/>
      <c r="AX119" s="106"/>
      <c r="AY119" s="44"/>
      <c r="AZ119" s="44"/>
      <c r="BA119" s="45"/>
    </row>
    <row r="120" spans="1:53" ht="17.25" hidden="1" customHeight="1" x14ac:dyDescent="0.2">
      <c r="A120" s="932"/>
      <c r="B120" s="934"/>
      <c r="C120" s="937"/>
      <c r="D120" s="940"/>
      <c r="E120" s="946"/>
      <c r="F120" s="943"/>
      <c r="G120" s="965"/>
      <c r="H120" s="949"/>
      <c r="I120" s="952"/>
      <c r="J120" s="953"/>
      <c r="K120" s="980"/>
      <c r="L120" s="983"/>
      <c r="M120" s="175"/>
      <c r="N120" s="176"/>
      <c r="O120" s="177"/>
      <c r="P120" s="46"/>
      <c r="Q120" s="47"/>
      <c r="R120" s="862"/>
      <c r="S120" s="48"/>
      <c r="T120" s="865"/>
      <c r="U120" s="49"/>
      <c r="V120" s="865"/>
      <c r="W120" s="49"/>
      <c r="X120" s="865"/>
      <c r="Y120" s="49"/>
      <c r="Z120" s="865"/>
      <c r="AA120" s="49"/>
      <c r="AB120" s="865"/>
      <c r="AC120" s="49"/>
      <c r="AD120" s="865"/>
      <c r="AE120" s="49"/>
      <c r="AF120" s="865"/>
      <c r="AG120" s="50"/>
      <c r="AH120" s="859"/>
      <c r="AI120" s="104"/>
      <c r="AJ120" s="51"/>
      <c r="AK120" s="52"/>
      <c r="AL120" s="52"/>
      <c r="AM120" s="52"/>
      <c r="AN120" s="52"/>
      <c r="AO120" s="52"/>
      <c r="AP120" s="53"/>
      <c r="AQ120" s="54"/>
      <c r="AR120" s="52"/>
      <c r="AS120" s="53"/>
      <c r="AT120" s="54"/>
      <c r="AU120" s="52"/>
      <c r="AV120" s="52"/>
      <c r="AW120" s="52"/>
      <c r="AX120" s="55"/>
      <c r="AY120" s="56"/>
      <c r="AZ120" s="56"/>
      <c r="BA120" s="57"/>
    </row>
    <row r="121" spans="1:53" ht="17.25" hidden="1" customHeight="1" x14ac:dyDescent="0.2">
      <c r="A121" s="932"/>
      <c r="B121" s="934"/>
      <c r="C121" s="937"/>
      <c r="D121" s="940"/>
      <c r="E121" s="947"/>
      <c r="F121" s="943"/>
      <c r="G121" s="965"/>
      <c r="H121" s="949"/>
      <c r="I121" s="954"/>
      <c r="J121" s="955"/>
      <c r="K121" s="980"/>
      <c r="L121" s="984"/>
      <c r="M121" s="175"/>
      <c r="N121" s="176"/>
      <c r="O121" s="177"/>
      <c r="P121" s="46"/>
      <c r="Q121" s="47"/>
      <c r="R121" s="863"/>
      <c r="S121" s="48"/>
      <c r="T121" s="866"/>
      <c r="U121" s="49"/>
      <c r="V121" s="866"/>
      <c r="W121" s="49"/>
      <c r="X121" s="866"/>
      <c r="Y121" s="49"/>
      <c r="Z121" s="866"/>
      <c r="AA121" s="49"/>
      <c r="AB121" s="866"/>
      <c r="AC121" s="49"/>
      <c r="AD121" s="866"/>
      <c r="AE121" s="49"/>
      <c r="AF121" s="866"/>
      <c r="AG121" s="50"/>
      <c r="AH121" s="860"/>
      <c r="AI121" s="104"/>
      <c r="AJ121" s="51"/>
      <c r="AK121" s="52"/>
      <c r="AL121" s="52"/>
      <c r="AM121" s="52"/>
      <c r="AN121" s="52"/>
      <c r="AO121" s="52"/>
      <c r="AP121" s="53"/>
      <c r="AQ121" s="54"/>
      <c r="AR121" s="52"/>
      <c r="AS121" s="53"/>
      <c r="AT121" s="54"/>
      <c r="AU121" s="52"/>
      <c r="AV121" s="52"/>
      <c r="AW121" s="52"/>
      <c r="AX121" s="55"/>
      <c r="AY121" s="56"/>
      <c r="AZ121" s="56"/>
      <c r="BA121" s="57"/>
    </row>
    <row r="122" spans="1:53" ht="17.25" hidden="1" customHeight="1" x14ac:dyDescent="0.2">
      <c r="A122" s="932"/>
      <c r="B122" s="934"/>
      <c r="C122" s="937"/>
      <c r="D122" s="940"/>
      <c r="E122" s="947"/>
      <c r="F122" s="943"/>
      <c r="G122" s="965"/>
      <c r="H122" s="949"/>
      <c r="I122" s="954"/>
      <c r="J122" s="955"/>
      <c r="K122" s="980"/>
      <c r="L122" s="984"/>
      <c r="M122" s="175"/>
      <c r="N122" s="176"/>
      <c r="O122" s="177"/>
      <c r="P122" s="46"/>
      <c r="Q122" s="47"/>
      <c r="R122" s="863"/>
      <c r="S122" s="48"/>
      <c r="T122" s="866"/>
      <c r="U122" s="49"/>
      <c r="V122" s="866"/>
      <c r="W122" s="49"/>
      <c r="X122" s="866"/>
      <c r="Y122" s="49"/>
      <c r="Z122" s="866"/>
      <c r="AA122" s="49"/>
      <c r="AB122" s="866"/>
      <c r="AC122" s="49"/>
      <c r="AD122" s="866"/>
      <c r="AE122" s="49"/>
      <c r="AF122" s="866"/>
      <c r="AG122" s="50"/>
      <c r="AH122" s="860"/>
      <c r="AI122" s="104"/>
      <c r="AJ122" s="51"/>
      <c r="AK122" s="52"/>
      <c r="AL122" s="52"/>
      <c r="AM122" s="52"/>
      <c r="AN122" s="52"/>
      <c r="AO122" s="52"/>
      <c r="AP122" s="53"/>
      <c r="AQ122" s="54"/>
      <c r="AR122" s="52"/>
      <c r="AS122" s="53"/>
      <c r="AT122" s="54"/>
      <c r="AU122" s="52"/>
      <c r="AV122" s="52"/>
      <c r="AW122" s="52"/>
      <c r="AX122" s="55"/>
      <c r="AY122" s="56"/>
      <c r="AZ122" s="56"/>
      <c r="BA122" s="57"/>
    </row>
    <row r="123" spans="1:53" ht="17.25" hidden="1" customHeight="1" x14ac:dyDescent="0.2">
      <c r="A123" s="932"/>
      <c r="B123" s="934"/>
      <c r="C123" s="937"/>
      <c r="D123" s="940"/>
      <c r="E123" s="947"/>
      <c r="F123" s="943"/>
      <c r="G123" s="965"/>
      <c r="H123" s="949"/>
      <c r="I123" s="954"/>
      <c r="J123" s="955"/>
      <c r="K123" s="980"/>
      <c r="L123" s="984"/>
      <c r="M123" s="175"/>
      <c r="N123" s="176"/>
      <c r="O123" s="177"/>
      <c r="P123" s="46"/>
      <c r="Q123" s="47"/>
      <c r="R123" s="863"/>
      <c r="S123" s="48"/>
      <c r="T123" s="866"/>
      <c r="U123" s="49"/>
      <c r="V123" s="866"/>
      <c r="W123" s="49"/>
      <c r="X123" s="866"/>
      <c r="Y123" s="49"/>
      <c r="Z123" s="866"/>
      <c r="AA123" s="49"/>
      <c r="AB123" s="866"/>
      <c r="AC123" s="49"/>
      <c r="AD123" s="866"/>
      <c r="AE123" s="49"/>
      <c r="AF123" s="866"/>
      <c r="AG123" s="50"/>
      <c r="AH123" s="860"/>
      <c r="AI123" s="104"/>
      <c r="AJ123" s="51"/>
      <c r="AK123" s="52"/>
      <c r="AL123" s="52"/>
      <c r="AM123" s="52"/>
      <c r="AN123" s="52"/>
      <c r="AO123" s="52"/>
      <c r="AP123" s="53"/>
      <c r="AQ123" s="54"/>
      <c r="AR123" s="52"/>
      <c r="AS123" s="53"/>
      <c r="AT123" s="54"/>
      <c r="AU123" s="52"/>
      <c r="AV123" s="52"/>
      <c r="AW123" s="52"/>
      <c r="AX123" s="55"/>
      <c r="AY123" s="56"/>
      <c r="AZ123" s="56"/>
      <c r="BA123" s="57"/>
    </row>
    <row r="124" spans="1:53" ht="17.25" hidden="1" customHeight="1" x14ac:dyDescent="0.2">
      <c r="A124" s="932"/>
      <c r="B124" s="934"/>
      <c r="C124" s="937"/>
      <c r="D124" s="940"/>
      <c r="E124" s="947"/>
      <c r="F124" s="943"/>
      <c r="G124" s="965"/>
      <c r="H124" s="949"/>
      <c r="I124" s="954"/>
      <c r="J124" s="955"/>
      <c r="K124" s="980"/>
      <c r="L124" s="984"/>
      <c r="M124" s="175"/>
      <c r="N124" s="176"/>
      <c r="O124" s="177"/>
      <c r="P124" s="46"/>
      <c r="Q124" s="47"/>
      <c r="R124" s="863"/>
      <c r="S124" s="48"/>
      <c r="T124" s="866"/>
      <c r="U124" s="49"/>
      <c r="V124" s="866"/>
      <c r="W124" s="49"/>
      <c r="X124" s="866"/>
      <c r="Y124" s="49"/>
      <c r="Z124" s="866"/>
      <c r="AA124" s="49"/>
      <c r="AB124" s="866"/>
      <c r="AC124" s="49"/>
      <c r="AD124" s="866"/>
      <c r="AE124" s="49"/>
      <c r="AF124" s="866"/>
      <c r="AG124" s="50"/>
      <c r="AH124" s="860"/>
      <c r="AI124" s="104"/>
      <c r="AJ124" s="51"/>
      <c r="AK124" s="52"/>
      <c r="AL124" s="52"/>
      <c r="AM124" s="52"/>
      <c r="AN124" s="52"/>
      <c r="AO124" s="52"/>
      <c r="AP124" s="53"/>
      <c r="AQ124" s="54"/>
      <c r="AR124" s="52"/>
      <c r="AS124" s="53"/>
      <c r="AT124" s="54"/>
      <c r="AU124" s="52"/>
      <c r="AV124" s="52"/>
      <c r="AW124" s="52"/>
      <c r="AX124" s="55"/>
      <c r="AY124" s="56"/>
      <c r="AZ124" s="56"/>
      <c r="BA124" s="57"/>
    </row>
    <row r="125" spans="1:53" ht="17.25" hidden="1" customHeight="1" x14ac:dyDescent="0.2">
      <c r="A125" s="932"/>
      <c r="B125" s="935"/>
      <c r="C125" s="938"/>
      <c r="D125" s="941"/>
      <c r="E125" s="947"/>
      <c r="F125" s="944"/>
      <c r="G125" s="966"/>
      <c r="H125" s="950"/>
      <c r="I125" s="954"/>
      <c r="J125" s="955"/>
      <c r="K125" s="981"/>
      <c r="L125" s="984"/>
      <c r="M125" s="178"/>
      <c r="N125" s="179"/>
      <c r="O125" s="180"/>
      <c r="P125" s="107"/>
      <c r="Q125" s="108"/>
      <c r="R125" s="863"/>
      <c r="S125" s="109"/>
      <c r="T125" s="866"/>
      <c r="U125" s="110"/>
      <c r="V125" s="866"/>
      <c r="W125" s="110"/>
      <c r="X125" s="866"/>
      <c r="Y125" s="110"/>
      <c r="Z125" s="866"/>
      <c r="AA125" s="110"/>
      <c r="AB125" s="866"/>
      <c r="AC125" s="110"/>
      <c r="AD125" s="866"/>
      <c r="AE125" s="110"/>
      <c r="AF125" s="866"/>
      <c r="AG125" s="111"/>
      <c r="AH125" s="861"/>
      <c r="AI125" s="104"/>
      <c r="AJ125" s="112"/>
      <c r="AK125" s="113"/>
      <c r="AL125" s="113"/>
      <c r="AM125" s="113"/>
      <c r="AN125" s="113"/>
      <c r="AO125" s="113"/>
      <c r="AP125" s="53"/>
      <c r="AQ125" s="114"/>
      <c r="AR125" s="113"/>
      <c r="AS125" s="53"/>
      <c r="AT125" s="114"/>
      <c r="AU125" s="113"/>
      <c r="AV125" s="113"/>
      <c r="AW125" s="113"/>
      <c r="AX125" s="115"/>
      <c r="AY125" s="116"/>
      <c r="AZ125" s="116"/>
      <c r="BA125" s="117"/>
    </row>
    <row r="126" spans="1:53" ht="9.9499999999999993" hidden="1" customHeight="1" thickBot="1" x14ac:dyDescent="0.25">
      <c r="A126" s="933"/>
      <c r="B126" s="936"/>
      <c r="C126" s="939"/>
      <c r="D126" s="942"/>
      <c r="E126" s="948"/>
      <c r="F126" s="945"/>
      <c r="G126" s="967"/>
      <c r="H126" s="951"/>
      <c r="I126" s="956"/>
      <c r="J126" s="957"/>
      <c r="K126" s="982"/>
      <c r="L126" s="985"/>
      <c r="M126" s="181"/>
      <c r="N126" s="182"/>
      <c r="O126" s="183"/>
      <c r="P126" s="118"/>
      <c r="Q126" s="118"/>
      <c r="R126" s="864"/>
      <c r="S126" s="184"/>
      <c r="T126" s="867"/>
      <c r="U126" s="185"/>
      <c r="V126" s="867"/>
      <c r="W126" s="185"/>
      <c r="X126" s="867"/>
      <c r="Y126" s="185"/>
      <c r="Z126" s="867"/>
      <c r="AA126" s="185"/>
      <c r="AB126" s="867"/>
      <c r="AC126" s="185"/>
      <c r="AD126" s="867"/>
      <c r="AE126" s="185"/>
      <c r="AF126" s="867"/>
      <c r="AG126" s="186"/>
      <c r="AH126" s="119"/>
      <c r="AI126" s="120"/>
      <c r="AJ126" s="187"/>
      <c r="AK126" s="188"/>
      <c r="AL126" s="188"/>
      <c r="AM126" s="188"/>
      <c r="AN126" s="188"/>
      <c r="AO126" s="188"/>
      <c r="AP126" s="121"/>
      <c r="AQ126" s="189"/>
      <c r="AR126" s="188"/>
      <c r="AS126" s="121"/>
      <c r="AT126" s="189"/>
      <c r="AU126" s="188"/>
      <c r="AV126" s="188"/>
      <c r="AW126" s="188"/>
      <c r="AX126" s="190"/>
      <c r="AY126" s="191"/>
      <c r="AZ126" s="191"/>
      <c r="BA126" s="192"/>
    </row>
    <row r="127" spans="1:53" ht="6" hidden="1" customHeight="1" x14ac:dyDescent="0.2">
      <c r="A127" s="157"/>
      <c r="B127" s="193"/>
      <c r="C127" s="193"/>
      <c r="D127" s="193"/>
      <c r="E127" s="193"/>
      <c r="F127" s="193"/>
      <c r="G127" s="193"/>
      <c r="H127" s="193"/>
      <c r="I127" s="964"/>
      <c r="J127" s="964"/>
      <c r="K127" s="193"/>
      <c r="L127" s="193"/>
      <c r="M127" s="193"/>
      <c r="N127" s="193"/>
      <c r="O127" s="193"/>
      <c r="P127" s="193"/>
      <c r="Q127" s="193"/>
      <c r="R127" s="193"/>
      <c r="S127" s="193"/>
      <c r="T127" s="193"/>
      <c r="U127" s="193"/>
      <c r="V127" s="193"/>
      <c r="W127" s="193"/>
      <c r="X127" s="193"/>
      <c r="Y127" s="193"/>
      <c r="Z127" s="193"/>
      <c r="AA127" s="193"/>
      <c r="AB127" s="193"/>
      <c r="AC127" s="193"/>
      <c r="AD127" s="193"/>
      <c r="AE127" s="193"/>
      <c r="AF127" s="193"/>
      <c r="AG127" s="193"/>
      <c r="AH127" s="193"/>
      <c r="AI127" s="194"/>
      <c r="AJ127" s="194"/>
      <c r="AK127" s="194"/>
      <c r="AL127" s="194"/>
      <c r="AM127" s="194"/>
      <c r="AN127" s="194"/>
      <c r="AO127" s="195"/>
      <c r="AP127" s="194"/>
      <c r="AQ127" s="194"/>
      <c r="AR127" s="194"/>
      <c r="AS127" s="194"/>
      <c r="AT127" s="194"/>
      <c r="AU127" s="194"/>
      <c r="AV127" s="194"/>
      <c r="AW127" s="194"/>
      <c r="AX127" s="194"/>
      <c r="AY127" s="194"/>
      <c r="AZ127" s="194"/>
      <c r="BA127" s="157"/>
    </row>
    <row r="128" spans="1:53" ht="72" hidden="1" customHeight="1" x14ac:dyDescent="0.2">
      <c r="A128" s="931"/>
      <c r="B128" s="162"/>
      <c r="C128" s="163"/>
      <c r="D128" s="164"/>
      <c r="E128" s="164"/>
      <c r="F128" s="163"/>
      <c r="G128" s="165"/>
      <c r="H128" s="165"/>
      <c r="I128" s="166"/>
      <c r="J128" s="167"/>
      <c r="K128" s="165"/>
      <c r="L128" s="166"/>
      <c r="M128" s="163"/>
      <c r="N128" s="163"/>
      <c r="O128" s="163"/>
      <c r="P128" s="163"/>
      <c r="Q128" s="163"/>
      <c r="R128" s="168"/>
      <c r="S128" s="169"/>
      <c r="T128" s="170"/>
      <c r="U128" s="171"/>
      <c r="V128" s="170"/>
      <c r="W128" s="171"/>
      <c r="X128" s="170"/>
      <c r="Y128" s="171"/>
      <c r="Z128" s="170"/>
      <c r="AA128" s="171"/>
      <c r="AB128" s="170"/>
      <c r="AC128" s="171"/>
      <c r="AD128" s="170"/>
      <c r="AE128" s="171"/>
      <c r="AF128" s="170"/>
      <c r="AG128" s="172"/>
      <c r="AH128" s="173"/>
      <c r="AI128" s="174"/>
      <c r="AJ128" s="41"/>
      <c r="AK128" s="42"/>
      <c r="AL128" s="42"/>
      <c r="AM128" s="42"/>
      <c r="AN128" s="42"/>
      <c r="AO128" s="42"/>
      <c r="AP128" s="43"/>
      <c r="AQ128" s="105"/>
      <c r="AR128" s="42"/>
      <c r="AS128" s="43"/>
      <c r="AT128" s="105"/>
      <c r="AU128" s="42"/>
      <c r="AV128" s="42"/>
      <c r="AW128" s="42"/>
      <c r="AX128" s="106"/>
      <c r="AY128" s="44"/>
      <c r="AZ128" s="44"/>
      <c r="BA128" s="45"/>
    </row>
    <row r="129" spans="1:53" ht="17.25" hidden="1" customHeight="1" x14ac:dyDescent="0.2">
      <c r="A129" s="932"/>
      <c r="B129" s="934"/>
      <c r="C129" s="937"/>
      <c r="D129" s="940"/>
      <c r="E129" s="946"/>
      <c r="F129" s="943"/>
      <c r="G129" s="965"/>
      <c r="H129" s="949"/>
      <c r="I129" s="952"/>
      <c r="J129" s="953"/>
      <c r="K129" s="980"/>
      <c r="L129" s="983"/>
      <c r="M129" s="175"/>
      <c r="N129" s="176"/>
      <c r="O129" s="177"/>
      <c r="P129" s="46"/>
      <c r="Q129" s="47"/>
      <c r="R129" s="862"/>
      <c r="S129" s="48"/>
      <c r="T129" s="865"/>
      <c r="U129" s="49"/>
      <c r="V129" s="865"/>
      <c r="W129" s="49"/>
      <c r="X129" s="865"/>
      <c r="Y129" s="49"/>
      <c r="Z129" s="865"/>
      <c r="AA129" s="49"/>
      <c r="AB129" s="865"/>
      <c r="AC129" s="49"/>
      <c r="AD129" s="865"/>
      <c r="AE129" s="49"/>
      <c r="AF129" s="865"/>
      <c r="AG129" s="50"/>
      <c r="AH129" s="859"/>
      <c r="AI129" s="104"/>
      <c r="AJ129" s="51"/>
      <c r="AK129" s="52"/>
      <c r="AL129" s="52"/>
      <c r="AM129" s="52"/>
      <c r="AN129" s="52"/>
      <c r="AO129" s="52"/>
      <c r="AP129" s="53"/>
      <c r="AQ129" s="54"/>
      <c r="AR129" s="52"/>
      <c r="AS129" s="53"/>
      <c r="AT129" s="54"/>
      <c r="AU129" s="52"/>
      <c r="AV129" s="52"/>
      <c r="AW129" s="52"/>
      <c r="AX129" s="55"/>
      <c r="AY129" s="56"/>
      <c r="AZ129" s="56"/>
      <c r="BA129" s="57"/>
    </row>
    <row r="130" spans="1:53" ht="17.25" hidden="1" customHeight="1" x14ac:dyDescent="0.2">
      <c r="A130" s="932"/>
      <c r="B130" s="934"/>
      <c r="C130" s="937"/>
      <c r="D130" s="940"/>
      <c r="E130" s="947"/>
      <c r="F130" s="943"/>
      <c r="G130" s="965"/>
      <c r="H130" s="949"/>
      <c r="I130" s="954"/>
      <c r="J130" s="955"/>
      <c r="K130" s="980"/>
      <c r="L130" s="984"/>
      <c r="M130" s="175"/>
      <c r="N130" s="176"/>
      <c r="O130" s="177"/>
      <c r="P130" s="46"/>
      <c r="Q130" s="47"/>
      <c r="R130" s="863"/>
      <c r="S130" s="48"/>
      <c r="T130" s="866"/>
      <c r="U130" s="49"/>
      <c r="V130" s="866"/>
      <c r="W130" s="49"/>
      <c r="X130" s="866"/>
      <c r="Y130" s="49"/>
      <c r="Z130" s="866"/>
      <c r="AA130" s="49"/>
      <c r="AB130" s="866"/>
      <c r="AC130" s="49"/>
      <c r="AD130" s="866"/>
      <c r="AE130" s="49"/>
      <c r="AF130" s="866"/>
      <c r="AG130" s="50"/>
      <c r="AH130" s="860"/>
      <c r="AI130" s="104"/>
      <c r="AJ130" s="51"/>
      <c r="AK130" s="52"/>
      <c r="AL130" s="52"/>
      <c r="AM130" s="52"/>
      <c r="AN130" s="52"/>
      <c r="AO130" s="52"/>
      <c r="AP130" s="53"/>
      <c r="AQ130" s="54"/>
      <c r="AR130" s="52"/>
      <c r="AS130" s="53"/>
      <c r="AT130" s="54"/>
      <c r="AU130" s="52"/>
      <c r="AV130" s="52"/>
      <c r="AW130" s="52"/>
      <c r="AX130" s="55"/>
      <c r="AY130" s="56"/>
      <c r="AZ130" s="56"/>
      <c r="BA130" s="57"/>
    </row>
    <row r="131" spans="1:53" ht="17.25" hidden="1" customHeight="1" x14ac:dyDescent="0.2">
      <c r="A131" s="932"/>
      <c r="B131" s="934"/>
      <c r="C131" s="937"/>
      <c r="D131" s="940"/>
      <c r="E131" s="947"/>
      <c r="F131" s="943"/>
      <c r="G131" s="965"/>
      <c r="H131" s="949"/>
      <c r="I131" s="954"/>
      <c r="J131" s="955"/>
      <c r="K131" s="980"/>
      <c r="L131" s="984"/>
      <c r="M131" s="175"/>
      <c r="N131" s="176"/>
      <c r="O131" s="177"/>
      <c r="P131" s="46"/>
      <c r="Q131" s="47"/>
      <c r="R131" s="863"/>
      <c r="S131" s="48"/>
      <c r="T131" s="866"/>
      <c r="U131" s="49"/>
      <c r="V131" s="866"/>
      <c r="W131" s="49"/>
      <c r="X131" s="866"/>
      <c r="Y131" s="49"/>
      <c r="Z131" s="866"/>
      <c r="AA131" s="49"/>
      <c r="AB131" s="866"/>
      <c r="AC131" s="49"/>
      <c r="AD131" s="866"/>
      <c r="AE131" s="49"/>
      <c r="AF131" s="866"/>
      <c r="AG131" s="50"/>
      <c r="AH131" s="860"/>
      <c r="AI131" s="104"/>
      <c r="AJ131" s="51"/>
      <c r="AK131" s="52"/>
      <c r="AL131" s="52"/>
      <c r="AM131" s="52"/>
      <c r="AN131" s="52"/>
      <c r="AO131" s="52"/>
      <c r="AP131" s="53"/>
      <c r="AQ131" s="54"/>
      <c r="AR131" s="52"/>
      <c r="AS131" s="53"/>
      <c r="AT131" s="54"/>
      <c r="AU131" s="52"/>
      <c r="AV131" s="52"/>
      <c r="AW131" s="52"/>
      <c r="AX131" s="55"/>
      <c r="AY131" s="56"/>
      <c r="AZ131" s="56"/>
      <c r="BA131" s="57"/>
    </row>
    <row r="132" spans="1:53" ht="17.25" hidden="1" customHeight="1" x14ac:dyDescent="0.2">
      <c r="A132" s="932"/>
      <c r="B132" s="934"/>
      <c r="C132" s="937"/>
      <c r="D132" s="940"/>
      <c r="E132" s="947"/>
      <c r="F132" s="943"/>
      <c r="G132" s="965"/>
      <c r="H132" s="949"/>
      <c r="I132" s="954"/>
      <c r="J132" s="955"/>
      <c r="K132" s="980"/>
      <c r="L132" s="984"/>
      <c r="M132" s="175"/>
      <c r="N132" s="176"/>
      <c r="O132" s="177"/>
      <c r="P132" s="46"/>
      <c r="Q132" s="47"/>
      <c r="R132" s="863"/>
      <c r="S132" s="48"/>
      <c r="T132" s="866"/>
      <c r="U132" s="49"/>
      <c r="V132" s="866"/>
      <c r="W132" s="49"/>
      <c r="X132" s="866"/>
      <c r="Y132" s="49"/>
      <c r="Z132" s="866"/>
      <c r="AA132" s="49"/>
      <c r="AB132" s="866"/>
      <c r="AC132" s="49"/>
      <c r="AD132" s="866"/>
      <c r="AE132" s="49"/>
      <c r="AF132" s="866"/>
      <c r="AG132" s="50"/>
      <c r="AH132" s="860"/>
      <c r="AI132" s="104"/>
      <c r="AJ132" s="51"/>
      <c r="AK132" s="52"/>
      <c r="AL132" s="52"/>
      <c r="AM132" s="52"/>
      <c r="AN132" s="52"/>
      <c r="AO132" s="52"/>
      <c r="AP132" s="53"/>
      <c r="AQ132" s="54"/>
      <c r="AR132" s="52"/>
      <c r="AS132" s="53"/>
      <c r="AT132" s="54"/>
      <c r="AU132" s="52"/>
      <c r="AV132" s="52"/>
      <c r="AW132" s="52"/>
      <c r="AX132" s="55"/>
      <c r="AY132" s="56"/>
      <c r="AZ132" s="56"/>
      <c r="BA132" s="57"/>
    </row>
    <row r="133" spans="1:53" ht="17.25" hidden="1" customHeight="1" x14ac:dyDescent="0.2">
      <c r="A133" s="932"/>
      <c r="B133" s="934"/>
      <c r="C133" s="937"/>
      <c r="D133" s="940"/>
      <c r="E133" s="947"/>
      <c r="F133" s="943"/>
      <c r="G133" s="965"/>
      <c r="H133" s="949"/>
      <c r="I133" s="954"/>
      <c r="J133" s="955"/>
      <c r="K133" s="980"/>
      <c r="L133" s="984"/>
      <c r="M133" s="175"/>
      <c r="N133" s="176"/>
      <c r="O133" s="177"/>
      <c r="P133" s="46"/>
      <c r="Q133" s="47"/>
      <c r="R133" s="863"/>
      <c r="S133" s="48"/>
      <c r="T133" s="866"/>
      <c r="U133" s="49"/>
      <c r="V133" s="866"/>
      <c r="W133" s="49"/>
      <c r="X133" s="866"/>
      <c r="Y133" s="49"/>
      <c r="Z133" s="866"/>
      <c r="AA133" s="49"/>
      <c r="AB133" s="866"/>
      <c r="AC133" s="49"/>
      <c r="AD133" s="866"/>
      <c r="AE133" s="49"/>
      <c r="AF133" s="866"/>
      <c r="AG133" s="50"/>
      <c r="AH133" s="860"/>
      <c r="AI133" s="104"/>
      <c r="AJ133" s="51"/>
      <c r="AK133" s="52"/>
      <c r="AL133" s="52"/>
      <c r="AM133" s="52"/>
      <c r="AN133" s="52"/>
      <c r="AO133" s="52"/>
      <c r="AP133" s="53"/>
      <c r="AQ133" s="54"/>
      <c r="AR133" s="52"/>
      <c r="AS133" s="53"/>
      <c r="AT133" s="54"/>
      <c r="AU133" s="52"/>
      <c r="AV133" s="52"/>
      <c r="AW133" s="52"/>
      <c r="AX133" s="55"/>
      <c r="AY133" s="56"/>
      <c r="AZ133" s="56"/>
      <c r="BA133" s="57"/>
    </row>
    <row r="134" spans="1:53" ht="17.25" hidden="1" customHeight="1" x14ac:dyDescent="0.2">
      <c r="A134" s="932"/>
      <c r="B134" s="935"/>
      <c r="C134" s="938"/>
      <c r="D134" s="941"/>
      <c r="E134" s="947"/>
      <c r="F134" s="944"/>
      <c r="G134" s="966"/>
      <c r="H134" s="950"/>
      <c r="I134" s="954"/>
      <c r="J134" s="955"/>
      <c r="K134" s="981"/>
      <c r="L134" s="984"/>
      <c r="M134" s="178"/>
      <c r="N134" s="179"/>
      <c r="O134" s="180"/>
      <c r="P134" s="107"/>
      <c r="Q134" s="108"/>
      <c r="R134" s="863"/>
      <c r="S134" s="109"/>
      <c r="T134" s="866"/>
      <c r="U134" s="110"/>
      <c r="V134" s="866"/>
      <c r="W134" s="110"/>
      <c r="X134" s="866"/>
      <c r="Y134" s="110"/>
      <c r="Z134" s="866"/>
      <c r="AA134" s="110"/>
      <c r="AB134" s="866"/>
      <c r="AC134" s="110"/>
      <c r="AD134" s="866"/>
      <c r="AE134" s="110"/>
      <c r="AF134" s="866"/>
      <c r="AG134" s="111"/>
      <c r="AH134" s="861"/>
      <c r="AI134" s="104"/>
      <c r="AJ134" s="112"/>
      <c r="AK134" s="113"/>
      <c r="AL134" s="113"/>
      <c r="AM134" s="113"/>
      <c r="AN134" s="113"/>
      <c r="AO134" s="113"/>
      <c r="AP134" s="53"/>
      <c r="AQ134" s="114"/>
      <c r="AR134" s="113"/>
      <c r="AS134" s="53"/>
      <c r="AT134" s="114"/>
      <c r="AU134" s="113"/>
      <c r="AV134" s="113"/>
      <c r="AW134" s="113"/>
      <c r="AX134" s="115"/>
      <c r="AY134" s="116"/>
      <c r="AZ134" s="116"/>
      <c r="BA134" s="117"/>
    </row>
    <row r="135" spans="1:53" ht="9.9499999999999993" hidden="1" customHeight="1" thickBot="1" x14ac:dyDescent="0.25">
      <c r="A135" s="933"/>
      <c r="B135" s="936"/>
      <c r="C135" s="939"/>
      <c r="D135" s="942"/>
      <c r="E135" s="948"/>
      <c r="F135" s="945"/>
      <c r="G135" s="967"/>
      <c r="H135" s="951"/>
      <c r="I135" s="956"/>
      <c r="J135" s="957"/>
      <c r="K135" s="982"/>
      <c r="L135" s="985"/>
      <c r="M135" s="181"/>
      <c r="N135" s="182"/>
      <c r="O135" s="183"/>
      <c r="P135" s="118"/>
      <c r="Q135" s="118"/>
      <c r="R135" s="864"/>
      <c r="S135" s="184"/>
      <c r="T135" s="867"/>
      <c r="U135" s="185"/>
      <c r="V135" s="867"/>
      <c r="W135" s="185"/>
      <c r="X135" s="867"/>
      <c r="Y135" s="185"/>
      <c r="Z135" s="867"/>
      <c r="AA135" s="185"/>
      <c r="AB135" s="867"/>
      <c r="AC135" s="185"/>
      <c r="AD135" s="867"/>
      <c r="AE135" s="185"/>
      <c r="AF135" s="867"/>
      <c r="AG135" s="186"/>
      <c r="AH135" s="119"/>
      <c r="AI135" s="120"/>
      <c r="AJ135" s="187"/>
      <c r="AK135" s="188"/>
      <c r="AL135" s="188"/>
      <c r="AM135" s="188"/>
      <c r="AN135" s="188"/>
      <c r="AO135" s="188"/>
      <c r="AP135" s="121"/>
      <c r="AQ135" s="189"/>
      <c r="AR135" s="188"/>
      <c r="AS135" s="121"/>
      <c r="AT135" s="189"/>
      <c r="AU135" s="188"/>
      <c r="AV135" s="188"/>
      <c r="AW135" s="188"/>
      <c r="AX135" s="190"/>
      <c r="AY135" s="191"/>
      <c r="AZ135" s="191"/>
      <c r="BA135" s="192"/>
    </row>
    <row r="136" spans="1:53" ht="6" hidden="1" customHeight="1" x14ac:dyDescent="0.2">
      <c r="A136" s="157"/>
      <c r="B136" s="193"/>
      <c r="C136" s="193"/>
      <c r="D136" s="193"/>
      <c r="E136" s="193"/>
      <c r="F136" s="193"/>
      <c r="G136" s="193"/>
      <c r="H136" s="193"/>
      <c r="I136" s="964"/>
      <c r="J136" s="964"/>
      <c r="K136" s="193"/>
      <c r="L136" s="193"/>
      <c r="M136" s="193"/>
      <c r="N136" s="193"/>
      <c r="O136" s="193"/>
      <c r="P136" s="193"/>
      <c r="Q136" s="193"/>
      <c r="R136" s="193"/>
      <c r="S136" s="193"/>
      <c r="T136" s="193"/>
      <c r="U136" s="193"/>
      <c r="V136" s="193"/>
      <c r="W136" s="193"/>
      <c r="X136" s="193"/>
      <c r="Y136" s="193"/>
      <c r="Z136" s="193"/>
      <c r="AA136" s="193"/>
      <c r="AB136" s="193"/>
      <c r="AC136" s="193"/>
      <c r="AD136" s="193"/>
      <c r="AE136" s="193"/>
      <c r="AF136" s="193"/>
      <c r="AG136" s="193"/>
      <c r="AH136" s="193"/>
      <c r="AI136" s="194"/>
      <c r="AJ136" s="194"/>
      <c r="AK136" s="194"/>
      <c r="AL136" s="194"/>
      <c r="AM136" s="194"/>
      <c r="AN136" s="194"/>
      <c r="AO136" s="195"/>
      <c r="AP136" s="194"/>
      <c r="AQ136" s="194"/>
      <c r="AR136" s="194"/>
      <c r="AS136" s="194"/>
      <c r="AT136" s="194"/>
      <c r="AU136" s="194"/>
      <c r="AV136" s="194"/>
      <c r="AW136" s="194"/>
      <c r="AX136" s="194"/>
      <c r="AY136" s="194"/>
      <c r="AZ136" s="194"/>
      <c r="BA136" s="157"/>
    </row>
    <row r="137" spans="1:53" ht="72" hidden="1" customHeight="1" x14ac:dyDescent="0.2">
      <c r="A137" s="931"/>
      <c r="B137" s="162"/>
      <c r="C137" s="163"/>
      <c r="D137" s="164"/>
      <c r="E137" s="164"/>
      <c r="F137" s="163"/>
      <c r="G137" s="165"/>
      <c r="H137" s="165"/>
      <c r="I137" s="166"/>
      <c r="J137" s="167"/>
      <c r="K137" s="165"/>
      <c r="L137" s="166"/>
      <c r="M137" s="163"/>
      <c r="N137" s="163"/>
      <c r="O137" s="163"/>
      <c r="P137" s="163"/>
      <c r="Q137" s="163"/>
      <c r="R137" s="168"/>
      <c r="S137" s="169"/>
      <c r="T137" s="170"/>
      <c r="U137" s="171"/>
      <c r="V137" s="170"/>
      <c r="W137" s="171"/>
      <c r="X137" s="170"/>
      <c r="Y137" s="171"/>
      <c r="Z137" s="170"/>
      <c r="AA137" s="171"/>
      <c r="AB137" s="170"/>
      <c r="AC137" s="171"/>
      <c r="AD137" s="170"/>
      <c r="AE137" s="171"/>
      <c r="AF137" s="170"/>
      <c r="AG137" s="172"/>
      <c r="AH137" s="173"/>
      <c r="AI137" s="174"/>
      <c r="AJ137" s="41"/>
      <c r="AK137" s="42"/>
      <c r="AL137" s="42"/>
      <c r="AM137" s="42"/>
      <c r="AN137" s="42"/>
      <c r="AO137" s="42"/>
      <c r="AP137" s="43"/>
      <c r="AQ137" s="105"/>
      <c r="AR137" s="42"/>
      <c r="AS137" s="43"/>
      <c r="AT137" s="105"/>
      <c r="AU137" s="42"/>
      <c r="AV137" s="42"/>
      <c r="AW137" s="42"/>
      <c r="AX137" s="106"/>
      <c r="AY137" s="44"/>
      <c r="AZ137" s="44"/>
      <c r="BA137" s="45"/>
    </row>
    <row r="138" spans="1:53" ht="17.25" hidden="1" customHeight="1" x14ac:dyDescent="0.2">
      <c r="A138" s="932"/>
      <c r="B138" s="934"/>
      <c r="C138" s="937"/>
      <c r="D138" s="940"/>
      <c r="E138" s="946"/>
      <c r="F138" s="943"/>
      <c r="G138" s="965"/>
      <c r="H138" s="949"/>
      <c r="I138" s="952"/>
      <c r="J138" s="953"/>
      <c r="K138" s="980"/>
      <c r="L138" s="983"/>
      <c r="M138" s="175"/>
      <c r="N138" s="176"/>
      <c r="O138" s="177"/>
      <c r="P138" s="46"/>
      <c r="Q138" s="47"/>
      <c r="R138" s="862"/>
      <c r="S138" s="48"/>
      <c r="T138" s="865"/>
      <c r="U138" s="49"/>
      <c r="V138" s="865"/>
      <c r="W138" s="49"/>
      <c r="X138" s="865"/>
      <c r="Y138" s="49"/>
      <c r="Z138" s="865"/>
      <c r="AA138" s="49"/>
      <c r="AB138" s="865"/>
      <c r="AC138" s="49"/>
      <c r="AD138" s="865"/>
      <c r="AE138" s="49"/>
      <c r="AF138" s="865"/>
      <c r="AG138" s="50"/>
      <c r="AH138" s="859"/>
      <c r="AI138" s="104"/>
      <c r="AJ138" s="51"/>
      <c r="AK138" s="52"/>
      <c r="AL138" s="52"/>
      <c r="AM138" s="52"/>
      <c r="AN138" s="52"/>
      <c r="AO138" s="52"/>
      <c r="AP138" s="53"/>
      <c r="AQ138" s="54"/>
      <c r="AR138" s="52"/>
      <c r="AS138" s="53"/>
      <c r="AT138" s="54"/>
      <c r="AU138" s="52"/>
      <c r="AV138" s="52"/>
      <c r="AW138" s="52"/>
      <c r="AX138" s="55"/>
      <c r="AY138" s="56"/>
      <c r="AZ138" s="56"/>
      <c r="BA138" s="57"/>
    </row>
    <row r="139" spans="1:53" ht="17.25" hidden="1" customHeight="1" x14ac:dyDescent="0.2">
      <c r="A139" s="932"/>
      <c r="B139" s="934"/>
      <c r="C139" s="937"/>
      <c r="D139" s="940"/>
      <c r="E139" s="947"/>
      <c r="F139" s="943"/>
      <c r="G139" s="965"/>
      <c r="H139" s="949"/>
      <c r="I139" s="954"/>
      <c r="J139" s="955"/>
      <c r="K139" s="980"/>
      <c r="L139" s="984"/>
      <c r="M139" s="175"/>
      <c r="N139" s="176"/>
      <c r="O139" s="177"/>
      <c r="P139" s="46"/>
      <c r="Q139" s="47"/>
      <c r="R139" s="863"/>
      <c r="S139" s="48"/>
      <c r="T139" s="866"/>
      <c r="U139" s="49"/>
      <c r="V139" s="866"/>
      <c r="W139" s="49"/>
      <c r="X139" s="866"/>
      <c r="Y139" s="49"/>
      <c r="Z139" s="866"/>
      <c r="AA139" s="49"/>
      <c r="AB139" s="866"/>
      <c r="AC139" s="49"/>
      <c r="AD139" s="866"/>
      <c r="AE139" s="49"/>
      <c r="AF139" s="866"/>
      <c r="AG139" s="50"/>
      <c r="AH139" s="860"/>
      <c r="AI139" s="104"/>
      <c r="AJ139" s="51"/>
      <c r="AK139" s="52"/>
      <c r="AL139" s="52"/>
      <c r="AM139" s="52"/>
      <c r="AN139" s="52"/>
      <c r="AO139" s="52"/>
      <c r="AP139" s="53"/>
      <c r="AQ139" s="54"/>
      <c r="AR139" s="52"/>
      <c r="AS139" s="53"/>
      <c r="AT139" s="54"/>
      <c r="AU139" s="52"/>
      <c r="AV139" s="52"/>
      <c r="AW139" s="52"/>
      <c r="AX139" s="55"/>
      <c r="AY139" s="56"/>
      <c r="AZ139" s="56"/>
      <c r="BA139" s="57"/>
    </row>
    <row r="140" spans="1:53" ht="17.25" hidden="1" customHeight="1" x14ac:dyDescent="0.2">
      <c r="A140" s="932"/>
      <c r="B140" s="934"/>
      <c r="C140" s="937"/>
      <c r="D140" s="940"/>
      <c r="E140" s="947"/>
      <c r="F140" s="943"/>
      <c r="G140" s="965"/>
      <c r="H140" s="949"/>
      <c r="I140" s="954"/>
      <c r="J140" s="955"/>
      <c r="K140" s="980"/>
      <c r="L140" s="984"/>
      <c r="M140" s="175"/>
      <c r="N140" s="176"/>
      <c r="O140" s="177"/>
      <c r="P140" s="46"/>
      <c r="Q140" s="47"/>
      <c r="R140" s="863"/>
      <c r="S140" s="48"/>
      <c r="T140" s="866"/>
      <c r="U140" s="49"/>
      <c r="V140" s="866"/>
      <c r="W140" s="49"/>
      <c r="X140" s="866"/>
      <c r="Y140" s="49"/>
      <c r="Z140" s="866"/>
      <c r="AA140" s="49"/>
      <c r="AB140" s="866"/>
      <c r="AC140" s="49"/>
      <c r="AD140" s="866"/>
      <c r="AE140" s="49"/>
      <c r="AF140" s="866"/>
      <c r="AG140" s="50"/>
      <c r="AH140" s="860"/>
      <c r="AI140" s="104"/>
      <c r="AJ140" s="51"/>
      <c r="AK140" s="52"/>
      <c r="AL140" s="52"/>
      <c r="AM140" s="52"/>
      <c r="AN140" s="52"/>
      <c r="AO140" s="52"/>
      <c r="AP140" s="53"/>
      <c r="AQ140" s="54"/>
      <c r="AR140" s="52"/>
      <c r="AS140" s="53"/>
      <c r="AT140" s="54"/>
      <c r="AU140" s="52"/>
      <c r="AV140" s="52"/>
      <c r="AW140" s="52"/>
      <c r="AX140" s="55"/>
      <c r="AY140" s="56"/>
      <c r="AZ140" s="56"/>
      <c r="BA140" s="57"/>
    </row>
    <row r="141" spans="1:53" ht="17.25" hidden="1" customHeight="1" x14ac:dyDescent="0.2">
      <c r="A141" s="932"/>
      <c r="B141" s="934"/>
      <c r="C141" s="937"/>
      <c r="D141" s="940"/>
      <c r="E141" s="947"/>
      <c r="F141" s="943"/>
      <c r="G141" s="965"/>
      <c r="H141" s="949"/>
      <c r="I141" s="954"/>
      <c r="J141" s="955"/>
      <c r="K141" s="980"/>
      <c r="L141" s="984"/>
      <c r="M141" s="175"/>
      <c r="N141" s="176"/>
      <c r="O141" s="177"/>
      <c r="P141" s="46"/>
      <c r="Q141" s="47"/>
      <c r="R141" s="863"/>
      <c r="S141" s="48"/>
      <c r="T141" s="866"/>
      <c r="U141" s="49"/>
      <c r="V141" s="866"/>
      <c r="W141" s="49"/>
      <c r="X141" s="866"/>
      <c r="Y141" s="49"/>
      <c r="Z141" s="866"/>
      <c r="AA141" s="49"/>
      <c r="AB141" s="866"/>
      <c r="AC141" s="49"/>
      <c r="AD141" s="866"/>
      <c r="AE141" s="49"/>
      <c r="AF141" s="866"/>
      <c r="AG141" s="50"/>
      <c r="AH141" s="860"/>
      <c r="AI141" s="104"/>
      <c r="AJ141" s="51"/>
      <c r="AK141" s="52"/>
      <c r="AL141" s="52"/>
      <c r="AM141" s="52"/>
      <c r="AN141" s="52"/>
      <c r="AO141" s="52"/>
      <c r="AP141" s="53"/>
      <c r="AQ141" s="54"/>
      <c r="AR141" s="52"/>
      <c r="AS141" s="53"/>
      <c r="AT141" s="54"/>
      <c r="AU141" s="52"/>
      <c r="AV141" s="52"/>
      <c r="AW141" s="52"/>
      <c r="AX141" s="55"/>
      <c r="AY141" s="56"/>
      <c r="AZ141" s="56"/>
      <c r="BA141" s="57"/>
    </row>
    <row r="142" spans="1:53" ht="17.25" hidden="1" customHeight="1" x14ac:dyDescent="0.2">
      <c r="A142" s="932"/>
      <c r="B142" s="934"/>
      <c r="C142" s="937"/>
      <c r="D142" s="940"/>
      <c r="E142" s="947"/>
      <c r="F142" s="943"/>
      <c r="G142" s="965"/>
      <c r="H142" s="949"/>
      <c r="I142" s="954"/>
      <c r="J142" s="955"/>
      <c r="K142" s="980"/>
      <c r="L142" s="984"/>
      <c r="M142" s="175"/>
      <c r="N142" s="176"/>
      <c r="O142" s="177"/>
      <c r="P142" s="46"/>
      <c r="Q142" s="47"/>
      <c r="R142" s="863"/>
      <c r="S142" s="48"/>
      <c r="T142" s="866"/>
      <c r="U142" s="49"/>
      <c r="V142" s="866"/>
      <c r="W142" s="49"/>
      <c r="X142" s="866"/>
      <c r="Y142" s="49"/>
      <c r="Z142" s="866"/>
      <c r="AA142" s="49"/>
      <c r="AB142" s="866"/>
      <c r="AC142" s="49"/>
      <c r="AD142" s="866"/>
      <c r="AE142" s="49"/>
      <c r="AF142" s="866"/>
      <c r="AG142" s="50"/>
      <c r="AH142" s="860"/>
      <c r="AI142" s="104"/>
      <c r="AJ142" s="51"/>
      <c r="AK142" s="52"/>
      <c r="AL142" s="52"/>
      <c r="AM142" s="52"/>
      <c r="AN142" s="52"/>
      <c r="AO142" s="52"/>
      <c r="AP142" s="53"/>
      <c r="AQ142" s="54"/>
      <c r="AR142" s="52"/>
      <c r="AS142" s="53"/>
      <c r="AT142" s="54"/>
      <c r="AU142" s="52"/>
      <c r="AV142" s="52"/>
      <c r="AW142" s="52"/>
      <c r="AX142" s="55"/>
      <c r="AY142" s="56"/>
      <c r="AZ142" s="56"/>
      <c r="BA142" s="57"/>
    </row>
    <row r="143" spans="1:53" ht="17.25" hidden="1" customHeight="1" x14ac:dyDescent="0.2">
      <c r="A143" s="932"/>
      <c r="B143" s="935"/>
      <c r="C143" s="938"/>
      <c r="D143" s="941"/>
      <c r="E143" s="947"/>
      <c r="F143" s="944"/>
      <c r="G143" s="966"/>
      <c r="H143" s="950"/>
      <c r="I143" s="954"/>
      <c r="J143" s="955"/>
      <c r="K143" s="981"/>
      <c r="L143" s="984"/>
      <c r="M143" s="178"/>
      <c r="N143" s="179"/>
      <c r="O143" s="180"/>
      <c r="P143" s="107"/>
      <c r="Q143" s="108"/>
      <c r="R143" s="863"/>
      <c r="S143" s="109"/>
      <c r="T143" s="866"/>
      <c r="U143" s="110"/>
      <c r="V143" s="866"/>
      <c r="W143" s="110"/>
      <c r="X143" s="866"/>
      <c r="Y143" s="110"/>
      <c r="Z143" s="866"/>
      <c r="AA143" s="110"/>
      <c r="AB143" s="866"/>
      <c r="AC143" s="110"/>
      <c r="AD143" s="866"/>
      <c r="AE143" s="110"/>
      <c r="AF143" s="866"/>
      <c r="AG143" s="111"/>
      <c r="AH143" s="861"/>
      <c r="AI143" s="104"/>
      <c r="AJ143" s="112"/>
      <c r="AK143" s="113"/>
      <c r="AL143" s="113"/>
      <c r="AM143" s="113"/>
      <c r="AN143" s="113"/>
      <c r="AO143" s="113"/>
      <c r="AP143" s="53"/>
      <c r="AQ143" s="114"/>
      <c r="AR143" s="113"/>
      <c r="AS143" s="53"/>
      <c r="AT143" s="114"/>
      <c r="AU143" s="113"/>
      <c r="AV143" s="113"/>
      <c r="AW143" s="113"/>
      <c r="AX143" s="115"/>
      <c r="AY143" s="116"/>
      <c r="AZ143" s="116"/>
      <c r="BA143" s="117"/>
    </row>
    <row r="144" spans="1:53" ht="9.9499999999999993" hidden="1" customHeight="1" thickBot="1" x14ac:dyDescent="0.25">
      <c r="A144" s="933"/>
      <c r="B144" s="936"/>
      <c r="C144" s="939"/>
      <c r="D144" s="942"/>
      <c r="E144" s="948"/>
      <c r="F144" s="945"/>
      <c r="G144" s="967"/>
      <c r="H144" s="951"/>
      <c r="I144" s="956"/>
      <c r="J144" s="957"/>
      <c r="K144" s="982"/>
      <c r="L144" s="985"/>
      <c r="M144" s="181"/>
      <c r="N144" s="182"/>
      <c r="O144" s="183"/>
      <c r="P144" s="118"/>
      <c r="Q144" s="118"/>
      <c r="R144" s="864"/>
      <c r="S144" s="184"/>
      <c r="T144" s="867"/>
      <c r="U144" s="185"/>
      <c r="V144" s="867"/>
      <c r="W144" s="185"/>
      <c r="X144" s="867"/>
      <c r="Y144" s="185"/>
      <c r="Z144" s="867"/>
      <c r="AA144" s="185"/>
      <c r="AB144" s="867"/>
      <c r="AC144" s="185"/>
      <c r="AD144" s="867"/>
      <c r="AE144" s="185"/>
      <c r="AF144" s="867"/>
      <c r="AG144" s="186"/>
      <c r="AH144" s="119"/>
      <c r="AI144" s="120"/>
      <c r="AJ144" s="187"/>
      <c r="AK144" s="188"/>
      <c r="AL144" s="188"/>
      <c r="AM144" s="188"/>
      <c r="AN144" s="188"/>
      <c r="AO144" s="188"/>
      <c r="AP144" s="121"/>
      <c r="AQ144" s="189"/>
      <c r="AR144" s="188"/>
      <c r="AS144" s="121"/>
      <c r="AT144" s="189"/>
      <c r="AU144" s="188"/>
      <c r="AV144" s="188"/>
      <c r="AW144" s="188"/>
      <c r="AX144" s="190"/>
      <c r="AY144" s="191"/>
      <c r="AZ144" s="191"/>
      <c r="BA144" s="192"/>
    </row>
    <row r="145" spans="1:53" ht="6" hidden="1" customHeight="1" x14ac:dyDescent="0.2">
      <c r="A145" s="157"/>
      <c r="B145" s="193"/>
      <c r="C145" s="193"/>
      <c r="D145" s="193"/>
      <c r="E145" s="193"/>
      <c r="F145" s="193"/>
      <c r="G145" s="193"/>
      <c r="H145" s="193"/>
      <c r="I145" s="964"/>
      <c r="J145" s="964"/>
      <c r="K145" s="193"/>
      <c r="L145" s="193"/>
      <c r="M145" s="193"/>
      <c r="N145" s="193"/>
      <c r="O145" s="193"/>
      <c r="P145" s="193"/>
      <c r="Q145" s="193"/>
      <c r="R145" s="193"/>
      <c r="S145" s="193"/>
      <c r="T145" s="193"/>
      <c r="U145" s="193"/>
      <c r="V145" s="193"/>
      <c r="W145" s="193"/>
      <c r="X145" s="193"/>
      <c r="Y145" s="193"/>
      <c r="Z145" s="193"/>
      <c r="AA145" s="193"/>
      <c r="AB145" s="193"/>
      <c r="AC145" s="193"/>
      <c r="AD145" s="193"/>
      <c r="AE145" s="193"/>
      <c r="AF145" s="193"/>
      <c r="AG145" s="193"/>
      <c r="AH145" s="193"/>
      <c r="AI145" s="194"/>
      <c r="AJ145" s="194"/>
      <c r="AK145" s="194"/>
      <c r="AL145" s="194"/>
      <c r="AM145" s="194"/>
      <c r="AN145" s="194"/>
      <c r="AO145" s="195"/>
      <c r="AP145" s="194"/>
      <c r="AQ145" s="194"/>
      <c r="AR145" s="194"/>
      <c r="AS145" s="194"/>
      <c r="AT145" s="194"/>
      <c r="AU145" s="194"/>
      <c r="AV145" s="194"/>
      <c r="AW145" s="194"/>
      <c r="AX145" s="194"/>
      <c r="AY145" s="194"/>
      <c r="AZ145" s="194"/>
      <c r="BA145" s="157"/>
    </row>
    <row r="146" spans="1:53" ht="72" hidden="1" customHeight="1" x14ac:dyDescent="0.2">
      <c r="A146" s="931"/>
      <c r="B146" s="162"/>
      <c r="C146" s="163"/>
      <c r="D146" s="164"/>
      <c r="E146" s="164"/>
      <c r="F146" s="163"/>
      <c r="G146" s="165"/>
      <c r="H146" s="165"/>
      <c r="I146" s="166"/>
      <c r="J146" s="167"/>
      <c r="K146" s="165"/>
      <c r="L146" s="166"/>
      <c r="M146" s="163"/>
      <c r="N146" s="163"/>
      <c r="O146" s="163"/>
      <c r="P146" s="163"/>
      <c r="Q146" s="163"/>
      <c r="R146" s="168"/>
      <c r="S146" s="169"/>
      <c r="T146" s="170"/>
      <c r="U146" s="171"/>
      <c r="V146" s="170"/>
      <c r="W146" s="171"/>
      <c r="X146" s="170"/>
      <c r="Y146" s="171"/>
      <c r="Z146" s="170"/>
      <c r="AA146" s="171"/>
      <c r="AB146" s="170"/>
      <c r="AC146" s="171"/>
      <c r="AD146" s="170"/>
      <c r="AE146" s="171"/>
      <c r="AF146" s="170"/>
      <c r="AG146" s="172"/>
      <c r="AH146" s="173"/>
      <c r="AI146" s="174"/>
      <c r="AJ146" s="41"/>
      <c r="AK146" s="42"/>
      <c r="AL146" s="42"/>
      <c r="AM146" s="42"/>
      <c r="AN146" s="42"/>
      <c r="AO146" s="42"/>
      <c r="AP146" s="43"/>
      <c r="AQ146" s="105"/>
      <c r="AR146" s="42"/>
      <c r="AS146" s="43"/>
      <c r="AT146" s="105"/>
      <c r="AU146" s="42"/>
      <c r="AV146" s="42"/>
      <c r="AW146" s="42"/>
      <c r="AX146" s="106"/>
      <c r="AY146" s="44"/>
      <c r="AZ146" s="44"/>
      <c r="BA146" s="45"/>
    </row>
    <row r="147" spans="1:53" ht="17.25" hidden="1" customHeight="1" x14ac:dyDescent="0.2">
      <c r="A147" s="932"/>
      <c r="B147" s="934"/>
      <c r="C147" s="937"/>
      <c r="D147" s="940"/>
      <c r="E147" s="946"/>
      <c r="F147" s="943"/>
      <c r="G147" s="965"/>
      <c r="H147" s="949"/>
      <c r="I147" s="952"/>
      <c r="J147" s="953"/>
      <c r="K147" s="980"/>
      <c r="L147" s="983"/>
      <c r="M147" s="175"/>
      <c r="N147" s="176"/>
      <c r="O147" s="177"/>
      <c r="P147" s="46"/>
      <c r="Q147" s="47"/>
      <c r="R147" s="862"/>
      <c r="S147" s="48"/>
      <c r="T147" s="865"/>
      <c r="U147" s="49"/>
      <c r="V147" s="865"/>
      <c r="W147" s="49"/>
      <c r="X147" s="865"/>
      <c r="Y147" s="49"/>
      <c r="Z147" s="865"/>
      <c r="AA147" s="49"/>
      <c r="AB147" s="865"/>
      <c r="AC147" s="49"/>
      <c r="AD147" s="865"/>
      <c r="AE147" s="49"/>
      <c r="AF147" s="865"/>
      <c r="AG147" s="50"/>
      <c r="AH147" s="859"/>
      <c r="AI147" s="104"/>
      <c r="AJ147" s="51"/>
      <c r="AK147" s="52"/>
      <c r="AL147" s="52"/>
      <c r="AM147" s="52"/>
      <c r="AN147" s="52"/>
      <c r="AO147" s="52"/>
      <c r="AP147" s="53"/>
      <c r="AQ147" s="54"/>
      <c r="AR147" s="52"/>
      <c r="AS147" s="53"/>
      <c r="AT147" s="54"/>
      <c r="AU147" s="52"/>
      <c r="AV147" s="52"/>
      <c r="AW147" s="52"/>
      <c r="AX147" s="55"/>
      <c r="AY147" s="56"/>
      <c r="AZ147" s="56"/>
      <c r="BA147" s="57"/>
    </row>
    <row r="148" spans="1:53" ht="17.25" hidden="1" customHeight="1" x14ac:dyDescent="0.2">
      <c r="A148" s="932"/>
      <c r="B148" s="934"/>
      <c r="C148" s="937"/>
      <c r="D148" s="940"/>
      <c r="E148" s="947"/>
      <c r="F148" s="943"/>
      <c r="G148" s="965"/>
      <c r="H148" s="949"/>
      <c r="I148" s="954"/>
      <c r="J148" s="955"/>
      <c r="K148" s="980"/>
      <c r="L148" s="984"/>
      <c r="M148" s="175"/>
      <c r="N148" s="176"/>
      <c r="O148" s="177"/>
      <c r="P148" s="46"/>
      <c r="Q148" s="47"/>
      <c r="R148" s="863"/>
      <c r="S148" s="48"/>
      <c r="T148" s="866"/>
      <c r="U148" s="49"/>
      <c r="V148" s="866"/>
      <c r="W148" s="49"/>
      <c r="X148" s="866"/>
      <c r="Y148" s="49"/>
      <c r="Z148" s="866"/>
      <c r="AA148" s="49"/>
      <c r="AB148" s="866"/>
      <c r="AC148" s="49"/>
      <c r="AD148" s="866"/>
      <c r="AE148" s="49"/>
      <c r="AF148" s="866"/>
      <c r="AG148" s="50"/>
      <c r="AH148" s="860"/>
      <c r="AI148" s="104"/>
      <c r="AJ148" s="51"/>
      <c r="AK148" s="52"/>
      <c r="AL148" s="52"/>
      <c r="AM148" s="52"/>
      <c r="AN148" s="52"/>
      <c r="AO148" s="52"/>
      <c r="AP148" s="53"/>
      <c r="AQ148" s="54"/>
      <c r="AR148" s="52"/>
      <c r="AS148" s="53"/>
      <c r="AT148" s="54"/>
      <c r="AU148" s="52"/>
      <c r="AV148" s="52"/>
      <c r="AW148" s="52"/>
      <c r="AX148" s="55"/>
      <c r="AY148" s="56"/>
      <c r="AZ148" s="56"/>
      <c r="BA148" s="57"/>
    </row>
    <row r="149" spans="1:53" ht="17.25" hidden="1" customHeight="1" x14ac:dyDescent="0.2">
      <c r="A149" s="932"/>
      <c r="B149" s="934"/>
      <c r="C149" s="937"/>
      <c r="D149" s="940"/>
      <c r="E149" s="947"/>
      <c r="F149" s="943"/>
      <c r="G149" s="965"/>
      <c r="H149" s="949"/>
      <c r="I149" s="954"/>
      <c r="J149" s="955"/>
      <c r="K149" s="980"/>
      <c r="L149" s="984"/>
      <c r="M149" s="175"/>
      <c r="N149" s="176"/>
      <c r="O149" s="177"/>
      <c r="P149" s="46"/>
      <c r="Q149" s="47"/>
      <c r="R149" s="863"/>
      <c r="S149" s="48"/>
      <c r="T149" s="866"/>
      <c r="U149" s="49"/>
      <c r="V149" s="866"/>
      <c r="W149" s="49"/>
      <c r="X149" s="866"/>
      <c r="Y149" s="49"/>
      <c r="Z149" s="866"/>
      <c r="AA149" s="49"/>
      <c r="AB149" s="866"/>
      <c r="AC149" s="49"/>
      <c r="AD149" s="866"/>
      <c r="AE149" s="49"/>
      <c r="AF149" s="866"/>
      <c r="AG149" s="50"/>
      <c r="AH149" s="860"/>
      <c r="AI149" s="104"/>
      <c r="AJ149" s="51"/>
      <c r="AK149" s="52"/>
      <c r="AL149" s="52"/>
      <c r="AM149" s="52"/>
      <c r="AN149" s="52"/>
      <c r="AO149" s="52"/>
      <c r="AP149" s="53"/>
      <c r="AQ149" s="54"/>
      <c r="AR149" s="52"/>
      <c r="AS149" s="53"/>
      <c r="AT149" s="54"/>
      <c r="AU149" s="52"/>
      <c r="AV149" s="52"/>
      <c r="AW149" s="52"/>
      <c r="AX149" s="55"/>
      <c r="AY149" s="56"/>
      <c r="AZ149" s="56"/>
      <c r="BA149" s="57"/>
    </row>
    <row r="150" spans="1:53" ht="17.25" hidden="1" customHeight="1" x14ac:dyDescent="0.2">
      <c r="A150" s="932"/>
      <c r="B150" s="934"/>
      <c r="C150" s="937"/>
      <c r="D150" s="940"/>
      <c r="E150" s="947"/>
      <c r="F150" s="943"/>
      <c r="G150" s="965"/>
      <c r="H150" s="949"/>
      <c r="I150" s="954"/>
      <c r="J150" s="955"/>
      <c r="K150" s="980"/>
      <c r="L150" s="984"/>
      <c r="M150" s="175"/>
      <c r="N150" s="176"/>
      <c r="O150" s="177"/>
      <c r="P150" s="46"/>
      <c r="Q150" s="47"/>
      <c r="R150" s="863"/>
      <c r="S150" s="48"/>
      <c r="T150" s="866"/>
      <c r="U150" s="49"/>
      <c r="V150" s="866"/>
      <c r="W150" s="49"/>
      <c r="X150" s="866"/>
      <c r="Y150" s="49"/>
      <c r="Z150" s="866"/>
      <c r="AA150" s="49"/>
      <c r="AB150" s="866"/>
      <c r="AC150" s="49"/>
      <c r="AD150" s="866"/>
      <c r="AE150" s="49"/>
      <c r="AF150" s="866"/>
      <c r="AG150" s="50"/>
      <c r="AH150" s="860"/>
      <c r="AI150" s="104"/>
      <c r="AJ150" s="51"/>
      <c r="AK150" s="52"/>
      <c r="AL150" s="52"/>
      <c r="AM150" s="52"/>
      <c r="AN150" s="52"/>
      <c r="AO150" s="52"/>
      <c r="AP150" s="53"/>
      <c r="AQ150" s="54"/>
      <c r="AR150" s="52"/>
      <c r="AS150" s="53"/>
      <c r="AT150" s="54"/>
      <c r="AU150" s="52"/>
      <c r="AV150" s="52"/>
      <c r="AW150" s="52"/>
      <c r="AX150" s="55"/>
      <c r="AY150" s="56"/>
      <c r="AZ150" s="56"/>
      <c r="BA150" s="57"/>
    </row>
    <row r="151" spans="1:53" ht="17.25" hidden="1" customHeight="1" x14ac:dyDescent="0.2">
      <c r="A151" s="932"/>
      <c r="B151" s="934"/>
      <c r="C151" s="937"/>
      <c r="D151" s="940"/>
      <c r="E151" s="947"/>
      <c r="F151" s="943"/>
      <c r="G151" s="965"/>
      <c r="H151" s="949"/>
      <c r="I151" s="954"/>
      <c r="J151" s="955"/>
      <c r="K151" s="980"/>
      <c r="L151" s="984"/>
      <c r="M151" s="175"/>
      <c r="N151" s="176"/>
      <c r="O151" s="177"/>
      <c r="P151" s="46"/>
      <c r="Q151" s="47"/>
      <c r="R151" s="863"/>
      <c r="S151" s="48"/>
      <c r="T151" s="866"/>
      <c r="U151" s="49"/>
      <c r="V151" s="866"/>
      <c r="W151" s="49"/>
      <c r="X151" s="866"/>
      <c r="Y151" s="49"/>
      <c r="Z151" s="866"/>
      <c r="AA151" s="49"/>
      <c r="AB151" s="866"/>
      <c r="AC151" s="49"/>
      <c r="AD151" s="866"/>
      <c r="AE151" s="49"/>
      <c r="AF151" s="866"/>
      <c r="AG151" s="50"/>
      <c r="AH151" s="860"/>
      <c r="AI151" s="104"/>
      <c r="AJ151" s="51"/>
      <c r="AK151" s="52"/>
      <c r="AL151" s="52"/>
      <c r="AM151" s="52"/>
      <c r="AN151" s="52"/>
      <c r="AO151" s="52"/>
      <c r="AP151" s="53"/>
      <c r="AQ151" s="54"/>
      <c r="AR151" s="52"/>
      <c r="AS151" s="53"/>
      <c r="AT151" s="54"/>
      <c r="AU151" s="52"/>
      <c r="AV151" s="52"/>
      <c r="AW151" s="52"/>
      <c r="AX151" s="55"/>
      <c r="AY151" s="56"/>
      <c r="AZ151" s="56"/>
      <c r="BA151" s="57"/>
    </row>
    <row r="152" spans="1:53" ht="17.25" hidden="1" customHeight="1" x14ac:dyDescent="0.2">
      <c r="A152" s="932"/>
      <c r="B152" s="935"/>
      <c r="C152" s="938"/>
      <c r="D152" s="941"/>
      <c r="E152" s="947"/>
      <c r="F152" s="944"/>
      <c r="G152" s="966"/>
      <c r="H152" s="950"/>
      <c r="I152" s="954"/>
      <c r="J152" s="955"/>
      <c r="K152" s="981"/>
      <c r="L152" s="984"/>
      <c r="M152" s="178"/>
      <c r="N152" s="179"/>
      <c r="O152" s="180"/>
      <c r="P152" s="107"/>
      <c r="Q152" s="108"/>
      <c r="R152" s="863"/>
      <c r="S152" s="109"/>
      <c r="T152" s="866"/>
      <c r="U152" s="110"/>
      <c r="V152" s="866"/>
      <c r="W152" s="110"/>
      <c r="X152" s="866"/>
      <c r="Y152" s="110"/>
      <c r="Z152" s="866"/>
      <c r="AA152" s="110"/>
      <c r="AB152" s="866"/>
      <c r="AC152" s="110"/>
      <c r="AD152" s="866"/>
      <c r="AE152" s="110"/>
      <c r="AF152" s="866"/>
      <c r="AG152" s="111"/>
      <c r="AH152" s="861"/>
      <c r="AI152" s="104"/>
      <c r="AJ152" s="112"/>
      <c r="AK152" s="113"/>
      <c r="AL152" s="113"/>
      <c r="AM152" s="113"/>
      <c r="AN152" s="113"/>
      <c r="AO152" s="113"/>
      <c r="AP152" s="53"/>
      <c r="AQ152" s="114"/>
      <c r="AR152" s="113"/>
      <c r="AS152" s="53"/>
      <c r="AT152" s="114"/>
      <c r="AU152" s="113"/>
      <c r="AV152" s="113"/>
      <c r="AW152" s="113"/>
      <c r="AX152" s="115"/>
      <c r="AY152" s="116"/>
      <c r="AZ152" s="116"/>
      <c r="BA152" s="117"/>
    </row>
    <row r="153" spans="1:53" ht="9.9499999999999993" hidden="1" customHeight="1" thickBot="1" x14ac:dyDescent="0.25">
      <c r="A153" s="933"/>
      <c r="B153" s="936"/>
      <c r="C153" s="939"/>
      <c r="D153" s="942"/>
      <c r="E153" s="948"/>
      <c r="F153" s="945"/>
      <c r="G153" s="967"/>
      <c r="H153" s="951"/>
      <c r="I153" s="956"/>
      <c r="J153" s="957"/>
      <c r="K153" s="982"/>
      <c r="L153" s="985"/>
      <c r="M153" s="181"/>
      <c r="N153" s="182"/>
      <c r="O153" s="183"/>
      <c r="P153" s="118"/>
      <c r="Q153" s="118"/>
      <c r="R153" s="864"/>
      <c r="S153" s="184"/>
      <c r="T153" s="867"/>
      <c r="U153" s="185"/>
      <c r="V153" s="867"/>
      <c r="W153" s="185"/>
      <c r="X153" s="867"/>
      <c r="Y153" s="185"/>
      <c r="Z153" s="867"/>
      <c r="AA153" s="185"/>
      <c r="AB153" s="867"/>
      <c r="AC153" s="185"/>
      <c r="AD153" s="867"/>
      <c r="AE153" s="185"/>
      <c r="AF153" s="867"/>
      <c r="AG153" s="186"/>
      <c r="AH153" s="119"/>
      <c r="AI153" s="120"/>
      <c r="AJ153" s="187"/>
      <c r="AK153" s="188"/>
      <c r="AL153" s="188"/>
      <c r="AM153" s="188"/>
      <c r="AN153" s="188"/>
      <c r="AO153" s="188"/>
      <c r="AP153" s="121"/>
      <c r="AQ153" s="189"/>
      <c r="AR153" s="188"/>
      <c r="AS153" s="121"/>
      <c r="AT153" s="189"/>
      <c r="AU153" s="188"/>
      <c r="AV153" s="188"/>
      <c r="AW153" s="188"/>
      <c r="AX153" s="190"/>
      <c r="AY153" s="191"/>
      <c r="AZ153" s="191"/>
      <c r="BA153" s="192"/>
    </row>
    <row r="154" spans="1:53" ht="6" hidden="1" customHeight="1" x14ac:dyDescent="0.2">
      <c r="A154" s="157"/>
      <c r="B154" s="193"/>
      <c r="C154" s="193"/>
      <c r="D154" s="193"/>
      <c r="E154" s="193"/>
      <c r="F154" s="193"/>
      <c r="G154" s="193"/>
      <c r="H154" s="193"/>
      <c r="I154" s="964"/>
      <c r="J154" s="964"/>
      <c r="K154" s="193"/>
      <c r="L154" s="193"/>
      <c r="M154" s="193"/>
      <c r="N154" s="193"/>
      <c r="O154" s="193"/>
      <c r="P154" s="193"/>
      <c r="Q154" s="193"/>
      <c r="R154" s="193"/>
      <c r="S154" s="193"/>
      <c r="T154" s="193"/>
      <c r="U154" s="193"/>
      <c r="V154" s="193"/>
      <c r="W154" s="193"/>
      <c r="X154" s="193"/>
      <c r="Y154" s="193"/>
      <c r="Z154" s="193"/>
      <c r="AA154" s="193"/>
      <c r="AB154" s="193"/>
      <c r="AC154" s="193"/>
      <c r="AD154" s="193"/>
      <c r="AE154" s="193"/>
      <c r="AF154" s="193"/>
      <c r="AG154" s="193"/>
      <c r="AH154" s="193"/>
      <c r="AI154" s="194"/>
      <c r="AJ154" s="194"/>
      <c r="AK154" s="194"/>
      <c r="AL154" s="194"/>
      <c r="AM154" s="194"/>
      <c r="AN154" s="194"/>
      <c r="AO154" s="195"/>
      <c r="AP154" s="194"/>
      <c r="AQ154" s="194"/>
      <c r="AR154" s="194"/>
      <c r="AS154" s="194"/>
      <c r="AT154" s="194"/>
      <c r="AU154" s="194"/>
      <c r="AV154" s="194"/>
      <c r="AW154" s="194"/>
      <c r="AX154" s="194"/>
      <c r="AY154" s="194"/>
      <c r="AZ154" s="194"/>
      <c r="BA154" s="157"/>
    </row>
    <row r="155" spans="1:53" ht="72" hidden="1" customHeight="1" x14ac:dyDescent="0.2">
      <c r="A155" s="931"/>
      <c r="B155" s="162"/>
      <c r="C155" s="163"/>
      <c r="D155" s="164"/>
      <c r="E155" s="164"/>
      <c r="F155" s="163"/>
      <c r="G155" s="165"/>
      <c r="H155" s="165"/>
      <c r="I155" s="166"/>
      <c r="J155" s="167"/>
      <c r="K155" s="165"/>
      <c r="L155" s="166"/>
      <c r="M155" s="163"/>
      <c r="N155" s="163"/>
      <c r="O155" s="163"/>
      <c r="P155" s="163"/>
      <c r="Q155" s="163"/>
      <c r="R155" s="168"/>
      <c r="S155" s="169"/>
      <c r="T155" s="170"/>
      <c r="U155" s="171"/>
      <c r="V155" s="170"/>
      <c r="W155" s="171"/>
      <c r="X155" s="170"/>
      <c r="Y155" s="171"/>
      <c r="Z155" s="170"/>
      <c r="AA155" s="171"/>
      <c r="AB155" s="170"/>
      <c r="AC155" s="171"/>
      <c r="AD155" s="170"/>
      <c r="AE155" s="171"/>
      <c r="AF155" s="170"/>
      <c r="AG155" s="172"/>
      <c r="AH155" s="173"/>
      <c r="AI155" s="174"/>
      <c r="AJ155" s="41"/>
      <c r="AK155" s="42"/>
      <c r="AL155" s="42"/>
      <c r="AM155" s="42"/>
      <c r="AN155" s="42"/>
      <c r="AO155" s="42"/>
      <c r="AP155" s="43"/>
      <c r="AQ155" s="105"/>
      <c r="AR155" s="42"/>
      <c r="AS155" s="43"/>
      <c r="AT155" s="105"/>
      <c r="AU155" s="42"/>
      <c r="AV155" s="42"/>
      <c r="AW155" s="42"/>
      <c r="AX155" s="106"/>
      <c r="AY155" s="44"/>
      <c r="AZ155" s="44"/>
      <c r="BA155" s="45"/>
    </row>
    <row r="156" spans="1:53" ht="17.25" hidden="1" customHeight="1" x14ac:dyDescent="0.2">
      <c r="A156" s="932"/>
      <c r="B156" s="934"/>
      <c r="C156" s="937"/>
      <c r="D156" s="940"/>
      <c r="E156" s="946"/>
      <c r="F156" s="943"/>
      <c r="G156" s="965"/>
      <c r="H156" s="949"/>
      <c r="I156" s="952"/>
      <c r="J156" s="953"/>
      <c r="K156" s="980"/>
      <c r="L156" s="983"/>
      <c r="M156" s="175"/>
      <c r="N156" s="176"/>
      <c r="O156" s="177"/>
      <c r="P156" s="46"/>
      <c r="Q156" s="47"/>
      <c r="R156" s="862"/>
      <c r="S156" s="48"/>
      <c r="T156" s="865"/>
      <c r="U156" s="49"/>
      <c r="V156" s="865"/>
      <c r="W156" s="49"/>
      <c r="X156" s="865"/>
      <c r="Y156" s="49"/>
      <c r="Z156" s="865"/>
      <c r="AA156" s="49"/>
      <c r="AB156" s="865"/>
      <c r="AC156" s="49"/>
      <c r="AD156" s="865"/>
      <c r="AE156" s="49"/>
      <c r="AF156" s="865"/>
      <c r="AG156" s="50"/>
      <c r="AH156" s="859"/>
      <c r="AI156" s="104"/>
      <c r="AJ156" s="51"/>
      <c r="AK156" s="52"/>
      <c r="AL156" s="52"/>
      <c r="AM156" s="52"/>
      <c r="AN156" s="52"/>
      <c r="AO156" s="52"/>
      <c r="AP156" s="53"/>
      <c r="AQ156" s="54"/>
      <c r="AR156" s="52"/>
      <c r="AS156" s="53"/>
      <c r="AT156" s="54"/>
      <c r="AU156" s="52"/>
      <c r="AV156" s="52"/>
      <c r="AW156" s="52"/>
      <c r="AX156" s="55"/>
      <c r="AY156" s="56"/>
      <c r="AZ156" s="56"/>
      <c r="BA156" s="57"/>
    </row>
    <row r="157" spans="1:53" ht="17.25" hidden="1" customHeight="1" x14ac:dyDescent="0.2">
      <c r="A157" s="932"/>
      <c r="B157" s="934"/>
      <c r="C157" s="937"/>
      <c r="D157" s="940"/>
      <c r="E157" s="947"/>
      <c r="F157" s="943"/>
      <c r="G157" s="965"/>
      <c r="H157" s="949"/>
      <c r="I157" s="954"/>
      <c r="J157" s="955"/>
      <c r="K157" s="980"/>
      <c r="L157" s="984"/>
      <c r="M157" s="175"/>
      <c r="N157" s="176"/>
      <c r="O157" s="177"/>
      <c r="P157" s="46"/>
      <c r="Q157" s="47"/>
      <c r="R157" s="863"/>
      <c r="S157" s="48"/>
      <c r="T157" s="866"/>
      <c r="U157" s="49"/>
      <c r="V157" s="866"/>
      <c r="W157" s="49"/>
      <c r="X157" s="866"/>
      <c r="Y157" s="49"/>
      <c r="Z157" s="866"/>
      <c r="AA157" s="49"/>
      <c r="AB157" s="866"/>
      <c r="AC157" s="49"/>
      <c r="AD157" s="866"/>
      <c r="AE157" s="49"/>
      <c r="AF157" s="866"/>
      <c r="AG157" s="50"/>
      <c r="AH157" s="860"/>
      <c r="AI157" s="104"/>
      <c r="AJ157" s="51"/>
      <c r="AK157" s="52"/>
      <c r="AL157" s="52"/>
      <c r="AM157" s="52"/>
      <c r="AN157" s="52"/>
      <c r="AO157" s="52"/>
      <c r="AP157" s="53"/>
      <c r="AQ157" s="54"/>
      <c r="AR157" s="52"/>
      <c r="AS157" s="53"/>
      <c r="AT157" s="54"/>
      <c r="AU157" s="52"/>
      <c r="AV157" s="52"/>
      <c r="AW157" s="52"/>
      <c r="AX157" s="55"/>
      <c r="AY157" s="56"/>
      <c r="AZ157" s="56"/>
      <c r="BA157" s="57"/>
    </row>
    <row r="158" spans="1:53" ht="17.25" hidden="1" customHeight="1" x14ac:dyDescent="0.2">
      <c r="A158" s="932"/>
      <c r="B158" s="934"/>
      <c r="C158" s="937"/>
      <c r="D158" s="940"/>
      <c r="E158" s="947"/>
      <c r="F158" s="943"/>
      <c r="G158" s="965"/>
      <c r="H158" s="949"/>
      <c r="I158" s="954"/>
      <c r="J158" s="955"/>
      <c r="K158" s="980"/>
      <c r="L158" s="984"/>
      <c r="M158" s="175"/>
      <c r="N158" s="176"/>
      <c r="O158" s="177"/>
      <c r="P158" s="46"/>
      <c r="Q158" s="47"/>
      <c r="R158" s="863"/>
      <c r="S158" s="48"/>
      <c r="T158" s="866"/>
      <c r="U158" s="49"/>
      <c r="V158" s="866"/>
      <c r="W158" s="49"/>
      <c r="X158" s="866"/>
      <c r="Y158" s="49"/>
      <c r="Z158" s="866"/>
      <c r="AA158" s="49"/>
      <c r="AB158" s="866"/>
      <c r="AC158" s="49"/>
      <c r="AD158" s="866"/>
      <c r="AE158" s="49"/>
      <c r="AF158" s="866"/>
      <c r="AG158" s="50"/>
      <c r="AH158" s="860"/>
      <c r="AI158" s="104"/>
      <c r="AJ158" s="51"/>
      <c r="AK158" s="52"/>
      <c r="AL158" s="52"/>
      <c r="AM158" s="52"/>
      <c r="AN158" s="52"/>
      <c r="AO158" s="52"/>
      <c r="AP158" s="53"/>
      <c r="AQ158" s="54"/>
      <c r="AR158" s="52"/>
      <c r="AS158" s="53"/>
      <c r="AT158" s="54"/>
      <c r="AU158" s="52"/>
      <c r="AV158" s="52"/>
      <c r="AW158" s="52"/>
      <c r="AX158" s="55"/>
      <c r="AY158" s="56"/>
      <c r="AZ158" s="56"/>
      <c r="BA158" s="57"/>
    </row>
    <row r="159" spans="1:53" ht="17.25" hidden="1" customHeight="1" x14ac:dyDescent="0.2">
      <c r="A159" s="932"/>
      <c r="B159" s="934"/>
      <c r="C159" s="937"/>
      <c r="D159" s="940"/>
      <c r="E159" s="947"/>
      <c r="F159" s="943"/>
      <c r="G159" s="965"/>
      <c r="H159" s="949"/>
      <c r="I159" s="954"/>
      <c r="J159" s="955"/>
      <c r="K159" s="980"/>
      <c r="L159" s="984"/>
      <c r="M159" s="175"/>
      <c r="N159" s="176"/>
      <c r="O159" s="177"/>
      <c r="P159" s="46"/>
      <c r="Q159" s="47"/>
      <c r="R159" s="863"/>
      <c r="S159" s="48"/>
      <c r="T159" s="866"/>
      <c r="U159" s="49"/>
      <c r="V159" s="866"/>
      <c r="W159" s="49"/>
      <c r="X159" s="866"/>
      <c r="Y159" s="49"/>
      <c r="Z159" s="866"/>
      <c r="AA159" s="49"/>
      <c r="AB159" s="866"/>
      <c r="AC159" s="49"/>
      <c r="AD159" s="866"/>
      <c r="AE159" s="49"/>
      <c r="AF159" s="866"/>
      <c r="AG159" s="50"/>
      <c r="AH159" s="860"/>
      <c r="AI159" s="104"/>
      <c r="AJ159" s="51"/>
      <c r="AK159" s="52"/>
      <c r="AL159" s="52"/>
      <c r="AM159" s="52"/>
      <c r="AN159" s="52"/>
      <c r="AO159" s="52"/>
      <c r="AP159" s="53"/>
      <c r="AQ159" s="54"/>
      <c r="AR159" s="52"/>
      <c r="AS159" s="53"/>
      <c r="AT159" s="54"/>
      <c r="AU159" s="52"/>
      <c r="AV159" s="52"/>
      <c r="AW159" s="52"/>
      <c r="AX159" s="55"/>
      <c r="AY159" s="56"/>
      <c r="AZ159" s="56"/>
      <c r="BA159" s="57"/>
    </row>
    <row r="160" spans="1:53" ht="17.25" hidden="1" customHeight="1" x14ac:dyDescent="0.2">
      <c r="A160" s="932"/>
      <c r="B160" s="934"/>
      <c r="C160" s="937"/>
      <c r="D160" s="940"/>
      <c r="E160" s="947"/>
      <c r="F160" s="943"/>
      <c r="G160" s="965"/>
      <c r="H160" s="949"/>
      <c r="I160" s="954"/>
      <c r="J160" s="955"/>
      <c r="K160" s="980"/>
      <c r="L160" s="984"/>
      <c r="M160" s="175"/>
      <c r="N160" s="176"/>
      <c r="O160" s="177"/>
      <c r="P160" s="46"/>
      <c r="Q160" s="47"/>
      <c r="R160" s="863"/>
      <c r="S160" s="48"/>
      <c r="T160" s="866"/>
      <c r="U160" s="49"/>
      <c r="V160" s="866"/>
      <c r="W160" s="49"/>
      <c r="X160" s="866"/>
      <c r="Y160" s="49"/>
      <c r="Z160" s="866"/>
      <c r="AA160" s="49"/>
      <c r="AB160" s="866"/>
      <c r="AC160" s="49"/>
      <c r="AD160" s="866"/>
      <c r="AE160" s="49"/>
      <c r="AF160" s="866"/>
      <c r="AG160" s="50"/>
      <c r="AH160" s="860"/>
      <c r="AI160" s="104"/>
      <c r="AJ160" s="51"/>
      <c r="AK160" s="52"/>
      <c r="AL160" s="52"/>
      <c r="AM160" s="52"/>
      <c r="AN160" s="52"/>
      <c r="AO160" s="52"/>
      <c r="AP160" s="53"/>
      <c r="AQ160" s="54"/>
      <c r="AR160" s="52"/>
      <c r="AS160" s="53"/>
      <c r="AT160" s="54"/>
      <c r="AU160" s="52"/>
      <c r="AV160" s="52"/>
      <c r="AW160" s="52"/>
      <c r="AX160" s="55"/>
      <c r="AY160" s="56"/>
      <c r="AZ160" s="56"/>
      <c r="BA160" s="57"/>
    </row>
    <row r="161" spans="1:53" ht="17.25" hidden="1" customHeight="1" x14ac:dyDescent="0.2">
      <c r="A161" s="932"/>
      <c r="B161" s="935"/>
      <c r="C161" s="938"/>
      <c r="D161" s="941"/>
      <c r="E161" s="947"/>
      <c r="F161" s="944"/>
      <c r="G161" s="966"/>
      <c r="H161" s="950"/>
      <c r="I161" s="954"/>
      <c r="J161" s="955"/>
      <c r="K161" s="981"/>
      <c r="L161" s="984"/>
      <c r="M161" s="178"/>
      <c r="N161" s="179"/>
      <c r="O161" s="180"/>
      <c r="P161" s="107"/>
      <c r="Q161" s="108"/>
      <c r="R161" s="863"/>
      <c r="S161" s="109"/>
      <c r="T161" s="866"/>
      <c r="U161" s="110"/>
      <c r="V161" s="866"/>
      <c r="W161" s="110"/>
      <c r="X161" s="866"/>
      <c r="Y161" s="110"/>
      <c r="Z161" s="866"/>
      <c r="AA161" s="110"/>
      <c r="AB161" s="866"/>
      <c r="AC161" s="110"/>
      <c r="AD161" s="866"/>
      <c r="AE161" s="110"/>
      <c r="AF161" s="866"/>
      <c r="AG161" s="111"/>
      <c r="AH161" s="861"/>
      <c r="AI161" s="104"/>
      <c r="AJ161" s="112"/>
      <c r="AK161" s="113"/>
      <c r="AL161" s="113"/>
      <c r="AM161" s="113"/>
      <c r="AN161" s="113"/>
      <c r="AO161" s="113"/>
      <c r="AP161" s="53"/>
      <c r="AQ161" s="114"/>
      <c r="AR161" s="113"/>
      <c r="AS161" s="53"/>
      <c r="AT161" s="114"/>
      <c r="AU161" s="113"/>
      <c r="AV161" s="113"/>
      <c r="AW161" s="113"/>
      <c r="AX161" s="115"/>
      <c r="AY161" s="116"/>
      <c r="AZ161" s="116"/>
      <c r="BA161" s="117"/>
    </row>
    <row r="162" spans="1:53" ht="9.9499999999999993" hidden="1" customHeight="1" thickBot="1" x14ac:dyDescent="0.25">
      <c r="A162" s="933"/>
      <c r="B162" s="936"/>
      <c r="C162" s="939"/>
      <c r="D162" s="942"/>
      <c r="E162" s="948"/>
      <c r="F162" s="945"/>
      <c r="G162" s="967"/>
      <c r="H162" s="951"/>
      <c r="I162" s="956"/>
      <c r="J162" s="957"/>
      <c r="K162" s="982"/>
      <c r="L162" s="985"/>
      <c r="M162" s="181"/>
      <c r="N162" s="182"/>
      <c r="O162" s="183"/>
      <c r="P162" s="118"/>
      <c r="Q162" s="118"/>
      <c r="R162" s="864"/>
      <c r="S162" s="184"/>
      <c r="T162" s="867"/>
      <c r="U162" s="185"/>
      <c r="V162" s="867"/>
      <c r="W162" s="185"/>
      <c r="X162" s="867"/>
      <c r="Y162" s="185"/>
      <c r="Z162" s="867"/>
      <c r="AA162" s="185"/>
      <c r="AB162" s="867"/>
      <c r="AC162" s="185"/>
      <c r="AD162" s="867"/>
      <c r="AE162" s="185"/>
      <c r="AF162" s="867"/>
      <c r="AG162" s="186"/>
      <c r="AH162" s="119"/>
      <c r="AI162" s="120"/>
      <c r="AJ162" s="187"/>
      <c r="AK162" s="188"/>
      <c r="AL162" s="188"/>
      <c r="AM162" s="188"/>
      <c r="AN162" s="188"/>
      <c r="AO162" s="188"/>
      <c r="AP162" s="121"/>
      <c r="AQ162" s="189"/>
      <c r="AR162" s="188"/>
      <c r="AS162" s="121"/>
      <c r="AT162" s="189"/>
      <c r="AU162" s="188"/>
      <c r="AV162" s="188"/>
      <c r="AW162" s="188"/>
      <c r="AX162" s="190"/>
      <c r="AY162" s="191"/>
      <c r="AZ162" s="191"/>
      <c r="BA162" s="192"/>
    </row>
    <row r="163" spans="1:53" ht="6" hidden="1" customHeight="1" x14ac:dyDescent="0.2">
      <c r="A163" s="157"/>
      <c r="B163" s="193"/>
      <c r="C163" s="193"/>
      <c r="D163" s="193"/>
      <c r="E163" s="193"/>
      <c r="F163" s="193"/>
      <c r="G163" s="193"/>
      <c r="H163" s="193"/>
      <c r="I163" s="964"/>
      <c r="J163" s="964"/>
      <c r="K163" s="193"/>
      <c r="L163" s="193"/>
      <c r="M163" s="193"/>
      <c r="N163" s="193"/>
      <c r="O163" s="193"/>
      <c r="P163" s="193"/>
      <c r="Q163" s="193"/>
      <c r="R163" s="193"/>
      <c r="S163" s="193"/>
      <c r="T163" s="193"/>
      <c r="U163" s="193"/>
      <c r="V163" s="193"/>
      <c r="W163" s="193"/>
      <c r="X163" s="193"/>
      <c r="Y163" s="193"/>
      <c r="Z163" s="193"/>
      <c r="AA163" s="193"/>
      <c r="AB163" s="193"/>
      <c r="AC163" s="193"/>
      <c r="AD163" s="193"/>
      <c r="AE163" s="193"/>
      <c r="AF163" s="193"/>
      <c r="AG163" s="193"/>
      <c r="AH163" s="193"/>
      <c r="AI163" s="194"/>
      <c r="AJ163" s="194"/>
      <c r="AK163" s="194"/>
      <c r="AL163" s="194"/>
      <c r="AM163" s="194"/>
      <c r="AN163" s="194"/>
      <c r="AO163" s="195"/>
      <c r="AP163" s="194"/>
      <c r="AQ163" s="194"/>
      <c r="AR163" s="194"/>
      <c r="AS163" s="194"/>
      <c r="AT163" s="194"/>
      <c r="AU163" s="194"/>
      <c r="AV163" s="194"/>
      <c r="AW163" s="194"/>
      <c r="AX163" s="194"/>
      <c r="AY163" s="194"/>
      <c r="AZ163" s="194"/>
      <c r="BA163" s="157"/>
    </row>
    <row r="164" spans="1:53" ht="72" hidden="1" customHeight="1" x14ac:dyDescent="0.2">
      <c r="A164" s="931"/>
      <c r="B164" s="162"/>
      <c r="C164" s="163"/>
      <c r="D164" s="164"/>
      <c r="E164" s="164"/>
      <c r="F164" s="163"/>
      <c r="G164" s="165"/>
      <c r="H164" s="165"/>
      <c r="I164" s="166"/>
      <c r="J164" s="167"/>
      <c r="K164" s="165"/>
      <c r="L164" s="166"/>
      <c r="M164" s="163"/>
      <c r="N164" s="163"/>
      <c r="O164" s="163"/>
      <c r="P164" s="163"/>
      <c r="Q164" s="163"/>
      <c r="R164" s="168"/>
      <c r="S164" s="169"/>
      <c r="T164" s="170"/>
      <c r="U164" s="171"/>
      <c r="V164" s="170"/>
      <c r="W164" s="171"/>
      <c r="X164" s="170"/>
      <c r="Y164" s="171"/>
      <c r="Z164" s="170"/>
      <c r="AA164" s="171"/>
      <c r="AB164" s="170"/>
      <c r="AC164" s="171"/>
      <c r="AD164" s="170"/>
      <c r="AE164" s="171"/>
      <c r="AF164" s="170"/>
      <c r="AG164" s="172"/>
      <c r="AH164" s="173"/>
      <c r="AI164" s="174"/>
      <c r="AJ164" s="41"/>
      <c r="AK164" s="42"/>
      <c r="AL164" s="42"/>
      <c r="AM164" s="42"/>
      <c r="AN164" s="42"/>
      <c r="AO164" s="42"/>
      <c r="AP164" s="43"/>
      <c r="AQ164" s="105"/>
      <c r="AR164" s="42"/>
      <c r="AS164" s="43"/>
      <c r="AT164" s="105"/>
      <c r="AU164" s="42"/>
      <c r="AV164" s="42"/>
      <c r="AW164" s="42"/>
      <c r="AX164" s="106"/>
      <c r="AY164" s="44"/>
      <c r="AZ164" s="44"/>
      <c r="BA164" s="45"/>
    </row>
    <row r="165" spans="1:53" ht="17.25" hidden="1" customHeight="1" x14ac:dyDescent="0.2">
      <c r="A165" s="932"/>
      <c r="B165" s="934"/>
      <c r="C165" s="937"/>
      <c r="D165" s="940"/>
      <c r="E165" s="946"/>
      <c r="F165" s="943"/>
      <c r="G165" s="965"/>
      <c r="H165" s="949"/>
      <c r="I165" s="952"/>
      <c r="J165" s="953"/>
      <c r="K165" s="980"/>
      <c r="L165" s="983"/>
      <c r="M165" s="175"/>
      <c r="N165" s="176"/>
      <c r="O165" s="177"/>
      <c r="P165" s="46"/>
      <c r="Q165" s="47"/>
      <c r="R165" s="862"/>
      <c r="S165" s="48"/>
      <c r="T165" s="865"/>
      <c r="U165" s="49"/>
      <c r="V165" s="865"/>
      <c r="W165" s="49"/>
      <c r="X165" s="865"/>
      <c r="Y165" s="49"/>
      <c r="Z165" s="865"/>
      <c r="AA165" s="49"/>
      <c r="AB165" s="865"/>
      <c r="AC165" s="49"/>
      <c r="AD165" s="865"/>
      <c r="AE165" s="49"/>
      <c r="AF165" s="865"/>
      <c r="AG165" s="50"/>
      <c r="AH165" s="859"/>
      <c r="AI165" s="104"/>
      <c r="AJ165" s="51"/>
      <c r="AK165" s="52"/>
      <c r="AL165" s="52"/>
      <c r="AM165" s="52"/>
      <c r="AN165" s="52"/>
      <c r="AO165" s="52"/>
      <c r="AP165" s="53"/>
      <c r="AQ165" s="54"/>
      <c r="AR165" s="52"/>
      <c r="AS165" s="53"/>
      <c r="AT165" s="54"/>
      <c r="AU165" s="52"/>
      <c r="AV165" s="52"/>
      <c r="AW165" s="52"/>
      <c r="AX165" s="55"/>
      <c r="AY165" s="56"/>
      <c r="AZ165" s="56"/>
      <c r="BA165" s="57"/>
    </row>
    <row r="166" spans="1:53" ht="17.25" hidden="1" customHeight="1" x14ac:dyDescent="0.2">
      <c r="A166" s="932"/>
      <c r="B166" s="934"/>
      <c r="C166" s="937"/>
      <c r="D166" s="940"/>
      <c r="E166" s="947"/>
      <c r="F166" s="943"/>
      <c r="G166" s="965"/>
      <c r="H166" s="949"/>
      <c r="I166" s="954"/>
      <c r="J166" s="955"/>
      <c r="K166" s="980"/>
      <c r="L166" s="984"/>
      <c r="M166" s="175"/>
      <c r="N166" s="176"/>
      <c r="O166" s="177"/>
      <c r="P166" s="46"/>
      <c r="Q166" s="47"/>
      <c r="R166" s="863"/>
      <c r="S166" s="48"/>
      <c r="T166" s="866"/>
      <c r="U166" s="49"/>
      <c r="V166" s="866"/>
      <c r="W166" s="49"/>
      <c r="X166" s="866"/>
      <c r="Y166" s="49"/>
      <c r="Z166" s="866"/>
      <c r="AA166" s="49"/>
      <c r="AB166" s="866"/>
      <c r="AC166" s="49"/>
      <c r="AD166" s="866"/>
      <c r="AE166" s="49"/>
      <c r="AF166" s="866"/>
      <c r="AG166" s="50"/>
      <c r="AH166" s="860"/>
      <c r="AI166" s="104"/>
      <c r="AJ166" s="51"/>
      <c r="AK166" s="52"/>
      <c r="AL166" s="52"/>
      <c r="AM166" s="52"/>
      <c r="AN166" s="52"/>
      <c r="AO166" s="52"/>
      <c r="AP166" s="53"/>
      <c r="AQ166" s="54"/>
      <c r="AR166" s="52"/>
      <c r="AS166" s="53"/>
      <c r="AT166" s="54"/>
      <c r="AU166" s="52"/>
      <c r="AV166" s="52"/>
      <c r="AW166" s="52"/>
      <c r="AX166" s="55"/>
      <c r="AY166" s="56"/>
      <c r="AZ166" s="56"/>
      <c r="BA166" s="57"/>
    </row>
    <row r="167" spans="1:53" ht="17.25" hidden="1" customHeight="1" x14ac:dyDescent="0.2">
      <c r="A167" s="932"/>
      <c r="B167" s="934"/>
      <c r="C167" s="937"/>
      <c r="D167" s="940"/>
      <c r="E167" s="947"/>
      <c r="F167" s="943"/>
      <c r="G167" s="965"/>
      <c r="H167" s="949"/>
      <c r="I167" s="954"/>
      <c r="J167" s="955"/>
      <c r="K167" s="980"/>
      <c r="L167" s="984"/>
      <c r="M167" s="175"/>
      <c r="N167" s="176"/>
      <c r="O167" s="177"/>
      <c r="P167" s="46"/>
      <c r="Q167" s="47"/>
      <c r="R167" s="863"/>
      <c r="S167" s="48"/>
      <c r="T167" s="866"/>
      <c r="U167" s="49"/>
      <c r="V167" s="866"/>
      <c r="W167" s="49"/>
      <c r="X167" s="866"/>
      <c r="Y167" s="49"/>
      <c r="Z167" s="866"/>
      <c r="AA167" s="49"/>
      <c r="AB167" s="866"/>
      <c r="AC167" s="49"/>
      <c r="AD167" s="866"/>
      <c r="AE167" s="49"/>
      <c r="AF167" s="866"/>
      <c r="AG167" s="50"/>
      <c r="AH167" s="860"/>
      <c r="AI167" s="104"/>
      <c r="AJ167" s="51"/>
      <c r="AK167" s="52"/>
      <c r="AL167" s="52"/>
      <c r="AM167" s="52"/>
      <c r="AN167" s="52"/>
      <c r="AO167" s="52"/>
      <c r="AP167" s="53"/>
      <c r="AQ167" s="54"/>
      <c r="AR167" s="52"/>
      <c r="AS167" s="53"/>
      <c r="AT167" s="54"/>
      <c r="AU167" s="52"/>
      <c r="AV167" s="52"/>
      <c r="AW167" s="52"/>
      <c r="AX167" s="55"/>
      <c r="AY167" s="56"/>
      <c r="AZ167" s="56"/>
      <c r="BA167" s="57"/>
    </row>
    <row r="168" spans="1:53" ht="17.25" hidden="1" customHeight="1" x14ac:dyDescent="0.2">
      <c r="A168" s="932"/>
      <c r="B168" s="934"/>
      <c r="C168" s="937"/>
      <c r="D168" s="940"/>
      <c r="E168" s="947"/>
      <c r="F168" s="943"/>
      <c r="G168" s="965"/>
      <c r="H168" s="949"/>
      <c r="I168" s="954"/>
      <c r="J168" s="955"/>
      <c r="K168" s="980"/>
      <c r="L168" s="984"/>
      <c r="M168" s="175"/>
      <c r="N168" s="176"/>
      <c r="O168" s="177"/>
      <c r="P168" s="46"/>
      <c r="Q168" s="47"/>
      <c r="R168" s="863"/>
      <c r="S168" s="48"/>
      <c r="T168" s="866"/>
      <c r="U168" s="49"/>
      <c r="V168" s="866"/>
      <c r="W168" s="49"/>
      <c r="X168" s="866"/>
      <c r="Y168" s="49"/>
      <c r="Z168" s="866"/>
      <c r="AA168" s="49"/>
      <c r="AB168" s="866"/>
      <c r="AC168" s="49"/>
      <c r="AD168" s="866"/>
      <c r="AE168" s="49"/>
      <c r="AF168" s="866"/>
      <c r="AG168" s="50"/>
      <c r="AH168" s="860"/>
      <c r="AI168" s="104"/>
      <c r="AJ168" s="51"/>
      <c r="AK168" s="52"/>
      <c r="AL168" s="52"/>
      <c r="AM168" s="52"/>
      <c r="AN168" s="52"/>
      <c r="AO168" s="52"/>
      <c r="AP168" s="53"/>
      <c r="AQ168" s="54"/>
      <c r="AR168" s="52"/>
      <c r="AS168" s="53"/>
      <c r="AT168" s="54"/>
      <c r="AU168" s="52"/>
      <c r="AV168" s="52"/>
      <c r="AW168" s="52"/>
      <c r="AX168" s="55"/>
      <c r="AY168" s="56"/>
      <c r="AZ168" s="56"/>
      <c r="BA168" s="57"/>
    </row>
    <row r="169" spans="1:53" ht="17.25" hidden="1" customHeight="1" x14ac:dyDescent="0.2">
      <c r="A169" s="932"/>
      <c r="B169" s="934"/>
      <c r="C169" s="937"/>
      <c r="D169" s="940"/>
      <c r="E169" s="947"/>
      <c r="F169" s="943"/>
      <c r="G169" s="965"/>
      <c r="H169" s="949"/>
      <c r="I169" s="954"/>
      <c r="J169" s="955"/>
      <c r="K169" s="980"/>
      <c r="L169" s="984"/>
      <c r="M169" s="175"/>
      <c r="N169" s="176"/>
      <c r="O169" s="177"/>
      <c r="P169" s="46"/>
      <c r="Q169" s="47"/>
      <c r="R169" s="863"/>
      <c r="S169" s="48"/>
      <c r="T169" s="866"/>
      <c r="U169" s="49"/>
      <c r="V169" s="866"/>
      <c r="W169" s="49"/>
      <c r="X169" s="866"/>
      <c r="Y169" s="49"/>
      <c r="Z169" s="866"/>
      <c r="AA169" s="49"/>
      <c r="AB169" s="866"/>
      <c r="AC169" s="49"/>
      <c r="AD169" s="866"/>
      <c r="AE169" s="49"/>
      <c r="AF169" s="866"/>
      <c r="AG169" s="50"/>
      <c r="AH169" s="860"/>
      <c r="AI169" s="104"/>
      <c r="AJ169" s="51"/>
      <c r="AK169" s="52"/>
      <c r="AL169" s="52"/>
      <c r="AM169" s="52"/>
      <c r="AN169" s="52"/>
      <c r="AO169" s="52"/>
      <c r="AP169" s="53"/>
      <c r="AQ169" s="54"/>
      <c r="AR169" s="52"/>
      <c r="AS169" s="53"/>
      <c r="AT169" s="54"/>
      <c r="AU169" s="52"/>
      <c r="AV169" s="52"/>
      <c r="AW169" s="52"/>
      <c r="AX169" s="55"/>
      <c r="AY169" s="56"/>
      <c r="AZ169" s="56"/>
      <c r="BA169" s="57"/>
    </row>
    <row r="170" spans="1:53" ht="17.25" hidden="1" customHeight="1" x14ac:dyDescent="0.2">
      <c r="A170" s="932"/>
      <c r="B170" s="935"/>
      <c r="C170" s="938"/>
      <c r="D170" s="941"/>
      <c r="E170" s="947"/>
      <c r="F170" s="944"/>
      <c r="G170" s="966"/>
      <c r="H170" s="950"/>
      <c r="I170" s="954"/>
      <c r="J170" s="955"/>
      <c r="K170" s="981"/>
      <c r="L170" s="984"/>
      <c r="M170" s="178"/>
      <c r="N170" s="179"/>
      <c r="O170" s="180"/>
      <c r="P170" s="107"/>
      <c r="Q170" s="108"/>
      <c r="R170" s="863"/>
      <c r="S170" s="109"/>
      <c r="T170" s="866"/>
      <c r="U170" s="110"/>
      <c r="V170" s="866"/>
      <c r="W170" s="110"/>
      <c r="X170" s="866"/>
      <c r="Y170" s="110"/>
      <c r="Z170" s="866"/>
      <c r="AA170" s="110"/>
      <c r="AB170" s="866"/>
      <c r="AC170" s="110"/>
      <c r="AD170" s="866"/>
      <c r="AE170" s="110"/>
      <c r="AF170" s="866"/>
      <c r="AG170" s="111"/>
      <c r="AH170" s="861"/>
      <c r="AI170" s="104"/>
      <c r="AJ170" s="112"/>
      <c r="AK170" s="113"/>
      <c r="AL170" s="113"/>
      <c r="AM170" s="113"/>
      <c r="AN170" s="113"/>
      <c r="AO170" s="113"/>
      <c r="AP170" s="53"/>
      <c r="AQ170" s="114"/>
      <c r="AR170" s="113"/>
      <c r="AS170" s="53"/>
      <c r="AT170" s="114"/>
      <c r="AU170" s="113"/>
      <c r="AV170" s="113"/>
      <c r="AW170" s="113"/>
      <c r="AX170" s="115"/>
      <c r="AY170" s="116"/>
      <c r="AZ170" s="116"/>
      <c r="BA170" s="117"/>
    </row>
    <row r="171" spans="1:53" ht="9.9499999999999993" hidden="1" customHeight="1" thickBot="1" x14ac:dyDescent="0.25">
      <c r="A171" s="933"/>
      <c r="B171" s="936"/>
      <c r="C171" s="939"/>
      <c r="D171" s="942"/>
      <c r="E171" s="948"/>
      <c r="F171" s="945"/>
      <c r="G171" s="967"/>
      <c r="H171" s="951"/>
      <c r="I171" s="956"/>
      <c r="J171" s="957"/>
      <c r="K171" s="982"/>
      <c r="L171" s="985"/>
      <c r="M171" s="181"/>
      <c r="N171" s="182"/>
      <c r="O171" s="183"/>
      <c r="P171" s="118"/>
      <c r="Q171" s="118"/>
      <c r="R171" s="864"/>
      <c r="S171" s="184"/>
      <c r="T171" s="867"/>
      <c r="U171" s="185"/>
      <c r="V171" s="867"/>
      <c r="W171" s="185"/>
      <c r="X171" s="867"/>
      <c r="Y171" s="185"/>
      <c r="Z171" s="867"/>
      <c r="AA171" s="185"/>
      <c r="AB171" s="867"/>
      <c r="AC171" s="185"/>
      <c r="AD171" s="867"/>
      <c r="AE171" s="185"/>
      <c r="AF171" s="867"/>
      <c r="AG171" s="186"/>
      <c r="AH171" s="119"/>
      <c r="AI171" s="120"/>
      <c r="AJ171" s="187"/>
      <c r="AK171" s="188"/>
      <c r="AL171" s="188"/>
      <c r="AM171" s="188"/>
      <c r="AN171" s="188"/>
      <c r="AO171" s="188"/>
      <c r="AP171" s="121"/>
      <c r="AQ171" s="189"/>
      <c r="AR171" s="188"/>
      <c r="AS171" s="121"/>
      <c r="AT171" s="189"/>
      <c r="AU171" s="188"/>
      <c r="AV171" s="188"/>
      <c r="AW171" s="188"/>
      <c r="AX171" s="190"/>
      <c r="AY171" s="191"/>
      <c r="AZ171" s="191"/>
      <c r="BA171" s="192"/>
    </row>
    <row r="172" spans="1:53" ht="6" hidden="1" customHeight="1" x14ac:dyDescent="0.2">
      <c r="A172" s="157"/>
      <c r="B172" s="193"/>
      <c r="C172" s="193"/>
      <c r="D172" s="193"/>
      <c r="E172" s="193"/>
      <c r="F172" s="193"/>
      <c r="G172" s="193"/>
      <c r="H172" s="193"/>
      <c r="I172" s="964"/>
      <c r="J172" s="964"/>
      <c r="K172" s="193"/>
      <c r="L172" s="193"/>
      <c r="M172" s="193"/>
      <c r="N172" s="193"/>
      <c r="O172" s="193"/>
      <c r="P172" s="193"/>
      <c r="Q172" s="193"/>
      <c r="R172" s="193"/>
      <c r="S172" s="193"/>
      <c r="T172" s="193"/>
      <c r="U172" s="193"/>
      <c r="V172" s="193"/>
      <c r="W172" s="193"/>
      <c r="X172" s="193"/>
      <c r="Y172" s="193"/>
      <c r="Z172" s="193"/>
      <c r="AA172" s="193"/>
      <c r="AB172" s="193"/>
      <c r="AC172" s="193"/>
      <c r="AD172" s="193"/>
      <c r="AE172" s="193"/>
      <c r="AF172" s="193"/>
      <c r="AG172" s="193"/>
      <c r="AH172" s="193"/>
      <c r="AI172" s="194"/>
      <c r="AJ172" s="194"/>
      <c r="AK172" s="194"/>
      <c r="AL172" s="194"/>
      <c r="AM172" s="194"/>
      <c r="AN172" s="194"/>
      <c r="AO172" s="195"/>
      <c r="AP172" s="194"/>
      <c r="AQ172" s="194"/>
      <c r="AR172" s="194"/>
      <c r="AS172" s="194"/>
      <c r="AT172" s="194"/>
      <c r="AU172" s="194"/>
      <c r="AV172" s="194"/>
      <c r="AW172" s="194"/>
      <c r="AX172" s="194"/>
      <c r="AY172" s="194"/>
      <c r="AZ172" s="194"/>
      <c r="BA172" s="157"/>
    </row>
    <row r="173" spans="1:53" ht="72" hidden="1" customHeight="1" x14ac:dyDescent="0.2">
      <c r="A173" s="931"/>
      <c r="B173" s="162"/>
      <c r="C173" s="163"/>
      <c r="D173" s="164"/>
      <c r="E173" s="164"/>
      <c r="F173" s="163"/>
      <c r="G173" s="165"/>
      <c r="H173" s="165"/>
      <c r="I173" s="166"/>
      <c r="J173" s="167"/>
      <c r="K173" s="165"/>
      <c r="L173" s="166"/>
      <c r="M173" s="163"/>
      <c r="N173" s="163"/>
      <c r="O173" s="163"/>
      <c r="P173" s="163"/>
      <c r="Q173" s="163"/>
      <c r="R173" s="168"/>
      <c r="S173" s="169"/>
      <c r="T173" s="170"/>
      <c r="U173" s="171"/>
      <c r="V173" s="170"/>
      <c r="W173" s="171"/>
      <c r="X173" s="170"/>
      <c r="Y173" s="171"/>
      <c r="Z173" s="170"/>
      <c r="AA173" s="171"/>
      <c r="AB173" s="170"/>
      <c r="AC173" s="171"/>
      <c r="AD173" s="170"/>
      <c r="AE173" s="171"/>
      <c r="AF173" s="170"/>
      <c r="AG173" s="172"/>
      <c r="AH173" s="173"/>
      <c r="AI173" s="174"/>
      <c r="AJ173" s="41"/>
      <c r="AK173" s="42"/>
      <c r="AL173" s="42"/>
      <c r="AM173" s="42"/>
      <c r="AN173" s="42"/>
      <c r="AO173" s="42"/>
      <c r="AP173" s="43"/>
      <c r="AQ173" s="105"/>
      <c r="AR173" s="42"/>
      <c r="AS173" s="43"/>
      <c r="AT173" s="105"/>
      <c r="AU173" s="42"/>
      <c r="AV173" s="42"/>
      <c r="AW173" s="42"/>
      <c r="AX173" s="106"/>
      <c r="AY173" s="44"/>
      <c r="AZ173" s="44"/>
      <c r="BA173" s="45"/>
    </row>
    <row r="174" spans="1:53" ht="17.25" hidden="1" customHeight="1" x14ac:dyDescent="0.2">
      <c r="A174" s="932"/>
      <c r="B174" s="934"/>
      <c r="C174" s="937"/>
      <c r="D174" s="940"/>
      <c r="E174" s="946"/>
      <c r="F174" s="943"/>
      <c r="G174" s="965"/>
      <c r="H174" s="949"/>
      <c r="I174" s="952"/>
      <c r="J174" s="953"/>
      <c r="K174" s="980"/>
      <c r="L174" s="983"/>
      <c r="M174" s="175"/>
      <c r="N174" s="176"/>
      <c r="O174" s="177"/>
      <c r="P174" s="46"/>
      <c r="Q174" s="47"/>
      <c r="R174" s="862"/>
      <c r="S174" s="48"/>
      <c r="T174" s="865"/>
      <c r="U174" s="49"/>
      <c r="V174" s="865"/>
      <c r="W174" s="49"/>
      <c r="X174" s="865"/>
      <c r="Y174" s="49"/>
      <c r="Z174" s="865"/>
      <c r="AA174" s="49"/>
      <c r="AB174" s="865"/>
      <c r="AC174" s="49"/>
      <c r="AD174" s="865"/>
      <c r="AE174" s="49"/>
      <c r="AF174" s="865"/>
      <c r="AG174" s="50"/>
      <c r="AH174" s="859"/>
      <c r="AI174" s="104"/>
      <c r="AJ174" s="51"/>
      <c r="AK174" s="52"/>
      <c r="AL174" s="52"/>
      <c r="AM174" s="52"/>
      <c r="AN174" s="52"/>
      <c r="AO174" s="52"/>
      <c r="AP174" s="53"/>
      <c r="AQ174" s="54"/>
      <c r="AR174" s="52"/>
      <c r="AS174" s="53"/>
      <c r="AT174" s="54"/>
      <c r="AU174" s="52"/>
      <c r="AV174" s="52"/>
      <c r="AW174" s="52"/>
      <c r="AX174" s="55"/>
      <c r="AY174" s="56"/>
      <c r="AZ174" s="56"/>
      <c r="BA174" s="57"/>
    </row>
    <row r="175" spans="1:53" ht="17.25" hidden="1" customHeight="1" x14ac:dyDescent="0.2">
      <c r="A175" s="932"/>
      <c r="B175" s="934"/>
      <c r="C175" s="937"/>
      <c r="D175" s="940"/>
      <c r="E175" s="947"/>
      <c r="F175" s="943"/>
      <c r="G175" s="965"/>
      <c r="H175" s="949"/>
      <c r="I175" s="954"/>
      <c r="J175" s="955"/>
      <c r="K175" s="980"/>
      <c r="L175" s="984"/>
      <c r="M175" s="175"/>
      <c r="N175" s="176"/>
      <c r="O175" s="177"/>
      <c r="P175" s="46"/>
      <c r="Q175" s="47"/>
      <c r="R175" s="863"/>
      <c r="S175" s="48"/>
      <c r="T175" s="866"/>
      <c r="U175" s="49"/>
      <c r="V175" s="866"/>
      <c r="W175" s="49"/>
      <c r="X175" s="866"/>
      <c r="Y175" s="49"/>
      <c r="Z175" s="866"/>
      <c r="AA175" s="49"/>
      <c r="AB175" s="866"/>
      <c r="AC175" s="49"/>
      <c r="AD175" s="866"/>
      <c r="AE175" s="49"/>
      <c r="AF175" s="866"/>
      <c r="AG175" s="50"/>
      <c r="AH175" s="860"/>
      <c r="AI175" s="104"/>
      <c r="AJ175" s="51"/>
      <c r="AK175" s="52"/>
      <c r="AL175" s="52"/>
      <c r="AM175" s="52"/>
      <c r="AN175" s="52"/>
      <c r="AO175" s="52"/>
      <c r="AP175" s="53"/>
      <c r="AQ175" s="54"/>
      <c r="AR175" s="52"/>
      <c r="AS175" s="53"/>
      <c r="AT175" s="54"/>
      <c r="AU175" s="52"/>
      <c r="AV175" s="52"/>
      <c r="AW175" s="52"/>
      <c r="AX175" s="55"/>
      <c r="AY175" s="56"/>
      <c r="AZ175" s="56"/>
      <c r="BA175" s="57"/>
    </row>
    <row r="176" spans="1:53" ht="17.25" hidden="1" customHeight="1" x14ac:dyDescent="0.2">
      <c r="A176" s="932"/>
      <c r="B176" s="934"/>
      <c r="C176" s="937"/>
      <c r="D176" s="940"/>
      <c r="E176" s="947"/>
      <c r="F176" s="943"/>
      <c r="G176" s="965"/>
      <c r="H176" s="949"/>
      <c r="I176" s="954"/>
      <c r="J176" s="955"/>
      <c r="K176" s="980"/>
      <c r="L176" s="984"/>
      <c r="M176" s="175"/>
      <c r="N176" s="176"/>
      <c r="O176" s="177"/>
      <c r="P176" s="46"/>
      <c r="Q176" s="47"/>
      <c r="R176" s="863"/>
      <c r="S176" s="48"/>
      <c r="T176" s="866"/>
      <c r="U176" s="49"/>
      <c r="V176" s="866"/>
      <c r="W176" s="49"/>
      <c r="X176" s="866"/>
      <c r="Y176" s="49"/>
      <c r="Z176" s="866"/>
      <c r="AA176" s="49"/>
      <c r="AB176" s="866"/>
      <c r="AC176" s="49"/>
      <c r="AD176" s="866"/>
      <c r="AE176" s="49"/>
      <c r="AF176" s="866"/>
      <c r="AG176" s="50"/>
      <c r="AH176" s="860"/>
      <c r="AI176" s="104"/>
      <c r="AJ176" s="51"/>
      <c r="AK176" s="52"/>
      <c r="AL176" s="52"/>
      <c r="AM176" s="52"/>
      <c r="AN176" s="52"/>
      <c r="AO176" s="52"/>
      <c r="AP176" s="53"/>
      <c r="AQ176" s="54"/>
      <c r="AR176" s="52"/>
      <c r="AS176" s="53"/>
      <c r="AT176" s="54"/>
      <c r="AU176" s="52"/>
      <c r="AV176" s="52"/>
      <c r="AW176" s="52"/>
      <c r="AX176" s="55"/>
      <c r="AY176" s="56"/>
      <c r="AZ176" s="56"/>
      <c r="BA176" s="57"/>
    </row>
    <row r="177" spans="1:53" ht="17.25" hidden="1" customHeight="1" x14ac:dyDescent="0.2">
      <c r="A177" s="932"/>
      <c r="B177" s="934"/>
      <c r="C177" s="937"/>
      <c r="D177" s="940"/>
      <c r="E177" s="947"/>
      <c r="F177" s="943"/>
      <c r="G177" s="965"/>
      <c r="H177" s="949"/>
      <c r="I177" s="954"/>
      <c r="J177" s="955"/>
      <c r="K177" s="980"/>
      <c r="L177" s="984"/>
      <c r="M177" s="175"/>
      <c r="N177" s="176"/>
      <c r="O177" s="177"/>
      <c r="P177" s="46"/>
      <c r="Q177" s="47"/>
      <c r="R177" s="863"/>
      <c r="S177" s="48"/>
      <c r="T177" s="866"/>
      <c r="U177" s="49"/>
      <c r="V177" s="866"/>
      <c r="W177" s="49"/>
      <c r="X177" s="866"/>
      <c r="Y177" s="49"/>
      <c r="Z177" s="866"/>
      <c r="AA177" s="49"/>
      <c r="AB177" s="866"/>
      <c r="AC177" s="49"/>
      <c r="AD177" s="866"/>
      <c r="AE177" s="49"/>
      <c r="AF177" s="866"/>
      <c r="AG177" s="50"/>
      <c r="AH177" s="860"/>
      <c r="AI177" s="104"/>
      <c r="AJ177" s="51"/>
      <c r="AK177" s="52"/>
      <c r="AL177" s="52"/>
      <c r="AM177" s="52"/>
      <c r="AN177" s="52"/>
      <c r="AO177" s="52"/>
      <c r="AP177" s="53"/>
      <c r="AQ177" s="54"/>
      <c r="AR177" s="52"/>
      <c r="AS177" s="53"/>
      <c r="AT177" s="54"/>
      <c r="AU177" s="52"/>
      <c r="AV177" s="52"/>
      <c r="AW177" s="52"/>
      <c r="AX177" s="55"/>
      <c r="AY177" s="56"/>
      <c r="AZ177" s="56"/>
      <c r="BA177" s="57"/>
    </row>
    <row r="178" spans="1:53" ht="17.25" hidden="1" customHeight="1" x14ac:dyDescent="0.2">
      <c r="A178" s="932"/>
      <c r="B178" s="934"/>
      <c r="C178" s="937"/>
      <c r="D178" s="940"/>
      <c r="E178" s="947"/>
      <c r="F178" s="943"/>
      <c r="G178" s="965"/>
      <c r="H178" s="949"/>
      <c r="I178" s="954"/>
      <c r="J178" s="955"/>
      <c r="K178" s="980"/>
      <c r="L178" s="984"/>
      <c r="M178" s="175"/>
      <c r="N178" s="176"/>
      <c r="O178" s="177"/>
      <c r="P178" s="46"/>
      <c r="Q178" s="47"/>
      <c r="R178" s="863"/>
      <c r="S178" s="48"/>
      <c r="T178" s="866"/>
      <c r="U178" s="49"/>
      <c r="V178" s="866"/>
      <c r="W178" s="49"/>
      <c r="X178" s="866"/>
      <c r="Y178" s="49"/>
      <c r="Z178" s="866"/>
      <c r="AA178" s="49"/>
      <c r="AB178" s="866"/>
      <c r="AC178" s="49"/>
      <c r="AD178" s="866"/>
      <c r="AE178" s="49"/>
      <c r="AF178" s="866"/>
      <c r="AG178" s="50"/>
      <c r="AH178" s="860"/>
      <c r="AI178" s="104"/>
      <c r="AJ178" s="51"/>
      <c r="AK178" s="52"/>
      <c r="AL178" s="52"/>
      <c r="AM178" s="52"/>
      <c r="AN178" s="52"/>
      <c r="AO178" s="52"/>
      <c r="AP178" s="53"/>
      <c r="AQ178" s="54"/>
      <c r="AR178" s="52"/>
      <c r="AS178" s="53"/>
      <c r="AT178" s="54"/>
      <c r="AU178" s="52"/>
      <c r="AV178" s="52"/>
      <c r="AW178" s="52"/>
      <c r="AX178" s="55"/>
      <c r="AY178" s="56"/>
      <c r="AZ178" s="56"/>
      <c r="BA178" s="57"/>
    </row>
    <row r="179" spans="1:53" ht="17.25" hidden="1" customHeight="1" x14ac:dyDescent="0.2">
      <c r="A179" s="932"/>
      <c r="B179" s="935"/>
      <c r="C179" s="938"/>
      <c r="D179" s="941"/>
      <c r="E179" s="947"/>
      <c r="F179" s="944"/>
      <c r="G179" s="966"/>
      <c r="H179" s="950"/>
      <c r="I179" s="954"/>
      <c r="J179" s="955"/>
      <c r="K179" s="981"/>
      <c r="L179" s="984"/>
      <c r="M179" s="178"/>
      <c r="N179" s="179"/>
      <c r="O179" s="180"/>
      <c r="P179" s="107"/>
      <c r="Q179" s="108"/>
      <c r="R179" s="863"/>
      <c r="S179" s="109"/>
      <c r="T179" s="866"/>
      <c r="U179" s="110"/>
      <c r="V179" s="866"/>
      <c r="W179" s="110"/>
      <c r="X179" s="866"/>
      <c r="Y179" s="110"/>
      <c r="Z179" s="866"/>
      <c r="AA179" s="110"/>
      <c r="AB179" s="866"/>
      <c r="AC179" s="110"/>
      <c r="AD179" s="866"/>
      <c r="AE179" s="110"/>
      <c r="AF179" s="866"/>
      <c r="AG179" s="111"/>
      <c r="AH179" s="861"/>
      <c r="AI179" s="104"/>
      <c r="AJ179" s="112"/>
      <c r="AK179" s="113"/>
      <c r="AL179" s="113"/>
      <c r="AM179" s="113"/>
      <c r="AN179" s="113"/>
      <c r="AO179" s="113"/>
      <c r="AP179" s="53"/>
      <c r="AQ179" s="114"/>
      <c r="AR179" s="113"/>
      <c r="AS179" s="53"/>
      <c r="AT179" s="114"/>
      <c r="AU179" s="113"/>
      <c r="AV179" s="113"/>
      <c r="AW179" s="113"/>
      <c r="AX179" s="115"/>
      <c r="AY179" s="116"/>
      <c r="AZ179" s="116"/>
      <c r="BA179" s="117"/>
    </row>
    <row r="180" spans="1:53" ht="9.9499999999999993" hidden="1" customHeight="1" thickBot="1" x14ac:dyDescent="0.25">
      <c r="A180" s="933"/>
      <c r="B180" s="936"/>
      <c r="C180" s="939"/>
      <c r="D180" s="942"/>
      <c r="E180" s="948"/>
      <c r="F180" s="945"/>
      <c r="G180" s="967"/>
      <c r="H180" s="951"/>
      <c r="I180" s="956"/>
      <c r="J180" s="957"/>
      <c r="K180" s="982"/>
      <c r="L180" s="985"/>
      <c r="M180" s="181"/>
      <c r="N180" s="182"/>
      <c r="O180" s="183"/>
      <c r="P180" s="118"/>
      <c r="Q180" s="118"/>
      <c r="R180" s="864"/>
      <c r="S180" s="184"/>
      <c r="T180" s="867"/>
      <c r="U180" s="185"/>
      <c r="V180" s="867"/>
      <c r="W180" s="185"/>
      <c r="X180" s="867"/>
      <c r="Y180" s="185"/>
      <c r="Z180" s="867"/>
      <c r="AA180" s="185"/>
      <c r="AB180" s="867"/>
      <c r="AC180" s="185"/>
      <c r="AD180" s="867"/>
      <c r="AE180" s="185"/>
      <c r="AF180" s="867"/>
      <c r="AG180" s="186"/>
      <c r="AH180" s="119"/>
      <c r="AI180" s="120"/>
      <c r="AJ180" s="187"/>
      <c r="AK180" s="188"/>
      <c r="AL180" s="188"/>
      <c r="AM180" s="188"/>
      <c r="AN180" s="188"/>
      <c r="AO180" s="188"/>
      <c r="AP180" s="121"/>
      <c r="AQ180" s="189"/>
      <c r="AR180" s="188"/>
      <c r="AS180" s="121"/>
      <c r="AT180" s="189"/>
      <c r="AU180" s="188"/>
      <c r="AV180" s="188"/>
      <c r="AW180" s="188"/>
      <c r="AX180" s="190"/>
      <c r="AY180" s="191"/>
      <c r="AZ180" s="191"/>
      <c r="BA180" s="192"/>
    </row>
    <row r="181" spans="1:53" ht="6" hidden="1" customHeight="1" x14ac:dyDescent="0.2">
      <c r="A181" s="157"/>
      <c r="B181" s="193"/>
      <c r="C181" s="193"/>
      <c r="D181" s="193"/>
      <c r="E181" s="193"/>
      <c r="F181" s="193"/>
      <c r="G181" s="193"/>
      <c r="H181" s="193"/>
      <c r="I181" s="964"/>
      <c r="J181" s="964"/>
      <c r="K181" s="193"/>
      <c r="L181" s="193"/>
      <c r="M181" s="193"/>
      <c r="N181" s="193"/>
      <c r="O181" s="193"/>
      <c r="P181" s="193"/>
      <c r="Q181" s="193"/>
      <c r="R181" s="193"/>
      <c r="S181" s="193"/>
      <c r="T181" s="193"/>
      <c r="U181" s="193"/>
      <c r="V181" s="193"/>
      <c r="W181" s="193"/>
      <c r="X181" s="193"/>
      <c r="Y181" s="193"/>
      <c r="Z181" s="193"/>
      <c r="AA181" s="193"/>
      <c r="AB181" s="193"/>
      <c r="AC181" s="193"/>
      <c r="AD181" s="193"/>
      <c r="AE181" s="193"/>
      <c r="AF181" s="193"/>
      <c r="AG181" s="193"/>
      <c r="AH181" s="193"/>
      <c r="AI181" s="194"/>
      <c r="AJ181" s="194"/>
      <c r="AK181" s="194"/>
      <c r="AL181" s="194"/>
      <c r="AM181" s="194"/>
      <c r="AN181" s="194"/>
      <c r="AO181" s="195"/>
      <c r="AP181" s="194"/>
      <c r="AQ181" s="194"/>
      <c r="AR181" s="194"/>
      <c r="AS181" s="194"/>
      <c r="AT181" s="194"/>
      <c r="AU181" s="194"/>
      <c r="AV181" s="194"/>
      <c r="AW181" s="194"/>
      <c r="AX181" s="194"/>
      <c r="AY181" s="194"/>
      <c r="AZ181" s="194"/>
      <c r="BA181" s="157"/>
    </row>
    <row r="182" spans="1:53" ht="72" hidden="1" customHeight="1" x14ac:dyDescent="0.2">
      <c r="A182" s="931"/>
      <c r="B182" s="162"/>
      <c r="C182" s="163"/>
      <c r="D182" s="164"/>
      <c r="E182" s="164"/>
      <c r="F182" s="163"/>
      <c r="G182" s="165"/>
      <c r="H182" s="165"/>
      <c r="I182" s="166"/>
      <c r="J182" s="167"/>
      <c r="K182" s="165"/>
      <c r="L182" s="166"/>
      <c r="M182" s="163"/>
      <c r="N182" s="163"/>
      <c r="O182" s="163"/>
      <c r="P182" s="163"/>
      <c r="Q182" s="163"/>
      <c r="R182" s="168"/>
      <c r="S182" s="169"/>
      <c r="T182" s="170"/>
      <c r="U182" s="171"/>
      <c r="V182" s="170"/>
      <c r="W182" s="171"/>
      <c r="X182" s="170"/>
      <c r="Y182" s="171"/>
      <c r="Z182" s="170"/>
      <c r="AA182" s="171"/>
      <c r="AB182" s="170"/>
      <c r="AC182" s="171"/>
      <c r="AD182" s="170"/>
      <c r="AE182" s="171"/>
      <c r="AF182" s="170"/>
      <c r="AG182" s="172"/>
      <c r="AH182" s="173"/>
      <c r="AI182" s="174"/>
      <c r="AJ182" s="41"/>
      <c r="AK182" s="42"/>
      <c r="AL182" s="42"/>
      <c r="AM182" s="42"/>
      <c r="AN182" s="42"/>
      <c r="AO182" s="42"/>
      <c r="AP182" s="43"/>
      <c r="AQ182" s="105"/>
      <c r="AR182" s="42"/>
      <c r="AS182" s="43"/>
      <c r="AT182" s="105"/>
      <c r="AU182" s="42"/>
      <c r="AV182" s="42"/>
      <c r="AW182" s="42"/>
      <c r="AX182" s="106"/>
      <c r="AY182" s="44"/>
      <c r="AZ182" s="44"/>
      <c r="BA182" s="45"/>
    </row>
    <row r="183" spans="1:53" ht="17.25" hidden="1" customHeight="1" x14ac:dyDescent="0.2">
      <c r="A183" s="932"/>
      <c r="B183" s="934"/>
      <c r="C183" s="937"/>
      <c r="D183" s="940"/>
      <c r="E183" s="946"/>
      <c r="F183" s="943"/>
      <c r="G183" s="965"/>
      <c r="H183" s="949"/>
      <c r="I183" s="952"/>
      <c r="J183" s="953"/>
      <c r="K183" s="980"/>
      <c r="L183" s="983"/>
      <c r="M183" s="175"/>
      <c r="N183" s="176"/>
      <c r="O183" s="177"/>
      <c r="P183" s="46"/>
      <c r="Q183" s="47"/>
      <c r="R183" s="862"/>
      <c r="S183" s="48"/>
      <c r="T183" s="865"/>
      <c r="U183" s="49"/>
      <c r="V183" s="865"/>
      <c r="W183" s="49"/>
      <c r="X183" s="865"/>
      <c r="Y183" s="49"/>
      <c r="Z183" s="865"/>
      <c r="AA183" s="49"/>
      <c r="AB183" s="865"/>
      <c r="AC183" s="49"/>
      <c r="AD183" s="865"/>
      <c r="AE183" s="49"/>
      <c r="AF183" s="865"/>
      <c r="AG183" s="50"/>
      <c r="AH183" s="859"/>
      <c r="AI183" s="104"/>
      <c r="AJ183" s="51"/>
      <c r="AK183" s="52"/>
      <c r="AL183" s="52"/>
      <c r="AM183" s="52"/>
      <c r="AN183" s="52"/>
      <c r="AO183" s="52"/>
      <c r="AP183" s="53"/>
      <c r="AQ183" s="54"/>
      <c r="AR183" s="52"/>
      <c r="AS183" s="53"/>
      <c r="AT183" s="54"/>
      <c r="AU183" s="52"/>
      <c r="AV183" s="52"/>
      <c r="AW183" s="52"/>
      <c r="AX183" s="55"/>
      <c r="AY183" s="56"/>
      <c r="AZ183" s="56"/>
      <c r="BA183" s="57"/>
    </row>
    <row r="184" spans="1:53" ht="17.25" hidden="1" customHeight="1" x14ac:dyDescent="0.2">
      <c r="A184" s="932"/>
      <c r="B184" s="934"/>
      <c r="C184" s="937"/>
      <c r="D184" s="940"/>
      <c r="E184" s="947"/>
      <c r="F184" s="943"/>
      <c r="G184" s="965"/>
      <c r="H184" s="949"/>
      <c r="I184" s="954"/>
      <c r="J184" s="955"/>
      <c r="K184" s="980"/>
      <c r="L184" s="984"/>
      <c r="M184" s="175"/>
      <c r="N184" s="176"/>
      <c r="O184" s="177"/>
      <c r="P184" s="46"/>
      <c r="Q184" s="47"/>
      <c r="R184" s="863"/>
      <c r="S184" s="48"/>
      <c r="T184" s="866"/>
      <c r="U184" s="49"/>
      <c r="V184" s="866"/>
      <c r="W184" s="49"/>
      <c r="X184" s="866"/>
      <c r="Y184" s="49"/>
      <c r="Z184" s="866"/>
      <c r="AA184" s="49"/>
      <c r="AB184" s="866"/>
      <c r="AC184" s="49"/>
      <c r="AD184" s="866"/>
      <c r="AE184" s="49"/>
      <c r="AF184" s="866"/>
      <c r="AG184" s="50"/>
      <c r="AH184" s="860"/>
      <c r="AI184" s="104"/>
      <c r="AJ184" s="51"/>
      <c r="AK184" s="52"/>
      <c r="AL184" s="52"/>
      <c r="AM184" s="52"/>
      <c r="AN184" s="52"/>
      <c r="AO184" s="52"/>
      <c r="AP184" s="53"/>
      <c r="AQ184" s="54"/>
      <c r="AR184" s="52"/>
      <c r="AS184" s="53"/>
      <c r="AT184" s="54"/>
      <c r="AU184" s="52"/>
      <c r="AV184" s="52"/>
      <c r="AW184" s="52"/>
      <c r="AX184" s="55"/>
      <c r="AY184" s="56"/>
      <c r="AZ184" s="56"/>
      <c r="BA184" s="57"/>
    </row>
    <row r="185" spans="1:53" ht="17.25" hidden="1" customHeight="1" x14ac:dyDescent="0.2">
      <c r="A185" s="932"/>
      <c r="B185" s="934"/>
      <c r="C185" s="937"/>
      <c r="D185" s="940"/>
      <c r="E185" s="947"/>
      <c r="F185" s="943"/>
      <c r="G185" s="965"/>
      <c r="H185" s="949"/>
      <c r="I185" s="954"/>
      <c r="J185" s="955"/>
      <c r="K185" s="980"/>
      <c r="L185" s="984"/>
      <c r="M185" s="175"/>
      <c r="N185" s="176"/>
      <c r="O185" s="177"/>
      <c r="P185" s="46"/>
      <c r="Q185" s="47"/>
      <c r="R185" s="863"/>
      <c r="S185" s="48"/>
      <c r="T185" s="866"/>
      <c r="U185" s="49"/>
      <c r="V185" s="866"/>
      <c r="W185" s="49"/>
      <c r="X185" s="866"/>
      <c r="Y185" s="49"/>
      <c r="Z185" s="866"/>
      <c r="AA185" s="49"/>
      <c r="AB185" s="866"/>
      <c r="AC185" s="49"/>
      <c r="AD185" s="866"/>
      <c r="AE185" s="49"/>
      <c r="AF185" s="866"/>
      <c r="AG185" s="50"/>
      <c r="AH185" s="860"/>
      <c r="AI185" s="104"/>
      <c r="AJ185" s="51"/>
      <c r="AK185" s="52"/>
      <c r="AL185" s="52"/>
      <c r="AM185" s="52"/>
      <c r="AN185" s="52"/>
      <c r="AO185" s="52"/>
      <c r="AP185" s="53"/>
      <c r="AQ185" s="54"/>
      <c r="AR185" s="52"/>
      <c r="AS185" s="53"/>
      <c r="AT185" s="54"/>
      <c r="AU185" s="52"/>
      <c r="AV185" s="52"/>
      <c r="AW185" s="52"/>
      <c r="AX185" s="55"/>
      <c r="AY185" s="56"/>
      <c r="AZ185" s="56"/>
      <c r="BA185" s="57"/>
    </row>
    <row r="186" spans="1:53" ht="17.25" hidden="1" customHeight="1" x14ac:dyDescent="0.2">
      <c r="A186" s="932"/>
      <c r="B186" s="934"/>
      <c r="C186" s="937"/>
      <c r="D186" s="940"/>
      <c r="E186" s="947"/>
      <c r="F186" s="943"/>
      <c r="G186" s="965"/>
      <c r="H186" s="949"/>
      <c r="I186" s="954"/>
      <c r="J186" s="955"/>
      <c r="K186" s="980"/>
      <c r="L186" s="984"/>
      <c r="M186" s="175"/>
      <c r="N186" s="176"/>
      <c r="O186" s="177"/>
      <c r="P186" s="46"/>
      <c r="Q186" s="47"/>
      <c r="R186" s="863"/>
      <c r="S186" s="48"/>
      <c r="T186" s="866"/>
      <c r="U186" s="49"/>
      <c r="V186" s="866"/>
      <c r="W186" s="49"/>
      <c r="X186" s="866"/>
      <c r="Y186" s="49"/>
      <c r="Z186" s="866"/>
      <c r="AA186" s="49"/>
      <c r="AB186" s="866"/>
      <c r="AC186" s="49"/>
      <c r="AD186" s="866"/>
      <c r="AE186" s="49"/>
      <c r="AF186" s="866"/>
      <c r="AG186" s="50"/>
      <c r="AH186" s="860"/>
      <c r="AI186" s="104"/>
      <c r="AJ186" s="51"/>
      <c r="AK186" s="52"/>
      <c r="AL186" s="52"/>
      <c r="AM186" s="52"/>
      <c r="AN186" s="52"/>
      <c r="AO186" s="52"/>
      <c r="AP186" s="53"/>
      <c r="AQ186" s="54"/>
      <c r="AR186" s="52"/>
      <c r="AS186" s="53"/>
      <c r="AT186" s="54"/>
      <c r="AU186" s="52"/>
      <c r="AV186" s="52"/>
      <c r="AW186" s="52"/>
      <c r="AX186" s="55"/>
      <c r="AY186" s="56"/>
      <c r="AZ186" s="56"/>
      <c r="BA186" s="57"/>
    </row>
    <row r="187" spans="1:53" ht="17.25" hidden="1" customHeight="1" x14ac:dyDescent="0.2">
      <c r="A187" s="932"/>
      <c r="B187" s="934"/>
      <c r="C187" s="937"/>
      <c r="D187" s="940"/>
      <c r="E187" s="947"/>
      <c r="F187" s="943"/>
      <c r="G187" s="965"/>
      <c r="H187" s="949"/>
      <c r="I187" s="954"/>
      <c r="J187" s="955"/>
      <c r="K187" s="980"/>
      <c r="L187" s="984"/>
      <c r="M187" s="175"/>
      <c r="N187" s="176"/>
      <c r="O187" s="177"/>
      <c r="P187" s="46"/>
      <c r="Q187" s="47"/>
      <c r="R187" s="863"/>
      <c r="S187" s="48"/>
      <c r="T187" s="866"/>
      <c r="U187" s="49"/>
      <c r="V187" s="866"/>
      <c r="W187" s="49"/>
      <c r="X187" s="866"/>
      <c r="Y187" s="49"/>
      <c r="Z187" s="866"/>
      <c r="AA187" s="49"/>
      <c r="AB187" s="866"/>
      <c r="AC187" s="49"/>
      <c r="AD187" s="866"/>
      <c r="AE187" s="49"/>
      <c r="AF187" s="866"/>
      <c r="AG187" s="50"/>
      <c r="AH187" s="860"/>
      <c r="AI187" s="104"/>
      <c r="AJ187" s="51"/>
      <c r="AK187" s="52"/>
      <c r="AL187" s="52"/>
      <c r="AM187" s="52"/>
      <c r="AN187" s="52"/>
      <c r="AO187" s="52"/>
      <c r="AP187" s="53"/>
      <c r="AQ187" s="54"/>
      <c r="AR187" s="52"/>
      <c r="AS187" s="53"/>
      <c r="AT187" s="54"/>
      <c r="AU187" s="52"/>
      <c r="AV187" s="52"/>
      <c r="AW187" s="52"/>
      <c r="AX187" s="55"/>
      <c r="AY187" s="56"/>
      <c r="AZ187" s="56"/>
      <c r="BA187" s="57"/>
    </row>
    <row r="188" spans="1:53" ht="17.25" hidden="1" customHeight="1" x14ac:dyDescent="0.2">
      <c r="A188" s="932"/>
      <c r="B188" s="935"/>
      <c r="C188" s="938"/>
      <c r="D188" s="941"/>
      <c r="E188" s="947"/>
      <c r="F188" s="944"/>
      <c r="G188" s="966"/>
      <c r="H188" s="950"/>
      <c r="I188" s="954"/>
      <c r="J188" s="955"/>
      <c r="K188" s="981"/>
      <c r="L188" s="984"/>
      <c r="M188" s="178"/>
      <c r="N188" s="179"/>
      <c r="O188" s="180"/>
      <c r="P188" s="107"/>
      <c r="Q188" s="108"/>
      <c r="R188" s="863"/>
      <c r="S188" s="109"/>
      <c r="T188" s="866"/>
      <c r="U188" s="110"/>
      <c r="V188" s="866"/>
      <c r="W188" s="110"/>
      <c r="X188" s="866"/>
      <c r="Y188" s="110"/>
      <c r="Z188" s="866"/>
      <c r="AA188" s="110"/>
      <c r="AB188" s="866"/>
      <c r="AC188" s="110"/>
      <c r="AD188" s="866"/>
      <c r="AE188" s="110"/>
      <c r="AF188" s="866"/>
      <c r="AG188" s="111"/>
      <c r="AH188" s="861"/>
      <c r="AI188" s="104"/>
      <c r="AJ188" s="112"/>
      <c r="AK188" s="113"/>
      <c r="AL188" s="113"/>
      <c r="AM188" s="113"/>
      <c r="AN188" s="113"/>
      <c r="AO188" s="113"/>
      <c r="AP188" s="53"/>
      <c r="AQ188" s="114"/>
      <c r="AR188" s="113"/>
      <c r="AS188" s="53"/>
      <c r="AT188" s="114"/>
      <c r="AU188" s="113"/>
      <c r="AV188" s="113"/>
      <c r="AW188" s="113"/>
      <c r="AX188" s="115"/>
      <c r="AY188" s="116"/>
      <c r="AZ188" s="116"/>
      <c r="BA188" s="117"/>
    </row>
    <row r="189" spans="1:53" ht="9.9499999999999993" hidden="1" customHeight="1" thickBot="1" x14ac:dyDescent="0.25">
      <c r="A189" s="933"/>
      <c r="B189" s="936"/>
      <c r="C189" s="939"/>
      <c r="D189" s="942"/>
      <c r="E189" s="948"/>
      <c r="F189" s="945"/>
      <c r="G189" s="967"/>
      <c r="H189" s="951"/>
      <c r="I189" s="956"/>
      <c r="J189" s="957"/>
      <c r="K189" s="982"/>
      <c r="L189" s="985"/>
      <c r="M189" s="181"/>
      <c r="N189" s="182"/>
      <c r="O189" s="183"/>
      <c r="P189" s="118"/>
      <c r="Q189" s="118"/>
      <c r="R189" s="864"/>
      <c r="S189" s="184"/>
      <c r="T189" s="867"/>
      <c r="U189" s="185"/>
      <c r="V189" s="867"/>
      <c r="W189" s="185"/>
      <c r="X189" s="867"/>
      <c r="Y189" s="185"/>
      <c r="Z189" s="867"/>
      <c r="AA189" s="185"/>
      <c r="AB189" s="867"/>
      <c r="AC189" s="185"/>
      <c r="AD189" s="867"/>
      <c r="AE189" s="185"/>
      <c r="AF189" s="867"/>
      <c r="AG189" s="186"/>
      <c r="AH189" s="119"/>
      <c r="AI189" s="120"/>
      <c r="AJ189" s="187"/>
      <c r="AK189" s="188"/>
      <c r="AL189" s="188"/>
      <c r="AM189" s="188"/>
      <c r="AN189" s="188"/>
      <c r="AO189" s="188"/>
      <c r="AP189" s="121"/>
      <c r="AQ189" s="189"/>
      <c r="AR189" s="188"/>
      <c r="AS189" s="121"/>
      <c r="AT189" s="189"/>
      <c r="AU189" s="188"/>
      <c r="AV189" s="188"/>
      <c r="AW189" s="188"/>
      <c r="AX189" s="190"/>
      <c r="AY189" s="191"/>
      <c r="AZ189" s="191"/>
      <c r="BA189" s="192"/>
    </row>
    <row r="190" spans="1:53" ht="6" hidden="1" customHeight="1" x14ac:dyDescent="0.2">
      <c r="A190" s="157"/>
      <c r="B190" s="193"/>
      <c r="C190" s="193"/>
      <c r="D190" s="193"/>
      <c r="E190" s="193"/>
      <c r="F190" s="193"/>
      <c r="G190" s="193"/>
      <c r="H190" s="193"/>
      <c r="I190" s="964"/>
      <c r="J190" s="964"/>
      <c r="K190" s="193"/>
      <c r="L190" s="193"/>
      <c r="M190" s="193"/>
      <c r="N190" s="193"/>
      <c r="O190" s="193"/>
      <c r="P190" s="193"/>
      <c r="Q190" s="193"/>
      <c r="R190" s="193"/>
      <c r="S190" s="193"/>
      <c r="T190" s="193"/>
      <c r="U190" s="193"/>
      <c r="V190" s="193"/>
      <c r="W190" s="193"/>
      <c r="X190" s="193"/>
      <c r="Y190" s="193"/>
      <c r="Z190" s="193"/>
      <c r="AA190" s="193"/>
      <c r="AB190" s="193"/>
      <c r="AC190" s="193"/>
      <c r="AD190" s="193"/>
      <c r="AE190" s="193"/>
      <c r="AF190" s="193"/>
      <c r="AG190" s="193"/>
      <c r="AH190" s="193"/>
      <c r="AI190" s="194"/>
      <c r="AJ190" s="194"/>
      <c r="AK190" s="194"/>
      <c r="AL190" s="194"/>
      <c r="AM190" s="194"/>
      <c r="AN190" s="194"/>
      <c r="AO190" s="195"/>
      <c r="AP190" s="194"/>
      <c r="AQ190" s="194"/>
      <c r="AR190" s="194"/>
      <c r="AS190" s="194"/>
      <c r="AT190" s="194"/>
      <c r="AU190" s="194"/>
      <c r="AV190" s="194"/>
      <c r="AW190" s="194"/>
      <c r="AX190" s="194"/>
      <c r="AY190" s="194"/>
      <c r="AZ190" s="194"/>
      <c r="BA190" s="157"/>
    </row>
    <row r="191" spans="1:53" ht="72" hidden="1" customHeight="1" x14ac:dyDescent="0.2">
      <c r="A191" s="931"/>
      <c r="B191" s="162"/>
      <c r="C191" s="163"/>
      <c r="D191" s="164"/>
      <c r="E191" s="164"/>
      <c r="F191" s="163"/>
      <c r="G191" s="165"/>
      <c r="H191" s="165"/>
      <c r="I191" s="166"/>
      <c r="J191" s="167"/>
      <c r="K191" s="165"/>
      <c r="L191" s="166"/>
      <c r="M191" s="163"/>
      <c r="N191" s="163"/>
      <c r="O191" s="163"/>
      <c r="P191" s="163"/>
      <c r="Q191" s="163"/>
      <c r="R191" s="168"/>
      <c r="S191" s="169"/>
      <c r="T191" s="170"/>
      <c r="U191" s="171"/>
      <c r="V191" s="170"/>
      <c r="W191" s="171"/>
      <c r="X191" s="170"/>
      <c r="Y191" s="171"/>
      <c r="Z191" s="170"/>
      <c r="AA191" s="171"/>
      <c r="AB191" s="170"/>
      <c r="AC191" s="171"/>
      <c r="AD191" s="170"/>
      <c r="AE191" s="171"/>
      <c r="AF191" s="170"/>
      <c r="AG191" s="172"/>
      <c r="AH191" s="173"/>
      <c r="AI191" s="174"/>
      <c r="AJ191" s="41"/>
      <c r="AK191" s="42"/>
      <c r="AL191" s="42"/>
      <c r="AM191" s="42"/>
      <c r="AN191" s="42"/>
      <c r="AO191" s="42"/>
      <c r="AP191" s="43"/>
      <c r="AQ191" s="105"/>
      <c r="AR191" s="42"/>
      <c r="AS191" s="43"/>
      <c r="AT191" s="105"/>
      <c r="AU191" s="42"/>
      <c r="AV191" s="42"/>
      <c r="AW191" s="42"/>
      <c r="AX191" s="106"/>
      <c r="AY191" s="44"/>
      <c r="AZ191" s="44"/>
      <c r="BA191" s="45"/>
    </row>
    <row r="192" spans="1:53" ht="17.25" hidden="1" customHeight="1" x14ac:dyDescent="0.2">
      <c r="A192" s="932"/>
      <c r="B192" s="934"/>
      <c r="C192" s="937"/>
      <c r="D192" s="940"/>
      <c r="E192" s="946"/>
      <c r="F192" s="943"/>
      <c r="G192" s="965"/>
      <c r="H192" s="949"/>
      <c r="I192" s="952"/>
      <c r="J192" s="953"/>
      <c r="K192" s="980"/>
      <c r="L192" s="983"/>
      <c r="M192" s="175"/>
      <c r="N192" s="176"/>
      <c r="O192" s="177"/>
      <c r="P192" s="46"/>
      <c r="Q192" s="47"/>
      <c r="R192" s="862"/>
      <c r="S192" s="48"/>
      <c r="T192" s="865"/>
      <c r="U192" s="49"/>
      <c r="V192" s="865"/>
      <c r="W192" s="49"/>
      <c r="X192" s="865"/>
      <c r="Y192" s="49"/>
      <c r="Z192" s="865"/>
      <c r="AA192" s="49"/>
      <c r="AB192" s="865"/>
      <c r="AC192" s="49"/>
      <c r="AD192" s="865"/>
      <c r="AE192" s="49"/>
      <c r="AF192" s="865"/>
      <c r="AG192" s="50"/>
      <c r="AH192" s="859"/>
      <c r="AI192" s="104"/>
      <c r="AJ192" s="51"/>
      <c r="AK192" s="52"/>
      <c r="AL192" s="52"/>
      <c r="AM192" s="52"/>
      <c r="AN192" s="52"/>
      <c r="AO192" s="52"/>
      <c r="AP192" s="53"/>
      <c r="AQ192" s="54"/>
      <c r="AR192" s="52"/>
      <c r="AS192" s="53"/>
      <c r="AT192" s="54"/>
      <c r="AU192" s="52"/>
      <c r="AV192" s="52"/>
      <c r="AW192" s="52"/>
      <c r="AX192" s="55"/>
      <c r="AY192" s="56"/>
      <c r="AZ192" s="56"/>
      <c r="BA192" s="57"/>
    </row>
    <row r="193" spans="1:53" ht="17.25" hidden="1" customHeight="1" x14ac:dyDescent="0.2">
      <c r="A193" s="932"/>
      <c r="B193" s="934"/>
      <c r="C193" s="937"/>
      <c r="D193" s="940"/>
      <c r="E193" s="947"/>
      <c r="F193" s="943"/>
      <c r="G193" s="965"/>
      <c r="H193" s="949"/>
      <c r="I193" s="954"/>
      <c r="J193" s="955"/>
      <c r="K193" s="980"/>
      <c r="L193" s="984"/>
      <c r="M193" s="175"/>
      <c r="N193" s="176"/>
      <c r="O193" s="177"/>
      <c r="P193" s="46"/>
      <c r="Q193" s="47"/>
      <c r="R193" s="863"/>
      <c r="S193" s="48"/>
      <c r="T193" s="866"/>
      <c r="U193" s="49"/>
      <c r="V193" s="866"/>
      <c r="W193" s="49"/>
      <c r="X193" s="866"/>
      <c r="Y193" s="49"/>
      <c r="Z193" s="866"/>
      <c r="AA193" s="49"/>
      <c r="AB193" s="866"/>
      <c r="AC193" s="49"/>
      <c r="AD193" s="866"/>
      <c r="AE193" s="49"/>
      <c r="AF193" s="866"/>
      <c r="AG193" s="50"/>
      <c r="AH193" s="860"/>
      <c r="AI193" s="104"/>
      <c r="AJ193" s="51"/>
      <c r="AK193" s="52"/>
      <c r="AL193" s="52"/>
      <c r="AM193" s="52"/>
      <c r="AN193" s="52"/>
      <c r="AO193" s="52"/>
      <c r="AP193" s="53"/>
      <c r="AQ193" s="54"/>
      <c r="AR193" s="52"/>
      <c r="AS193" s="53"/>
      <c r="AT193" s="54"/>
      <c r="AU193" s="52"/>
      <c r="AV193" s="52"/>
      <c r="AW193" s="52"/>
      <c r="AX193" s="55"/>
      <c r="AY193" s="56"/>
      <c r="AZ193" s="56"/>
      <c r="BA193" s="57"/>
    </row>
    <row r="194" spans="1:53" ht="17.25" hidden="1" customHeight="1" x14ac:dyDescent="0.2">
      <c r="A194" s="932"/>
      <c r="B194" s="934"/>
      <c r="C194" s="937"/>
      <c r="D194" s="940"/>
      <c r="E194" s="947"/>
      <c r="F194" s="943"/>
      <c r="G194" s="965"/>
      <c r="H194" s="949"/>
      <c r="I194" s="954"/>
      <c r="J194" s="955"/>
      <c r="K194" s="980"/>
      <c r="L194" s="984"/>
      <c r="M194" s="175"/>
      <c r="N194" s="176"/>
      <c r="O194" s="177"/>
      <c r="P194" s="46"/>
      <c r="Q194" s="47"/>
      <c r="R194" s="863"/>
      <c r="S194" s="48"/>
      <c r="T194" s="866"/>
      <c r="U194" s="49"/>
      <c r="V194" s="866"/>
      <c r="W194" s="49"/>
      <c r="X194" s="866"/>
      <c r="Y194" s="49"/>
      <c r="Z194" s="866"/>
      <c r="AA194" s="49"/>
      <c r="AB194" s="866"/>
      <c r="AC194" s="49"/>
      <c r="AD194" s="866"/>
      <c r="AE194" s="49"/>
      <c r="AF194" s="866"/>
      <c r="AG194" s="50"/>
      <c r="AH194" s="860"/>
      <c r="AI194" s="104"/>
      <c r="AJ194" s="51"/>
      <c r="AK194" s="52"/>
      <c r="AL194" s="52"/>
      <c r="AM194" s="52"/>
      <c r="AN194" s="52"/>
      <c r="AO194" s="52"/>
      <c r="AP194" s="53"/>
      <c r="AQ194" s="54"/>
      <c r="AR194" s="52"/>
      <c r="AS194" s="53"/>
      <c r="AT194" s="54"/>
      <c r="AU194" s="52"/>
      <c r="AV194" s="52"/>
      <c r="AW194" s="52"/>
      <c r="AX194" s="55"/>
      <c r="AY194" s="56"/>
      <c r="AZ194" s="56"/>
      <c r="BA194" s="57"/>
    </row>
    <row r="195" spans="1:53" ht="17.25" hidden="1" customHeight="1" x14ac:dyDescent="0.2">
      <c r="A195" s="932"/>
      <c r="B195" s="934"/>
      <c r="C195" s="937"/>
      <c r="D195" s="940"/>
      <c r="E195" s="947"/>
      <c r="F195" s="943"/>
      <c r="G195" s="965"/>
      <c r="H195" s="949"/>
      <c r="I195" s="954"/>
      <c r="J195" s="955"/>
      <c r="K195" s="980"/>
      <c r="L195" s="984"/>
      <c r="M195" s="175"/>
      <c r="N195" s="176"/>
      <c r="O195" s="177"/>
      <c r="P195" s="46"/>
      <c r="Q195" s="47"/>
      <c r="R195" s="863"/>
      <c r="S195" s="48"/>
      <c r="T195" s="866"/>
      <c r="U195" s="49"/>
      <c r="V195" s="866"/>
      <c r="W195" s="49"/>
      <c r="X195" s="866"/>
      <c r="Y195" s="49"/>
      <c r="Z195" s="866"/>
      <c r="AA195" s="49"/>
      <c r="AB195" s="866"/>
      <c r="AC195" s="49"/>
      <c r="AD195" s="866"/>
      <c r="AE195" s="49"/>
      <c r="AF195" s="866"/>
      <c r="AG195" s="50"/>
      <c r="AH195" s="860"/>
      <c r="AI195" s="104"/>
      <c r="AJ195" s="51"/>
      <c r="AK195" s="52"/>
      <c r="AL195" s="52"/>
      <c r="AM195" s="52"/>
      <c r="AN195" s="52"/>
      <c r="AO195" s="52"/>
      <c r="AP195" s="53"/>
      <c r="AQ195" s="54"/>
      <c r="AR195" s="52"/>
      <c r="AS195" s="53"/>
      <c r="AT195" s="54"/>
      <c r="AU195" s="52"/>
      <c r="AV195" s="52"/>
      <c r="AW195" s="52"/>
      <c r="AX195" s="55"/>
      <c r="AY195" s="56"/>
      <c r="AZ195" s="56"/>
      <c r="BA195" s="57"/>
    </row>
    <row r="196" spans="1:53" ht="17.25" hidden="1" customHeight="1" x14ac:dyDescent="0.2">
      <c r="A196" s="932"/>
      <c r="B196" s="934"/>
      <c r="C196" s="937"/>
      <c r="D196" s="940"/>
      <c r="E196" s="947"/>
      <c r="F196" s="943"/>
      <c r="G196" s="965"/>
      <c r="H196" s="949"/>
      <c r="I196" s="954"/>
      <c r="J196" s="955"/>
      <c r="K196" s="980"/>
      <c r="L196" s="984"/>
      <c r="M196" s="175"/>
      <c r="N196" s="176"/>
      <c r="O196" s="177"/>
      <c r="P196" s="46"/>
      <c r="Q196" s="47"/>
      <c r="R196" s="863"/>
      <c r="S196" s="48"/>
      <c r="T196" s="866"/>
      <c r="U196" s="49"/>
      <c r="V196" s="866"/>
      <c r="W196" s="49"/>
      <c r="X196" s="866"/>
      <c r="Y196" s="49"/>
      <c r="Z196" s="866"/>
      <c r="AA196" s="49"/>
      <c r="AB196" s="866"/>
      <c r="AC196" s="49"/>
      <c r="AD196" s="866"/>
      <c r="AE196" s="49"/>
      <c r="AF196" s="866"/>
      <c r="AG196" s="50"/>
      <c r="AH196" s="860"/>
      <c r="AI196" s="104"/>
      <c r="AJ196" s="51"/>
      <c r="AK196" s="52"/>
      <c r="AL196" s="52"/>
      <c r="AM196" s="52"/>
      <c r="AN196" s="52"/>
      <c r="AO196" s="52"/>
      <c r="AP196" s="53"/>
      <c r="AQ196" s="54"/>
      <c r="AR196" s="52"/>
      <c r="AS196" s="53"/>
      <c r="AT196" s="54"/>
      <c r="AU196" s="52"/>
      <c r="AV196" s="52"/>
      <c r="AW196" s="52"/>
      <c r="AX196" s="55"/>
      <c r="AY196" s="56"/>
      <c r="AZ196" s="56"/>
      <c r="BA196" s="57"/>
    </row>
    <row r="197" spans="1:53" ht="17.25" hidden="1" customHeight="1" x14ac:dyDescent="0.2">
      <c r="A197" s="932"/>
      <c r="B197" s="935"/>
      <c r="C197" s="938"/>
      <c r="D197" s="941"/>
      <c r="E197" s="947"/>
      <c r="F197" s="944"/>
      <c r="G197" s="966"/>
      <c r="H197" s="950"/>
      <c r="I197" s="954"/>
      <c r="J197" s="955"/>
      <c r="K197" s="981"/>
      <c r="L197" s="984"/>
      <c r="M197" s="178"/>
      <c r="N197" s="179"/>
      <c r="O197" s="180"/>
      <c r="P197" s="107"/>
      <c r="Q197" s="108"/>
      <c r="R197" s="863"/>
      <c r="S197" s="109"/>
      <c r="T197" s="866"/>
      <c r="U197" s="110"/>
      <c r="V197" s="866"/>
      <c r="W197" s="110"/>
      <c r="X197" s="866"/>
      <c r="Y197" s="110"/>
      <c r="Z197" s="866"/>
      <c r="AA197" s="110"/>
      <c r="AB197" s="866"/>
      <c r="AC197" s="110"/>
      <c r="AD197" s="866"/>
      <c r="AE197" s="110"/>
      <c r="AF197" s="866"/>
      <c r="AG197" s="111"/>
      <c r="AH197" s="861"/>
      <c r="AI197" s="104"/>
      <c r="AJ197" s="112"/>
      <c r="AK197" s="113"/>
      <c r="AL197" s="113"/>
      <c r="AM197" s="113"/>
      <c r="AN197" s="113"/>
      <c r="AO197" s="113"/>
      <c r="AP197" s="53"/>
      <c r="AQ197" s="114"/>
      <c r="AR197" s="113"/>
      <c r="AS197" s="53"/>
      <c r="AT197" s="114"/>
      <c r="AU197" s="113"/>
      <c r="AV197" s="113"/>
      <c r="AW197" s="113"/>
      <c r="AX197" s="115"/>
      <c r="AY197" s="116"/>
      <c r="AZ197" s="116"/>
      <c r="BA197" s="117"/>
    </row>
    <row r="198" spans="1:53" ht="9.9499999999999993" hidden="1" customHeight="1" thickBot="1" x14ac:dyDescent="0.25">
      <c r="A198" s="933"/>
      <c r="B198" s="936"/>
      <c r="C198" s="939"/>
      <c r="D198" s="942"/>
      <c r="E198" s="948"/>
      <c r="F198" s="945"/>
      <c r="G198" s="967"/>
      <c r="H198" s="951"/>
      <c r="I198" s="956"/>
      <c r="J198" s="957"/>
      <c r="K198" s="982"/>
      <c r="L198" s="985"/>
      <c r="M198" s="181"/>
      <c r="N198" s="182"/>
      <c r="O198" s="183"/>
      <c r="P198" s="118"/>
      <c r="Q198" s="118"/>
      <c r="R198" s="864"/>
      <c r="S198" s="184"/>
      <c r="T198" s="867"/>
      <c r="U198" s="185"/>
      <c r="V198" s="867"/>
      <c r="W198" s="185"/>
      <c r="X198" s="867"/>
      <c r="Y198" s="185"/>
      <c r="Z198" s="867"/>
      <c r="AA198" s="185"/>
      <c r="AB198" s="867"/>
      <c r="AC198" s="185"/>
      <c r="AD198" s="867"/>
      <c r="AE198" s="185"/>
      <c r="AF198" s="867"/>
      <c r="AG198" s="186"/>
      <c r="AH198" s="119"/>
      <c r="AI198" s="120"/>
      <c r="AJ198" s="187"/>
      <c r="AK198" s="188"/>
      <c r="AL198" s="188"/>
      <c r="AM198" s="188"/>
      <c r="AN198" s="188"/>
      <c r="AO198" s="188"/>
      <c r="AP198" s="121"/>
      <c r="AQ198" s="189"/>
      <c r="AR198" s="188"/>
      <c r="AS198" s="121"/>
      <c r="AT198" s="189"/>
      <c r="AU198" s="188"/>
      <c r="AV198" s="188"/>
      <c r="AW198" s="188"/>
      <c r="AX198" s="190"/>
      <c r="AY198" s="191"/>
      <c r="AZ198" s="191"/>
      <c r="BA198" s="192"/>
    </row>
    <row r="199" spans="1:53" ht="6" hidden="1" customHeight="1" x14ac:dyDescent="0.2">
      <c r="A199" s="157"/>
      <c r="B199" s="193"/>
      <c r="C199" s="193"/>
      <c r="D199" s="193"/>
      <c r="E199" s="193"/>
      <c r="F199" s="193"/>
      <c r="G199" s="193"/>
      <c r="H199" s="193"/>
      <c r="I199" s="964"/>
      <c r="J199" s="964"/>
      <c r="K199" s="193"/>
      <c r="L199" s="193"/>
      <c r="M199" s="193"/>
      <c r="N199" s="193"/>
      <c r="O199" s="193"/>
      <c r="P199" s="193"/>
      <c r="Q199" s="193"/>
      <c r="R199" s="193"/>
      <c r="S199" s="193"/>
      <c r="T199" s="193"/>
      <c r="U199" s="193"/>
      <c r="V199" s="193"/>
      <c r="W199" s="193"/>
      <c r="X199" s="193"/>
      <c r="Y199" s="193"/>
      <c r="Z199" s="193"/>
      <c r="AA199" s="193"/>
      <c r="AB199" s="193"/>
      <c r="AC199" s="193"/>
      <c r="AD199" s="193"/>
      <c r="AE199" s="193"/>
      <c r="AF199" s="193"/>
      <c r="AG199" s="193"/>
      <c r="AH199" s="193"/>
      <c r="AI199" s="194"/>
      <c r="AJ199" s="194"/>
      <c r="AK199" s="194"/>
      <c r="AL199" s="194"/>
      <c r="AM199" s="194"/>
      <c r="AN199" s="194"/>
      <c r="AO199" s="195"/>
      <c r="AP199" s="194"/>
      <c r="AQ199" s="194"/>
      <c r="AR199" s="194"/>
      <c r="AS199" s="194"/>
      <c r="AT199" s="194"/>
      <c r="AU199" s="194"/>
      <c r="AV199" s="194"/>
      <c r="AW199" s="194"/>
      <c r="AX199" s="194"/>
      <c r="AY199" s="194"/>
      <c r="AZ199" s="194"/>
      <c r="BA199" s="157"/>
    </row>
    <row r="200" spans="1:53" ht="72" hidden="1" customHeight="1" x14ac:dyDescent="0.2">
      <c r="A200" s="931"/>
      <c r="B200" s="162"/>
      <c r="C200" s="163"/>
      <c r="D200" s="164"/>
      <c r="E200" s="164"/>
      <c r="F200" s="163"/>
      <c r="G200" s="165"/>
      <c r="H200" s="165"/>
      <c r="I200" s="166"/>
      <c r="J200" s="167"/>
      <c r="K200" s="165"/>
      <c r="L200" s="166"/>
      <c r="M200" s="163"/>
      <c r="N200" s="163"/>
      <c r="O200" s="163"/>
      <c r="P200" s="163"/>
      <c r="Q200" s="163"/>
      <c r="R200" s="168"/>
      <c r="S200" s="169"/>
      <c r="T200" s="170"/>
      <c r="U200" s="171"/>
      <c r="V200" s="170"/>
      <c r="W200" s="171"/>
      <c r="X200" s="170"/>
      <c r="Y200" s="171"/>
      <c r="Z200" s="170"/>
      <c r="AA200" s="171"/>
      <c r="AB200" s="170"/>
      <c r="AC200" s="171"/>
      <c r="AD200" s="170"/>
      <c r="AE200" s="171"/>
      <c r="AF200" s="170"/>
      <c r="AG200" s="172"/>
      <c r="AH200" s="173"/>
      <c r="AI200" s="174"/>
      <c r="AJ200" s="41"/>
      <c r="AK200" s="42"/>
      <c r="AL200" s="42"/>
      <c r="AM200" s="42"/>
      <c r="AN200" s="42"/>
      <c r="AO200" s="42"/>
      <c r="AP200" s="43"/>
      <c r="AQ200" s="105"/>
      <c r="AR200" s="42"/>
      <c r="AS200" s="43"/>
      <c r="AT200" s="105"/>
      <c r="AU200" s="42"/>
      <c r="AV200" s="42"/>
      <c r="AW200" s="42"/>
      <c r="AX200" s="106"/>
      <c r="AY200" s="44"/>
      <c r="AZ200" s="44"/>
      <c r="BA200" s="45"/>
    </row>
    <row r="201" spans="1:53" ht="17.25" hidden="1" customHeight="1" x14ac:dyDescent="0.2">
      <c r="A201" s="932"/>
      <c r="B201" s="934"/>
      <c r="C201" s="937"/>
      <c r="D201" s="940"/>
      <c r="E201" s="946"/>
      <c r="F201" s="943"/>
      <c r="G201" s="965"/>
      <c r="H201" s="949"/>
      <c r="I201" s="952"/>
      <c r="J201" s="953"/>
      <c r="K201" s="980"/>
      <c r="L201" s="983"/>
      <c r="M201" s="175"/>
      <c r="N201" s="176"/>
      <c r="O201" s="177"/>
      <c r="P201" s="46"/>
      <c r="Q201" s="47"/>
      <c r="R201" s="862"/>
      <c r="S201" s="48"/>
      <c r="T201" s="865"/>
      <c r="U201" s="49"/>
      <c r="V201" s="865"/>
      <c r="W201" s="49"/>
      <c r="X201" s="865"/>
      <c r="Y201" s="49"/>
      <c r="Z201" s="865"/>
      <c r="AA201" s="49"/>
      <c r="AB201" s="865"/>
      <c r="AC201" s="49"/>
      <c r="AD201" s="865"/>
      <c r="AE201" s="49"/>
      <c r="AF201" s="865"/>
      <c r="AG201" s="50"/>
      <c r="AH201" s="859"/>
      <c r="AI201" s="104"/>
      <c r="AJ201" s="51"/>
      <c r="AK201" s="52"/>
      <c r="AL201" s="52"/>
      <c r="AM201" s="52"/>
      <c r="AN201" s="52"/>
      <c r="AO201" s="52"/>
      <c r="AP201" s="53"/>
      <c r="AQ201" s="54"/>
      <c r="AR201" s="52"/>
      <c r="AS201" s="53"/>
      <c r="AT201" s="54"/>
      <c r="AU201" s="52"/>
      <c r="AV201" s="52"/>
      <c r="AW201" s="52"/>
      <c r="AX201" s="55"/>
      <c r="AY201" s="56"/>
      <c r="AZ201" s="56"/>
      <c r="BA201" s="57"/>
    </row>
    <row r="202" spans="1:53" ht="17.25" hidden="1" customHeight="1" x14ac:dyDescent="0.2">
      <c r="A202" s="932"/>
      <c r="B202" s="934"/>
      <c r="C202" s="937"/>
      <c r="D202" s="940"/>
      <c r="E202" s="947"/>
      <c r="F202" s="943"/>
      <c r="G202" s="965"/>
      <c r="H202" s="949"/>
      <c r="I202" s="954"/>
      <c r="J202" s="955"/>
      <c r="K202" s="980"/>
      <c r="L202" s="984"/>
      <c r="M202" s="175"/>
      <c r="N202" s="176"/>
      <c r="O202" s="177"/>
      <c r="P202" s="46"/>
      <c r="Q202" s="47"/>
      <c r="R202" s="863"/>
      <c r="S202" s="48"/>
      <c r="T202" s="866"/>
      <c r="U202" s="49"/>
      <c r="V202" s="866"/>
      <c r="W202" s="49"/>
      <c r="X202" s="866"/>
      <c r="Y202" s="49"/>
      <c r="Z202" s="866"/>
      <c r="AA202" s="49"/>
      <c r="AB202" s="866"/>
      <c r="AC202" s="49"/>
      <c r="AD202" s="866"/>
      <c r="AE202" s="49"/>
      <c r="AF202" s="866"/>
      <c r="AG202" s="50"/>
      <c r="AH202" s="860"/>
      <c r="AI202" s="104"/>
      <c r="AJ202" s="51"/>
      <c r="AK202" s="52"/>
      <c r="AL202" s="52"/>
      <c r="AM202" s="52"/>
      <c r="AN202" s="52"/>
      <c r="AO202" s="52"/>
      <c r="AP202" s="53"/>
      <c r="AQ202" s="54"/>
      <c r="AR202" s="52"/>
      <c r="AS202" s="53"/>
      <c r="AT202" s="54"/>
      <c r="AU202" s="52"/>
      <c r="AV202" s="52"/>
      <c r="AW202" s="52"/>
      <c r="AX202" s="55"/>
      <c r="AY202" s="56"/>
      <c r="AZ202" s="56"/>
      <c r="BA202" s="57"/>
    </row>
    <row r="203" spans="1:53" ht="17.25" hidden="1" customHeight="1" x14ac:dyDescent="0.2">
      <c r="A203" s="932"/>
      <c r="B203" s="934"/>
      <c r="C203" s="937"/>
      <c r="D203" s="940"/>
      <c r="E203" s="947"/>
      <c r="F203" s="943"/>
      <c r="G203" s="965"/>
      <c r="H203" s="949"/>
      <c r="I203" s="954"/>
      <c r="J203" s="955"/>
      <c r="K203" s="980"/>
      <c r="L203" s="984"/>
      <c r="M203" s="175"/>
      <c r="N203" s="176"/>
      <c r="O203" s="177"/>
      <c r="P203" s="46"/>
      <c r="Q203" s="47"/>
      <c r="R203" s="863"/>
      <c r="S203" s="48"/>
      <c r="T203" s="866"/>
      <c r="U203" s="49"/>
      <c r="V203" s="866"/>
      <c r="W203" s="49"/>
      <c r="X203" s="866"/>
      <c r="Y203" s="49"/>
      <c r="Z203" s="866"/>
      <c r="AA203" s="49"/>
      <c r="AB203" s="866"/>
      <c r="AC203" s="49"/>
      <c r="AD203" s="866"/>
      <c r="AE203" s="49"/>
      <c r="AF203" s="866"/>
      <c r="AG203" s="50"/>
      <c r="AH203" s="860"/>
      <c r="AI203" s="104"/>
      <c r="AJ203" s="51"/>
      <c r="AK203" s="52"/>
      <c r="AL203" s="52"/>
      <c r="AM203" s="52"/>
      <c r="AN203" s="52"/>
      <c r="AO203" s="52"/>
      <c r="AP203" s="53"/>
      <c r="AQ203" s="54"/>
      <c r="AR203" s="52"/>
      <c r="AS203" s="53"/>
      <c r="AT203" s="54"/>
      <c r="AU203" s="52"/>
      <c r="AV203" s="52"/>
      <c r="AW203" s="52"/>
      <c r="AX203" s="55"/>
      <c r="AY203" s="56"/>
      <c r="AZ203" s="56"/>
      <c r="BA203" s="57"/>
    </row>
    <row r="204" spans="1:53" ht="17.25" hidden="1" customHeight="1" x14ac:dyDescent="0.2">
      <c r="A204" s="932"/>
      <c r="B204" s="934"/>
      <c r="C204" s="937"/>
      <c r="D204" s="940"/>
      <c r="E204" s="947"/>
      <c r="F204" s="943"/>
      <c r="G204" s="965"/>
      <c r="H204" s="949"/>
      <c r="I204" s="954"/>
      <c r="J204" s="955"/>
      <c r="K204" s="980"/>
      <c r="L204" s="984"/>
      <c r="M204" s="175"/>
      <c r="N204" s="176"/>
      <c r="O204" s="177"/>
      <c r="P204" s="46"/>
      <c r="Q204" s="47"/>
      <c r="R204" s="863"/>
      <c r="S204" s="48"/>
      <c r="T204" s="866"/>
      <c r="U204" s="49"/>
      <c r="V204" s="866"/>
      <c r="W204" s="49"/>
      <c r="X204" s="866"/>
      <c r="Y204" s="49"/>
      <c r="Z204" s="866"/>
      <c r="AA204" s="49"/>
      <c r="AB204" s="866"/>
      <c r="AC204" s="49"/>
      <c r="AD204" s="866"/>
      <c r="AE204" s="49"/>
      <c r="AF204" s="866"/>
      <c r="AG204" s="50"/>
      <c r="AH204" s="860"/>
      <c r="AI204" s="104"/>
      <c r="AJ204" s="51"/>
      <c r="AK204" s="52"/>
      <c r="AL204" s="52"/>
      <c r="AM204" s="52"/>
      <c r="AN204" s="52"/>
      <c r="AO204" s="52"/>
      <c r="AP204" s="53"/>
      <c r="AQ204" s="54"/>
      <c r="AR204" s="52"/>
      <c r="AS204" s="53"/>
      <c r="AT204" s="54"/>
      <c r="AU204" s="52"/>
      <c r="AV204" s="52"/>
      <c r="AW204" s="52"/>
      <c r="AX204" s="55"/>
      <c r="AY204" s="56"/>
      <c r="AZ204" s="56"/>
      <c r="BA204" s="57"/>
    </row>
    <row r="205" spans="1:53" ht="17.25" hidden="1" customHeight="1" x14ac:dyDescent="0.2">
      <c r="A205" s="932"/>
      <c r="B205" s="934"/>
      <c r="C205" s="937"/>
      <c r="D205" s="940"/>
      <c r="E205" s="947"/>
      <c r="F205" s="943"/>
      <c r="G205" s="965"/>
      <c r="H205" s="949"/>
      <c r="I205" s="954"/>
      <c r="J205" s="955"/>
      <c r="K205" s="980"/>
      <c r="L205" s="984"/>
      <c r="M205" s="175"/>
      <c r="N205" s="176"/>
      <c r="O205" s="177"/>
      <c r="P205" s="46"/>
      <c r="Q205" s="47"/>
      <c r="R205" s="863"/>
      <c r="S205" s="48"/>
      <c r="T205" s="866"/>
      <c r="U205" s="49"/>
      <c r="V205" s="866"/>
      <c r="W205" s="49"/>
      <c r="X205" s="866"/>
      <c r="Y205" s="49"/>
      <c r="Z205" s="866"/>
      <c r="AA205" s="49"/>
      <c r="AB205" s="866"/>
      <c r="AC205" s="49"/>
      <c r="AD205" s="866"/>
      <c r="AE205" s="49"/>
      <c r="AF205" s="866"/>
      <c r="AG205" s="50"/>
      <c r="AH205" s="860"/>
      <c r="AI205" s="104"/>
      <c r="AJ205" s="51"/>
      <c r="AK205" s="52"/>
      <c r="AL205" s="52"/>
      <c r="AM205" s="52"/>
      <c r="AN205" s="52"/>
      <c r="AO205" s="52"/>
      <c r="AP205" s="53"/>
      <c r="AQ205" s="54"/>
      <c r="AR205" s="52"/>
      <c r="AS205" s="53"/>
      <c r="AT205" s="54"/>
      <c r="AU205" s="52"/>
      <c r="AV205" s="52"/>
      <c r="AW205" s="52"/>
      <c r="AX205" s="55"/>
      <c r="AY205" s="56"/>
      <c r="AZ205" s="56"/>
      <c r="BA205" s="57"/>
    </row>
    <row r="206" spans="1:53" ht="17.25" hidden="1" customHeight="1" x14ac:dyDescent="0.2">
      <c r="A206" s="932"/>
      <c r="B206" s="935"/>
      <c r="C206" s="938"/>
      <c r="D206" s="941"/>
      <c r="E206" s="947"/>
      <c r="F206" s="944"/>
      <c r="G206" s="966"/>
      <c r="H206" s="950"/>
      <c r="I206" s="954"/>
      <c r="J206" s="955"/>
      <c r="K206" s="981"/>
      <c r="L206" s="984"/>
      <c r="M206" s="178"/>
      <c r="N206" s="179"/>
      <c r="O206" s="180"/>
      <c r="P206" s="107"/>
      <c r="Q206" s="108"/>
      <c r="R206" s="863"/>
      <c r="S206" s="109"/>
      <c r="T206" s="866"/>
      <c r="U206" s="110"/>
      <c r="V206" s="866"/>
      <c r="W206" s="110"/>
      <c r="X206" s="866"/>
      <c r="Y206" s="110"/>
      <c r="Z206" s="866"/>
      <c r="AA206" s="110"/>
      <c r="AB206" s="866"/>
      <c r="AC206" s="110"/>
      <c r="AD206" s="866"/>
      <c r="AE206" s="110"/>
      <c r="AF206" s="866"/>
      <c r="AG206" s="111"/>
      <c r="AH206" s="861"/>
      <c r="AI206" s="104"/>
      <c r="AJ206" s="112"/>
      <c r="AK206" s="113"/>
      <c r="AL206" s="113"/>
      <c r="AM206" s="113"/>
      <c r="AN206" s="113"/>
      <c r="AO206" s="113"/>
      <c r="AP206" s="53"/>
      <c r="AQ206" s="114"/>
      <c r="AR206" s="113"/>
      <c r="AS206" s="53"/>
      <c r="AT206" s="114"/>
      <c r="AU206" s="113"/>
      <c r="AV206" s="113"/>
      <c r="AW206" s="113"/>
      <c r="AX206" s="115"/>
      <c r="AY206" s="116"/>
      <c r="AZ206" s="116"/>
      <c r="BA206" s="117"/>
    </row>
    <row r="207" spans="1:53" ht="9.9499999999999993" hidden="1" customHeight="1" thickBot="1" x14ac:dyDescent="0.25">
      <c r="A207" s="933"/>
      <c r="B207" s="936"/>
      <c r="C207" s="939"/>
      <c r="D207" s="942"/>
      <c r="E207" s="948"/>
      <c r="F207" s="945"/>
      <c r="G207" s="967"/>
      <c r="H207" s="951"/>
      <c r="I207" s="956"/>
      <c r="J207" s="957"/>
      <c r="K207" s="982"/>
      <c r="L207" s="985"/>
      <c r="M207" s="181"/>
      <c r="N207" s="182"/>
      <c r="O207" s="183"/>
      <c r="P207" s="118"/>
      <c r="Q207" s="118"/>
      <c r="R207" s="864"/>
      <c r="S207" s="184"/>
      <c r="T207" s="867"/>
      <c r="U207" s="185"/>
      <c r="V207" s="867"/>
      <c r="W207" s="185"/>
      <c r="X207" s="867"/>
      <c r="Y207" s="185"/>
      <c r="Z207" s="867"/>
      <c r="AA207" s="185"/>
      <c r="AB207" s="867"/>
      <c r="AC207" s="185"/>
      <c r="AD207" s="867"/>
      <c r="AE207" s="185"/>
      <c r="AF207" s="867"/>
      <c r="AG207" s="186"/>
      <c r="AH207" s="119"/>
      <c r="AI207" s="120"/>
      <c r="AJ207" s="187"/>
      <c r="AK207" s="188"/>
      <c r="AL207" s="188"/>
      <c r="AM207" s="188"/>
      <c r="AN207" s="188"/>
      <c r="AO207" s="188"/>
      <c r="AP207" s="121"/>
      <c r="AQ207" s="189"/>
      <c r="AR207" s="188"/>
      <c r="AS207" s="121"/>
      <c r="AT207" s="189"/>
      <c r="AU207" s="188"/>
      <c r="AV207" s="188"/>
      <c r="AW207" s="188"/>
      <c r="AX207" s="190"/>
      <c r="AY207" s="191"/>
      <c r="AZ207" s="191"/>
      <c r="BA207" s="192"/>
    </row>
    <row r="208" spans="1:53" ht="6" customHeight="1" x14ac:dyDescent="0.2">
      <c r="A208" s="157"/>
      <c r="B208" s="193"/>
      <c r="C208" s="193"/>
      <c r="D208" s="193"/>
      <c r="E208" s="193"/>
      <c r="F208" s="193"/>
      <c r="G208" s="193"/>
      <c r="H208" s="193"/>
      <c r="I208" s="964"/>
      <c r="J208" s="964"/>
      <c r="K208" s="193"/>
      <c r="L208" s="193"/>
      <c r="M208" s="193"/>
      <c r="N208" s="193"/>
      <c r="O208" s="193"/>
      <c r="P208" s="193"/>
      <c r="Q208" s="193"/>
      <c r="R208" s="193"/>
      <c r="S208" s="193"/>
      <c r="T208" s="193"/>
      <c r="U208" s="193"/>
      <c r="V208" s="193"/>
      <c r="W208" s="193"/>
      <c r="X208" s="193"/>
      <c r="Y208" s="193"/>
      <c r="Z208" s="193"/>
      <c r="AA208" s="193"/>
      <c r="AB208" s="193"/>
      <c r="AC208" s="193"/>
      <c r="AD208" s="193"/>
      <c r="AE208" s="193"/>
      <c r="AF208" s="193"/>
      <c r="AG208" s="193"/>
      <c r="AH208" s="193"/>
      <c r="AI208" s="194"/>
      <c r="AJ208" s="194"/>
      <c r="AK208" s="194"/>
      <c r="AL208" s="194"/>
      <c r="AM208" s="194"/>
      <c r="AN208" s="194"/>
      <c r="AO208" s="195"/>
      <c r="AP208" s="194"/>
      <c r="AQ208" s="194"/>
      <c r="AR208" s="194"/>
      <c r="AS208" s="194"/>
      <c r="AT208" s="194"/>
      <c r="AU208" s="194"/>
      <c r="AV208" s="194"/>
      <c r="AW208" s="194"/>
      <c r="AX208" s="194"/>
      <c r="AY208" s="194"/>
      <c r="AZ208" s="194"/>
      <c r="BA208" s="157"/>
    </row>
    <row r="210" spans="2:10" x14ac:dyDescent="0.2">
      <c r="B210" s="886"/>
      <c r="C210" s="888" t="s">
        <v>1669</v>
      </c>
      <c r="D210" s="889"/>
      <c r="E210" s="889"/>
      <c r="F210" s="889"/>
      <c r="G210" s="889"/>
      <c r="H210" s="889"/>
      <c r="I210" s="889"/>
      <c r="J210" s="889"/>
    </row>
    <row r="211" spans="2:10" x14ac:dyDescent="0.2">
      <c r="B211" s="887"/>
      <c r="C211" s="888"/>
      <c r="D211" s="889"/>
      <c r="E211" s="889"/>
      <c r="F211" s="889"/>
      <c r="G211" s="889"/>
      <c r="H211" s="889"/>
      <c r="I211" s="889"/>
      <c r="J211" s="889"/>
    </row>
    <row r="317" spans="14:15" x14ac:dyDescent="0.2">
      <c r="N317" s="122" t="s">
        <v>1913</v>
      </c>
      <c r="O317" s="122" t="s">
        <v>1914</v>
      </c>
    </row>
    <row r="318" spans="14:15" x14ac:dyDescent="0.2">
      <c r="N318" s="122">
        <v>2016</v>
      </c>
      <c r="O318" s="122">
        <v>6</v>
      </c>
    </row>
    <row r="319" spans="14:15" x14ac:dyDescent="0.2">
      <c r="N319" s="122">
        <v>2017</v>
      </c>
      <c r="O319" s="122">
        <v>7</v>
      </c>
    </row>
    <row r="320" spans="14:15" x14ac:dyDescent="0.2">
      <c r="N320" s="122">
        <v>2018</v>
      </c>
      <c r="O320" s="122">
        <v>8</v>
      </c>
    </row>
    <row r="321" spans="14:15" x14ac:dyDescent="0.2">
      <c r="N321" s="122">
        <v>2019</v>
      </c>
      <c r="O321" s="122">
        <v>9</v>
      </c>
    </row>
    <row r="322" spans="14:15" x14ac:dyDescent="0.2">
      <c r="N322" s="122">
        <v>2020</v>
      </c>
      <c r="O322" s="122">
        <v>10</v>
      </c>
    </row>
  </sheetData>
  <sheetProtection algorithmName="SHA-512" hashValue="tuuMdRzU+ZA2Imrvgct/8EmhzvYp+E2hBmrOSIt/H0IiI12kDw3AXqPe53R4QAymHIgsvRY+YyOXS6xLdtLUWQ==" saltValue="QaVkr3Bia9A6sqdqrh+XcQ==" spinCount="100000" sheet="1" objects="1" scenarios="1"/>
  <mergeCells count="488">
    <mergeCell ref="A191:A198"/>
    <mergeCell ref="B192:B198"/>
    <mergeCell ref="C192:C198"/>
    <mergeCell ref="D192:D198"/>
    <mergeCell ref="A200:A207"/>
    <mergeCell ref="B201:B207"/>
    <mergeCell ref="C201:C207"/>
    <mergeCell ref="D201:D207"/>
    <mergeCell ref="E201:E207"/>
    <mergeCell ref="F201:F207"/>
    <mergeCell ref="G201:G207"/>
    <mergeCell ref="H201:H207"/>
    <mergeCell ref="I201:J207"/>
    <mergeCell ref="E192:E198"/>
    <mergeCell ref="F192:F198"/>
    <mergeCell ref="G192:G198"/>
    <mergeCell ref="H192:H198"/>
    <mergeCell ref="I192:J198"/>
    <mergeCell ref="AF174:AF180"/>
    <mergeCell ref="AH174:AH179"/>
    <mergeCell ref="A182:A189"/>
    <mergeCell ref="B183:B189"/>
    <mergeCell ref="C183:C189"/>
    <mergeCell ref="D183:D189"/>
    <mergeCell ref="E183:E189"/>
    <mergeCell ref="F183:F189"/>
    <mergeCell ref="G183:G189"/>
    <mergeCell ref="H183:H189"/>
    <mergeCell ref="I183:J189"/>
    <mergeCell ref="K174:K180"/>
    <mergeCell ref="L174:L180"/>
    <mergeCell ref="R174:R180"/>
    <mergeCell ref="T174:T180"/>
    <mergeCell ref="V174:V180"/>
    <mergeCell ref="X174:X180"/>
    <mergeCell ref="Z174:Z180"/>
    <mergeCell ref="AB174:AB180"/>
    <mergeCell ref="A155:A162"/>
    <mergeCell ref="B156:B162"/>
    <mergeCell ref="C156:C162"/>
    <mergeCell ref="D156:D162"/>
    <mergeCell ref="AD174:AD180"/>
    <mergeCell ref="A173:A180"/>
    <mergeCell ref="B174:B180"/>
    <mergeCell ref="C174:C180"/>
    <mergeCell ref="D174:D180"/>
    <mergeCell ref="E174:E180"/>
    <mergeCell ref="F174:F180"/>
    <mergeCell ref="G174:G180"/>
    <mergeCell ref="H174:H180"/>
    <mergeCell ref="I174:J180"/>
    <mergeCell ref="A164:A171"/>
    <mergeCell ref="B165:B171"/>
    <mergeCell ref="C165:C171"/>
    <mergeCell ref="D165:D171"/>
    <mergeCell ref="E165:E171"/>
    <mergeCell ref="F165:F171"/>
    <mergeCell ref="G165:G171"/>
    <mergeCell ref="H165:H171"/>
    <mergeCell ref="I165:J171"/>
    <mergeCell ref="E156:E162"/>
    <mergeCell ref="F156:F162"/>
    <mergeCell ref="G156:G162"/>
    <mergeCell ref="H156:H162"/>
    <mergeCell ref="I156:J162"/>
    <mergeCell ref="AF138:AF144"/>
    <mergeCell ref="AH138:AH143"/>
    <mergeCell ref="A146:A153"/>
    <mergeCell ref="B147:B153"/>
    <mergeCell ref="C147:C153"/>
    <mergeCell ref="D147:D153"/>
    <mergeCell ref="E147:E153"/>
    <mergeCell ref="F147:F153"/>
    <mergeCell ref="G147:G153"/>
    <mergeCell ref="H147:H153"/>
    <mergeCell ref="I147:J153"/>
    <mergeCell ref="K138:K144"/>
    <mergeCell ref="L138:L144"/>
    <mergeCell ref="R138:R144"/>
    <mergeCell ref="T138:T144"/>
    <mergeCell ref="V138:V144"/>
    <mergeCell ref="X138:X144"/>
    <mergeCell ref="Z138:Z144"/>
    <mergeCell ref="AB138:AB144"/>
    <mergeCell ref="AF147:AF153"/>
    <mergeCell ref="A119:A126"/>
    <mergeCell ref="B120:B126"/>
    <mergeCell ref="C120:C126"/>
    <mergeCell ref="D120:D126"/>
    <mergeCell ref="AD138:AD144"/>
    <mergeCell ref="A137:A144"/>
    <mergeCell ref="B138:B144"/>
    <mergeCell ref="C138:C144"/>
    <mergeCell ref="D138:D144"/>
    <mergeCell ref="E138:E144"/>
    <mergeCell ref="F138:F144"/>
    <mergeCell ref="G138:G144"/>
    <mergeCell ref="H138:H144"/>
    <mergeCell ref="I138:J144"/>
    <mergeCell ref="A128:A135"/>
    <mergeCell ref="B129:B135"/>
    <mergeCell ref="C129:C135"/>
    <mergeCell ref="D129:D135"/>
    <mergeCell ref="E129:E135"/>
    <mergeCell ref="F129:F135"/>
    <mergeCell ref="G129:G135"/>
    <mergeCell ref="H129:H135"/>
    <mergeCell ref="I129:J135"/>
    <mergeCell ref="E120:E126"/>
    <mergeCell ref="F120:F126"/>
    <mergeCell ref="G120:G126"/>
    <mergeCell ref="H120:H126"/>
    <mergeCell ref="I120:J126"/>
    <mergeCell ref="AF102:AF108"/>
    <mergeCell ref="AH102:AH107"/>
    <mergeCell ref="A110:A117"/>
    <mergeCell ref="B111:B117"/>
    <mergeCell ref="C111:C117"/>
    <mergeCell ref="D111:D117"/>
    <mergeCell ref="E111:E117"/>
    <mergeCell ref="F111:F117"/>
    <mergeCell ref="G111:G117"/>
    <mergeCell ref="H111:H117"/>
    <mergeCell ref="I111:J117"/>
    <mergeCell ref="K102:K108"/>
    <mergeCell ref="L102:L108"/>
    <mergeCell ref="R102:R108"/>
    <mergeCell ref="T102:T108"/>
    <mergeCell ref="V102:V108"/>
    <mergeCell ref="X102:X108"/>
    <mergeCell ref="Z102:Z108"/>
    <mergeCell ref="AB102:AB108"/>
    <mergeCell ref="A101:A108"/>
    <mergeCell ref="B102:B108"/>
    <mergeCell ref="C102:C108"/>
    <mergeCell ref="D102:D108"/>
    <mergeCell ref="E102:E108"/>
    <mergeCell ref="F102:F108"/>
    <mergeCell ref="G102:G108"/>
    <mergeCell ref="H102:H108"/>
    <mergeCell ref="I102:J108"/>
    <mergeCell ref="AF84:AF90"/>
    <mergeCell ref="AD102:AD108"/>
    <mergeCell ref="AH84:AH89"/>
    <mergeCell ref="A92:A99"/>
    <mergeCell ref="B93:B99"/>
    <mergeCell ref="C93:C99"/>
    <mergeCell ref="D93:D99"/>
    <mergeCell ref="E93:E99"/>
    <mergeCell ref="F93:F99"/>
    <mergeCell ref="G93:G99"/>
    <mergeCell ref="H93:H99"/>
    <mergeCell ref="I93:J99"/>
    <mergeCell ref="I91:J91"/>
    <mergeCell ref="AF93:AF99"/>
    <mergeCell ref="AH93:AH98"/>
    <mergeCell ref="K93:K99"/>
    <mergeCell ref="L93:L99"/>
    <mergeCell ref="R93:R99"/>
    <mergeCell ref="T93:T99"/>
    <mergeCell ref="V93:V99"/>
    <mergeCell ref="X93:X99"/>
    <mergeCell ref="Z93:Z99"/>
    <mergeCell ref="AB93:AB99"/>
    <mergeCell ref="AD93:AD99"/>
    <mergeCell ref="AB72:AB81"/>
    <mergeCell ref="AD72:AD81"/>
    <mergeCell ref="A83:A90"/>
    <mergeCell ref="B84:B90"/>
    <mergeCell ref="C84:C90"/>
    <mergeCell ref="D84:D90"/>
    <mergeCell ref="E84:E90"/>
    <mergeCell ref="F84:F90"/>
    <mergeCell ref="G84:G90"/>
    <mergeCell ref="H84:H90"/>
    <mergeCell ref="I84:J90"/>
    <mergeCell ref="K84:K90"/>
    <mergeCell ref="L84:L90"/>
    <mergeCell ref="R84:R90"/>
    <mergeCell ref="T84:T90"/>
    <mergeCell ref="V84:V90"/>
    <mergeCell ref="X84:X90"/>
    <mergeCell ref="Z84:Z90"/>
    <mergeCell ref="AB84:AB90"/>
    <mergeCell ref="AD84:AD90"/>
    <mergeCell ref="F72:F81"/>
    <mergeCell ref="G72:G81"/>
    <mergeCell ref="K72:K81"/>
    <mergeCell ref="L72:L81"/>
    <mergeCell ref="R72:R81"/>
    <mergeCell ref="T72:T81"/>
    <mergeCell ref="V72:V81"/>
    <mergeCell ref="AF201:AF207"/>
    <mergeCell ref="AH201:AH206"/>
    <mergeCell ref="AD183:AD189"/>
    <mergeCell ref="AF192:AF198"/>
    <mergeCell ref="AH192:AH197"/>
    <mergeCell ref="K192:K198"/>
    <mergeCell ref="L192:L198"/>
    <mergeCell ref="R192:R198"/>
    <mergeCell ref="T192:T198"/>
    <mergeCell ref="V192:V198"/>
    <mergeCell ref="X192:X198"/>
    <mergeCell ref="Z192:Z198"/>
    <mergeCell ref="AB192:AB198"/>
    <mergeCell ref="AD192:AD198"/>
    <mergeCell ref="AF165:AF171"/>
    <mergeCell ref="AH165:AH170"/>
    <mergeCell ref="K165:K171"/>
    <mergeCell ref="X72:X81"/>
    <mergeCell ref="Z72:Z81"/>
    <mergeCell ref="L165:L171"/>
    <mergeCell ref="R165:R171"/>
    <mergeCell ref="I61:J61"/>
    <mergeCell ref="A43:A50"/>
    <mergeCell ref="B44:B50"/>
    <mergeCell ref="C44:C50"/>
    <mergeCell ref="D44:D50"/>
    <mergeCell ref="E44:E50"/>
    <mergeCell ref="F44:F50"/>
    <mergeCell ref="H72:H81"/>
    <mergeCell ref="I72:J81"/>
    <mergeCell ref="A52:A60"/>
    <mergeCell ref="B53:B60"/>
    <mergeCell ref="C53:C60"/>
    <mergeCell ref="D53:D60"/>
    <mergeCell ref="E53:E60"/>
    <mergeCell ref="F53:F60"/>
    <mergeCell ref="R26:R32"/>
    <mergeCell ref="T26:T32"/>
    <mergeCell ref="V26:V32"/>
    <mergeCell ref="X26:X32"/>
    <mergeCell ref="Z26:Z32"/>
    <mergeCell ref="AB26:AB32"/>
    <mergeCell ref="AD26:AD32"/>
    <mergeCell ref="I208:J208"/>
    <mergeCell ref="A25:A32"/>
    <mergeCell ref="B26:B32"/>
    <mergeCell ref="C26:C32"/>
    <mergeCell ref="D26:D32"/>
    <mergeCell ref="E26:E32"/>
    <mergeCell ref="F26:F32"/>
    <mergeCell ref="G26:G32"/>
    <mergeCell ref="H26:H32"/>
    <mergeCell ref="I26:J32"/>
    <mergeCell ref="I181:J181"/>
    <mergeCell ref="I172:J172"/>
    <mergeCell ref="I145:J145"/>
    <mergeCell ref="I127:J127"/>
    <mergeCell ref="I109:J109"/>
    <mergeCell ref="I100:J100"/>
    <mergeCell ref="I42:J42"/>
    <mergeCell ref="AF26:AF32"/>
    <mergeCell ref="AH26:AH31"/>
    <mergeCell ref="I33:J33"/>
    <mergeCell ref="K201:K207"/>
    <mergeCell ref="L201:L207"/>
    <mergeCell ref="R201:R207"/>
    <mergeCell ref="T201:T207"/>
    <mergeCell ref="V201:V207"/>
    <mergeCell ref="X201:X207"/>
    <mergeCell ref="Z201:Z207"/>
    <mergeCell ref="AB201:AB207"/>
    <mergeCell ref="AD201:AD207"/>
    <mergeCell ref="I199:J199"/>
    <mergeCell ref="AF183:AF189"/>
    <mergeCell ref="AH183:AH188"/>
    <mergeCell ref="I190:J190"/>
    <mergeCell ref="K183:K189"/>
    <mergeCell ref="L183:L189"/>
    <mergeCell ref="R183:R189"/>
    <mergeCell ref="T183:T189"/>
    <mergeCell ref="V183:V189"/>
    <mergeCell ref="X183:X189"/>
    <mergeCell ref="Z183:Z189"/>
    <mergeCell ref="AB183:AB189"/>
    <mergeCell ref="T165:T171"/>
    <mergeCell ref="V165:V171"/>
    <mergeCell ref="X165:X171"/>
    <mergeCell ref="Z165:Z171"/>
    <mergeCell ref="AB165:AB171"/>
    <mergeCell ref="AD165:AD171"/>
    <mergeCell ref="I163:J163"/>
    <mergeCell ref="AH147:AH152"/>
    <mergeCell ref="I154:J154"/>
    <mergeCell ref="K147:K153"/>
    <mergeCell ref="L147:L153"/>
    <mergeCell ref="R147:R153"/>
    <mergeCell ref="T147:T153"/>
    <mergeCell ref="V147:V153"/>
    <mergeCell ref="X147:X153"/>
    <mergeCell ref="Z147:Z153"/>
    <mergeCell ref="AB147:AB153"/>
    <mergeCell ref="AD147:AD153"/>
    <mergeCell ref="AF156:AF162"/>
    <mergeCell ref="AH156:AH161"/>
    <mergeCell ref="K156:K162"/>
    <mergeCell ref="L156:L162"/>
    <mergeCell ref="R156:R162"/>
    <mergeCell ref="T156:T162"/>
    <mergeCell ref="V156:V162"/>
    <mergeCell ref="X156:X162"/>
    <mergeCell ref="Z156:Z162"/>
    <mergeCell ref="AB156:AB162"/>
    <mergeCell ref="AD156:AD162"/>
    <mergeCell ref="AF129:AF135"/>
    <mergeCell ref="AH129:AH134"/>
    <mergeCell ref="I136:J136"/>
    <mergeCell ref="K129:K135"/>
    <mergeCell ref="L129:L135"/>
    <mergeCell ref="R129:R135"/>
    <mergeCell ref="T129:T135"/>
    <mergeCell ref="V129:V135"/>
    <mergeCell ref="X129:X135"/>
    <mergeCell ref="Z129:Z135"/>
    <mergeCell ref="AB129:AB135"/>
    <mergeCell ref="AD129:AD135"/>
    <mergeCell ref="AF111:AF117"/>
    <mergeCell ref="AH111:AH116"/>
    <mergeCell ref="I118:J118"/>
    <mergeCell ref="K111:K117"/>
    <mergeCell ref="L111:L117"/>
    <mergeCell ref="R111:R117"/>
    <mergeCell ref="T111:T117"/>
    <mergeCell ref="V111:V117"/>
    <mergeCell ref="X111:X117"/>
    <mergeCell ref="Z111:Z117"/>
    <mergeCell ref="AB111:AB117"/>
    <mergeCell ref="AD111:AD117"/>
    <mergeCell ref="AF120:AF126"/>
    <mergeCell ref="AH120:AH125"/>
    <mergeCell ref="K120:K126"/>
    <mergeCell ref="L120:L126"/>
    <mergeCell ref="R120:R126"/>
    <mergeCell ref="T120:T126"/>
    <mergeCell ref="V120:V126"/>
    <mergeCell ref="X120:X126"/>
    <mergeCell ref="Z120:Z126"/>
    <mergeCell ref="AB120:AB126"/>
    <mergeCell ref="AD120:AD126"/>
    <mergeCell ref="AF72:AF81"/>
    <mergeCell ref="AH72:AH80"/>
    <mergeCell ref="I82:J82"/>
    <mergeCell ref="A71:A81"/>
    <mergeCell ref="Z63:Z69"/>
    <mergeCell ref="AB63:AB69"/>
    <mergeCell ref="AD63:AD69"/>
    <mergeCell ref="AF63:AF69"/>
    <mergeCell ref="AH63:AH68"/>
    <mergeCell ref="I70:J70"/>
    <mergeCell ref="G63:G69"/>
    <mergeCell ref="H63:H69"/>
    <mergeCell ref="I63:J69"/>
    <mergeCell ref="K63:K69"/>
    <mergeCell ref="L63:L69"/>
    <mergeCell ref="R63:R69"/>
    <mergeCell ref="T63:T69"/>
    <mergeCell ref="V63:V69"/>
    <mergeCell ref="X63:X69"/>
    <mergeCell ref="A62:A69"/>
    <mergeCell ref="B72:B81"/>
    <mergeCell ref="C72:C81"/>
    <mergeCell ref="D72:D81"/>
    <mergeCell ref="E72:E81"/>
    <mergeCell ref="R53:R60"/>
    <mergeCell ref="T53:T60"/>
    <mergeCell ref="V53:V60"/>
    <mergeCell ref="X53:X60"/>
    <mergeCell ref="Z53:Z60"/>
    <mergeCell ref="AB53:AB60"/>
    <mergeCell ref="AD53:AD60"/>
    <mergeCell ref="AF53:AF60"/>
    <mergeCell ref="AH53:AH59"/>
    <mergeCell ref="R44:R50"/>
    <mergeCell ref="T44:T50"/>
    <mergeCell ref="V44:V50"/>
    <mergeCell ref="X44:X50"/>
    <mergeCell ref="Z44:Z50"/>
    <mergeCell ref="AB44:AB50"/>
    <mergeCell ref="AD44:AD50"/>
    <mergeCell ref="AF44:AF50"/>
    <mergeCell ref="AH44:AH49"/>
    <mergeCell ref="R35:R41"/>
    <mergeCell ref="T35:T41"/>
    <mergeCell ref="V35:V41"/>
    <mergeCell ref="X35:X41"/>
    <mergeCell ref="Z35:Z41"/>
    <mergeCell ref="AB35:AB41"/>
    <mergeCell ref="AD35:AD41"/>
    <mergeCell ref="AF35:AF41"/>
    <mergeCell ref="AH35:AH40"/>
    <mergeCell ref="B210:B211"/>
    <mergeCell ref="C210:J211"/>
    <mergeCell ref="G6:J6"/>
    <mergeCell ref="K6:Q6"/>
    <mergeCell ref="E13:E23"/>
    <mergeCell ref="B7:C8"/>
    <mergeCell ref="E7:E8"/>
    <mergeCell ref="B9:C9"/>
    <mergeCell ref="B63:B69"/>
    <mergeCell ref="C63:C69"/>
    <mergeCell ref="D63:D69"/>
    <mergeCell ref="E63:E69"/>
    <mergeCell ref="F63:F69"/>
    <mergeCell ref="G44:G50"/>
    <mergeCell ref="H44:H50"/>
    <mergeCell ref="I44:J50"/>
    <mergeCell ref="K44:K50"/>
    <mergeCell ref="L44:L50"/>
    <mergeCell ref="I51:J51"/>
    <mergeCell ref="G53:G60"/>
    <mergeCell ref="H53:H60"/>
    <mergeCell ref="I53:J60"/>
    <mergeCell ref="K53:K60"/>
    <mergeCell ref="L53:L60"/>
    <mergeCell ref="H13:H23"/>
    <mergeCell ref="I13:J23"/>
    <mergeCell ref="K13:K23"/>
    <mergeCell ref="K26:K32"/>
    <mergeCell ref="L13:L23"/>
    <mergeCell ref="I24:J24"/>
    <mergeCell ref="G13:G23"/>
    <mergeCell ref="G35:G41"/>
    <mergeCell ref="H35:H41"/>
    <mergeCell ref="I35:J41"/>
    <mergeCell ref="K35:K41"/>
    <mergeCell ref="L35:L41"/>
    <mergeCell ref="L26:L32"/>
    <mergeCell ref="A12:A23"/>
    <mergeCell ref="B13:B23"/>
    <mergeCell ref="C13:C23"/>
    <mergeCell ref="D13:D23"/>
    <mergeCell ref="F13:F23"/>
    <mergeCell ref="A34:A41"/>
    <mergeCell ref="B35:B41"/>
    <mergeCell ref="C35:C41"/>
    <mergeCell ref="D35:D41"/>
    <mergeCell ref="E35:E41"/>
    <mergeCell ref="F35:F41"/>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22"/>
    <mergeCell ref="R13:R23"/>
    <mergeCell ref="T13:T23"/>
    <mergeCell ref="V13:V23"/>
    <mergeCell ref="X13:X23"/>
    <mergeCell ref="Z13:Z23"/>
    <mergeCell ref="AB13:AB23"/>
    <mergeCell ref="AD13:AD23"/>
    <mergeCell ref="AF13:AF23"/>
  </mergeCells>
  <dataValidations count="4">
    <dataValidation type="list" allowBlank="1" showInputMessage="1" showErrorMessage="1" sqref="WVK983166 WLO983166 WBS983166 VRW983166 VIA983166 UYE983166 UOI983166 UEM983166 TUQ983166 TKU983166 TAY983166 SRC983166 SHG983166 RXK983166 RNO983166 RDS983166 QTW983166 QKA983166 QAE983166 PQI983166 PGM983166 OWQ983166 OMU983166 OCY983166 NTC983166 NJG983166 MZK983166 MPO983166 MFS983166 LVW983166 LMA983166 LCE983166 KSI983166 KIM983166 JYQ983166 JOU983166 JEY983166 IVC983166 ILG983166 IBK983166 HRO983166 HHS983166 GXW983166 GOA983166 GEE983166 FUI983166 FKM983166 FAQ983166 EQU983166 EGY983166 DXC983166 DNG983166 DDK983166 CTO983166 CJS983166 BZW983166 BQA983166 BGE983166 AWI983166 AMM983166 ACQ983166 SU983166 IY983166 B983166 WVK917630 WLO917630 WBS917630 VRW917630 VIA917630 UYE917630 UOI917630 UEM917630 TUQ917630 TKU917630 TAY917630 SRC917630 SHG917630 RXK917630 RNO917630 RDS917630 QTW917630 QKA917630 QAE917630 PQI917630 PGM917630 OWQ917630 OMU917630 OCY917630 NTC917630 NJG917630 MZK917630 MPO917630 MFS917630 LVW917630 LMA917630 LCE917630 KSI917630 KIM917630 JYQ917630 JOU917630 JEY917630 IVC917630 ILG917630 IBK917630 HRO917630 HHS917630 GXW917630 GOA917630 GEE917630 FUI917630 FKM917630 FAQ917630 EQU917630 EGY917630 DXC917630 DNG917630 DDK917630 CTO917630 CJS917630 BZW917630 BQA917630 BGE917630 AWI917630 AMM917630 ACQ917630 SU917630 IY917630 B917630 WVK852094 WLO852094 WBS852094 VRW852094 VIA852094 UYE852094 UOI852094 UEM852094 TUQ852094 TKU852094 TAY852094 SRC852094 SHG852094 RXK852094 RNO852094 RDS852094 QTW852094 QKA852094 QAE852094 PQI852094 PGM852094 OWQ852094 OMU852094 OCY852094 NTC852094 NJG852094 MZK852094 MPO852094 MFS852094 LVW852094 LMA852094 LCE852094 KSI852094 KIM852094 JYQ852094 JOU852094 JEY852094 IVC852094 ILG852094 IBK852094 HRO852094 HHS852094 GXW852094 GOA852094 GEE852094 FUI852094 FKM852094 FAQ852094 EQU852094 EGY852094 DXC852094 DNG852094 DDK852094 CTO852094 CJS852094 BZW852094 BQA852094 BGE852094 AWI852094 AMM852094 ACQ852094 SU852094 IY852094 B852094 WVK786558 WLO786558 WBS786558 VRW786558 VIA786558 UYE786558 UOI786558 UEM786558 TUQ786558 TKU786558 TAY786558 SRC786558 SHG786558 RXK786558 RNO786558 RDS786558 QTW786558 QKA786558 QAE786558 PQI786558 PGM786558 OWQ786558 OMU786558 OCY786558 NTC786558 NJG786558 MZK786558 MPO786558 MFS786558 LVW786558 LMA786558 LCE786558 KSI786558 KIM786558 JYQ786558 JOU786558 JEY786558 IVC786558 ILG786558 IBK786558 HRO786558 HHS786558 GXW786558 GOA786558 GEE786558 FUI786558 FKM786558 FAQ786558 EQU786558 EGY786558 DXC786558 DNG786558 DDK786558 CTO786558 CJS786558 BZW786558 BQA786558 BGE786558 AWI786558 AMM786558 ACQ786558 SU786558 IY786558 B786558 WVK721022 WLO721022 WBS721022 VRW721022 VIA721022 UYE721022 UOI721022 UEM721022 TUQ721022 TKU721022 TAY721022 SRC721022 SHG721022 RXK721022 RNO721022 RDS721022 QTW721022 QKA721022 QAE721022 PQI721022 PGM721022 OWQ721022 OMU721022 OCY721022 NTC721022 NJG721022 MZK721022 MPO721022 MFS721022 LVW721022 LMA721022 LCE721022 KSI721022 KIM721022 JYQ721022 JOU721022 JEY721022 IVC721022 ILG721022 IBK721022 HRO721022 HHS721022 GXW721022 GOA721022 GEE721022 FUI721022 FKM721022 FAQ721022 EQU721022 EGY721022 DXC721022 DNG721022 DDK721022 CTO721022 CJS721022 BZW721022 BQA721022 BGE721022 AWI721022 AMM721022 ACQ721022 SU721022 IY721022 B721022 WVK655486 WLO655486 WBS655486 VRW655486 VIA655486 UYE655486 UOI655486 UEM655486 TUQ655486 TKU655486 TAY655486 SRC655486 SHG655486 RXK655486 RNO655486 RDS655486 QTW655486 QKA655486 QAE655486 PQI655486 PGM655486 OWQ655486 OMU655486 OCY655486 NTC655486 NJG655486 MZK655486 MPO655486 MFS655486 LVW655486 LMA655486 LCE655486 KSI655486 KIM655486 JYQ655486 JOU655486 JEY655486 IVC655486 ILG655486 IBK655486 HRO655486 HHS655486 GXW655486 GOA655486 GEE655486 FUI655486 FKM655486 FAQ655486 EQU655486 EGY655486 DXC655486 DNG655486 DDK655486 CTO655486 CJS655486 BZW655486 BQA655486 BGE655486 AWI655486 AMM655486 ACQ655486 SU655486 IY655486 B655486 WVK589950 WLO589950 WBS589950 VRW589950 VIA589950 UYE589950 UOI589950 UEM589950 TUQ589950 TKU589950 TAY589950 SRC589950 SHG589950 RXK589950 RNO589950 RDS589950 QTW589950 QKA589950 QAE589950 PQI589950 PGM589950 OWQ589950 OMU589950 OCY589950 NTC589950 NJG589950 MZK589950 MPO589950 MFS589950 LVW589950 LMA589950 LCE589950 KSI589950 KIM589950 JYQ589950 JOU589950 JEY589950 IVC589950 ILG589950 IBK589950 HRO589950 HHS589950 GXW589950 GOA589950 GEE589950 FUI589950 FKM589950 FAQ589950 EQU589950 EGY589950 DXC589950 DNG589950 DDK589950 CTO589950 CJS589950 BZW589950 BQA589950 BGE589950 AWI589950 AMM589950 ACQ589950 SU589950 IY589950 B589950 WVK524414 WLO524414 WBS524414 VRW524414 VIA524414 UYE524414 UOI524414 UEM524414 TUQ524414 TKU524414 TAY524414 SRC524414 SHG524414 RXK524414 RNO524414 RDS524414 QTW524414 QKA524414 QAE524414 PQI524414 PGM524414 OWQ524414 OMU524414 OCY524414 NTC524414 NJG524414 MZK524414 MPO524414 MFS524414 LVW524414 LMA524414 LCE524414 KSI524414 KIM524414 JYQ524414 JOU524414 JEY524414 IVC524414 ILG524414 IBK524414 HRO524414 HHS524414 GXW524414 GOA524414 GEE524414 FUI524414 FKM524414 FAQ524414 EQU524414 EGY524414 DXC524414 DNG524414 DDK524414 CTO524414 CJS524414 BZW524414 BQA524414 BGE524414 AWI524414 AMM524414 ACQ524414 SU524414 IY524414 B524414 WVK458878 WLO458878 WBS458878 VRW458878 VIA458878 UYE458878 UOI458878 UEM458878 TUQ458878 TKU458878 TAY458878 SRC458878 SHG458878 RXK458878 RNO458878 RDS458878 QTW458878 QKA458878 QAE458878 PQI458878 PGM458878 OWQ458878 OMU458878 OCY458878 NTC458878 NJG458878 MZK458878 MPO458878 MFS458878 LVW458878 LMA458878 LCE458878 KSI458878 KIM458878 JYQ458878 JOU458878 JEY458878 IVC458878 ILG458878 IBK458878 HRO458878 HHS458878 GXW458878 GOA458878 GEE458878 FUI458878 FKM458878 FAQ458878 EQU458878 EGY458878 DXC458878 DNG458878 DDK458878 CTO458878 CJS458878 BZW458878 BQA458878 BGE458878 AWI458878 AMM458878 ACQ458878 SU458878 IY458878 B458878 WVK393342 WLO393342 WBS393342 VRW393342 VIA393342 UYE393342 UOI393342 UEM393342 TUQ393342 TKU393342 TAY393342 SRC393342 SHG393342 RXK393342 RNO393342 RDS393342 QTW393342 QKA393342 QAE393342 PQI393342 PGM393342 OWQ393342 OMU393342 OCY393342 NTC393342 NJG393342 MZK393342 MPO393342 MFS393342 LVW393342 LMA393342 LCE393342 KSI393342 KIM393342 JYQ393342 JOU393342 JEY393342 IVC393342 ILG393342 IBK393342 HRO393342 HHS393342 GXW393342 GOA393342 GEE393342 FUI393342 FKM393342 FAQ393342 EQU393342 EGY393342 DXC393342 DNG393342 DDK393342 CTO393342 CJS393342 BZW393342 BQA393342 BGE393342 AWI393342 AMM393342 ACQ393342 SU393342 IY393342 B393342 WVK327806 WLO327806 WBS327806 VRW327806 VIA327806 UYE327806 UOI327806 UEM327806 TUQ327806 TKU327806 TAY327806 SRC327806 SHG327806 RXK327806 RNO327806 RDS327806 QTW327806 QKA327806 QAE327806 PQI327806 PGM327806 OWQ327806 OMU327806 OCY327806 NTC327806 NJG327806 MZK327806 MPO327806 MFS327806 LVW327806 LMA327806 LCE327806 KSI327806 KIM327806 JYQ327806 JOU327806 JEY327806 IVC327806 ILG327806 IBK327806 HRO327806 HHS327806 GXW327806 GOA327806 GEE327806 FUI327806 FKM327806 FAQ327806 EQU327806 EGY327806 DXC327806 DNG327806 DDK327806 CTO327806 CJS327806 BZW327806 BQA327806 BGE327806 AWI327806 AMM327806 ACQ327806 SU327806 IY327806 B327806 WVK262270 WLO262270 WBS262270 VRW262270 VIA262270 UYE262270 UOI262270 UEM262270 TUQ262270 TKU262270 TAY262270 SRC262270 SHG262270 RXK262270 RNO262270 RDS262270 QTW262270 QKA262270 QAE262270 PQI262270 PGM262270 OWQ262270 OMU262270 OCY262270 NTC262270 NJG262270 MZK262270 MPO262270 MFS262270 LVW262270 LMA262270 LCE262270 KSI262270 KIM262270 JYQ262270 JOU262270 JEY262270 IVC262270 ILG262270 IBK262270 HRO262270 HHS262270 GXW262270 GOA262270 GEE262270 FUI262270 FKM262270 FAQ262270 EQU262270 EGY262270 DXC262270 DNG262270 DDK262270 CTO262270 CJS262270 BZW262270 BQA262270 BGE262270 AWI262270 AMM262270 ACQ262270 SU262270 IY262270 B262270 WVK196734 WLO196734 WBS196734 VRW196734 VIA196734 UYE196734 UOI196734 UEM196734 TUQ196734 TKU196734 TAY196734 SRC196734 SHG196734 RXK196734 RNO196734 RDS196734 QTW196734 QKA196734 QAE196734 PQI196734 PGM196734 OWQ196734 OMU196734 OCY196734 NTC196734 NJG196734 MZK196734 MPO196734 MFS196734 LVW196734 LMA196734 LCE196734 KSI196734 KIM196734 JYQ196734 JOU196734 JEY196734 IVC196734 ILG196734 IBK196734 HRO196734 HHS196734 GXW196734 GOA196734 GEE196734 FUI196734 FKM196734 FAQ196734 EQU196734 EGY196734 DXC196734 DNG196734 DDK196734 CTO196734 CJS196734 BZW196734 BQA196734 BGE196734 AWI196734 AMM196734 ACQ196734 SU196734 IY196734 B196734 WVK131198 WLO131198 WBS131198 VRW131198 VIA131198 UYE131198 UOI131198 UEM131198 TUQ131198 TKU131198 TAY131198 SRC131198 SHG131198 RXK131198 RNO131198 RDS131198 QTW131198 QKA131198 QAE131198 PQI131198 PGM131198 OWQ131198 OMU131198 OCY131198 NTC131198 NJG131198 MZK131198 MPO131198 MFS131198 LVW131198 LMA131198 LCE131198 KSI131198 KIM131198 JYQ131198 JOU131198 JEY131198 IVC131198 ILG131198 IBK131198 HRO131198 HHS131198 GXW131198 GOA131198 GEE131198 FUI131198 FKM131198 FAQ131198 EQU131198 EGY131198 DXC131198 DNG131198 DDK131198 CTO131198 CJS131198 BZW131198 BQA131198 BGE131198 AWI131198 AMM131198 ACQ131198 SU131198 IY131198 B131198 WVK65662 WLO65662 WBS65662 VRW65662 VIA65662 UYE65662 UOI65662 UEM65662 TUQ65662 TKU65662 TAY65662 SRC65662 SHG65662 RXK65662 RNO65662 RDS65662 QTW65662 QKA65662 QAE65662 PQI65662 PGM65662 OWQ65662 OMU65662 OCY65662 NTC65662 NJG65662 MZK65662 MPO65662 MFS65662 LVW65662 LMA65662 LCE65662 KSI65662 KIM65662 JYQ65662 JOU65662 JEY65662 IVC65662 ILG65662 IBK65662 HRO65662 HHS65662 GXW65662 GOA65662 GEE65662 FUI65662 FKM65662 FAQ65662 EQU65662 EGY65662 DXC65662 DNG65662 DDK65662 CTO65662 CJS65662 BZW65662 BQA65662 BGE65662 AWI65662 AMM65662 ACQ65662 SU65662 IY65662 B65662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201:D207 D35:D41 D26:D32 D44:D50 D13:D23 D63:D69 D53:D60 D84:D90 D93:D99 D102:D108 D111:D117 D120:D126 D129:D135 D138:D144 D147:D153 D156:D162 D165:D171 D174:D180 D183:D189 D192:D198 D72:D81">
      <formula1>INDIRECT($D$9)</formula1>
    </dataValidation>
    <dataValidation type="list" allowBlank="1" showInputMessage="1" showErrorMessage="1" sqref="N3:P3">
      <formula1>$N$318:$N$322</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WVV983160:WVX983160 WLZ983160:WMB983160 WCD983160:WCF983160 VSH983160:VSJ983160 VIL983160:VIN983160 UYP983160:UYR983160 UOT983160:UOV983160 UEX983160:UEZ983160 TVB983160:TVD983160 TLF983160:TLH983160 TBJ983160:TBL983160 SRN983160:SRP983160 SHR983160:SHT983160 RXV983160:RXX983160 RNZ983160:ROB983160 RED983160:REF983160 QUH983160:QUJ983160 QKL983160:QKN983160 QAP983160:QAR983160 PQT983160:PQV983160 PGX983160:PGZ983160 OXB983160:OXD983160 ONF983160:ONH983160 ODJ983160:ODL983160 NTN983160:NTP983160 NJR983160:NJT983160 MZV983160:MZX983160 MPZ983160:MQB983160 MGD983160:MGF983160 LWH983160:LWJ983160 LML983160:LMN983160 LCP983160:LCR983160 KST983160:KSV983160 KIX983160:KIZ983160 JZB983160:JZD983160 JPF983160:JPH983160 JFJ983160:JFL983160 IVN983160:IVP983160 ILR983160:ILT983160 IBV983160:IBX983160 HRZ983160:HSB983160 HID983160:HIF983160 GYH983160:GYJ983160 GOL983160:GON983160 GEP983160:GER983160 FUT983160:FUV983160 FKX983160:FKZ983160 FBB983160:FBD983160 ERF983160:ERH983160 EHJ983160:EHL983160 DXN983160:DXP983160 DNR983160:DNT983160 DDV983160:DDX983160 CTZ983160:CUB983160 CKD983160:CKF983160 CAH983160:CAJ983160 BQL983160:BQN983160 BGP983160:BGR983160 AWT983160:AWV983160 AMX983160:AMZ983160 ADB983160:ADD983160 TF983160:TH983160 JJ983160:JL983160 N983160:P983160 WVV917624:WVX917624 WLZ917624:WMB917624 WCD917624:WCF917624 VSH917624:VSJ917624 VIL917624:VIN917624 UYP917624:UYR917624 UOT917624:UOV917624 UEX917624:UEZ917624 TVB917624:TVD917624 TLF917624:TLH917624 TBJ917624:TBL917624 SRN917624:SRP917624 SHR917624:SHT917624 RXV917624:RXX917624 RNZ917624:ROB917624 RED917624:REF917624 QUH917624:QUJ917624 QKL917624:QKN917624 QAP917624:QAR917624 PQT917624:PQV917624 PGX917624:PGZ917624 OXB917624:OXD917624 ONF917624:ONH917624 ODJ917624:ODL917624 NTN917624:NTP917624 NJR917624:NJT917624 MZV917624:MZX917624 MPZ917624:MQB917624 MGD917624:MGF917624 LWH917624:LWJ917624 LML917624:LMN917624 LCP917624:LCR917624 KST917624:KSV917624 KIX917624:KIZ917624 JZB917624:JZD917624 JPF917624:JPH917624 JFJ917624:JFL917624 IVN917624:IVP917624 ILR917624:ILT917624 IBV917624:IBX917624 HRZ917624:HSB917624 HID917624:HIF917624 GYH917624:GYJ917624 GOL917624:GON917624 GEP917624:GER917624 FUT917624:FUV917624 FKX917624:FKZ917624 FBB917624:FBD917624 ERF917624:ERH917624 EHJ917624:EHL917624 DXN917624:DXP917624 DNR917624:DNT917624 DDV917624:DDX917624 CTZ917624:CUB917624 CKD917624:CKF917624 CAH917624:CAJ917624 BQL917624:BQN917624 BGP917624:BGR917624 AWT917624:AWV917624 AMX917624:AMZ917624 ADB917624:ADD917624 TF917624:TH917624 JJ917624:JL917624 N917624:P917624 WVV852088:WVX852088 WLZ852088:WMB852088 WCD852088:WCF852088 VSH852088:VSJ852088 VIL852088:VIN852088 UYP852088:UYR852088 UOT852088:UOV852088 UEX852088:UEZ852088 TVB852088:TVD852088 TLF852088:TLH852088 TBJ852088:TBL852088 SRN852088:SRP852088 SHR852088:SHT852088 RXV852088:RXX852088 RNZ852088:ROB852088 RED852088:REF852088 QUH852088:QUJ852088 QKL852088:QKN852088 QAP852088:QAR852088 PQT852088:PQV852088 PGX852088:PGZ852088 OXB852088:OXD852088 ONF852088:ONH852088 ODJ852088:ODL852088 NTN852088:NTP852088 NJR852088:NJT852088 MZV852088:MZX852088 MPZ852088:MQB852088 MGD852088:MGF852088 LWH852088:LWJ852088 LML852088:LMN852088 LCP852088:LCR852088 KST852088:KSV852088 KIX852088:KIZ852088 JZB852088:JZD852088 JPF852088:JPH852088 JFJ852088:JFL852088 IVN852088:IVP852088 ILR852088:ILT852088 IBV852088:IBX852088 HRZ852088:HSB852088 HID852088:HIF852088 GYH852088:GYJ852088 GOL852088:GON852088 GEP852088:GER852088 FUT852088:FUV852088 FKX852088:FKZ852088 FBB852088:FBD852088 ERF852088:ERH852088 EHJ852088:EHL852088 DXN852088:DXP852088 DNR852088:DNT852088 DDV852088:DDX852088 CTZ852088:CUB852088 CKD852088:CKF852088 CAH852088:CAJ852088 BQL852088:BQN852088 BGP852088:BGR852088 AWT852088:AWV852088 AMX852088:AMZ852088 ADB852088:ADD852088 TF852088:TH852088 JJ852088:JL852088 N852088:P852088 WVV786552:WVX786552 WLZ786552:WMB786552 WCD786552:WCF786552 VSH786552:VSJ786552 VIL786552:VIN786552 UYP786552:UYR786552 UOT786552:UOV786552 UEX786552:UEZ786552 TVB786552:TVD786552 TLF786552:TLH786552 TBJ786552:TBL786552 SRN786552:SRP786552 SHR786552:SHT786552 RXV786552:RXX786552 RNZ786552:ROB786552 RED786552:REF786552 QUH786552:QUJ786552 QKL786552:QKN786552 QAP786552:QAR786552 PQT786552:PQV786552 PGX786552:PGZ786552 OXB786552:OXD786552 ONF786552:ONH786552 ODJ786552:ODL786552 NTN786552:NTP786552 NJR786552:NJT786552 MZV786552:MZX786552 MPZ786552:MQB786552 MGD786552:MGF786552 LWH786552:LWJ786552 LML786552:LMN786552 LCP786552:LCR786552 KST786552:KSV786552 KIX786552:KIZ786552 JZB786552:JZD786552 JPF786552:JPH786552 JFJ786552:JFL786552 IVN786552:IVP786552 ILR786552:ILT786552 IBV786552:IBX786552 HRZ786552:HSB786552 HID786552:HIF786552 GYH786552:GYJ786552 GOL786552:GON786552 GEP786552:GER786552 FUT786552:FUV786552 FKX786552:FKZ786552 FBB786552:FBD786552 ERF786552:ERH786552 EHJ786552:EHL786552 DXN786552:DXP786552 DNR786552:DNT786552 DDV786552:DDX786552 CTZ786552:CUB786552 CKD786552:CKF786552 CAH786552:CAJ786552 BQL786552:BQN786552 BGP786552:BGR786552 AWT786552:AWV786552 AMX786552:AMZ786552 ADB786552:ADD786552 TF786552:TH786552 JJ786552:JL786552 N786552:P786552 WVV721016:WVX721016 WLZ721016:WMB721016 WCD721016:WCF721016 VSH721016:VSJ721016 VIL721016:VIN721016 UYP721016:UYR721016 UOT721016:UOV721016 UEX721016:UEZ721016 TVB721016:TVD721016 TLF721016:TLH721016 TBJ721016:TBL721016 SRN721016:SRP721016 SHR721016:SHT721016 RXV721016:RXX721016 RNZ721016:ROB721016 RED721016:REF721016 QUH721016:QUJ721016 QKL721016:QKN721016 QAP721016:QAR721016 PQT721016:PQV721016 PGX721016:PGZ721016 OXB721016:OXD721016 ONF721016:ONH721016 ODJ721016:ODL721016 NTN721016:NTP721016 NJR721016:NJT721016 MZV721016:MZX721016 MPZ721016:MQB721016 MGD721016:MGF721016 LWH721016:LWJ721016 LML721016:LMN721016 LCP721016:LCR721016 KST721016:KSV721016 KIX721016:KIZ721016 JZB721016:JZD721016 JPF721016:JPH721016 JFJ721016:JFL721016 IVN721016:IVP721016 ILR721016:ILT721016 IBV721016:IBX721016 HRZ721016:HSB721016 HID721016:HIF721016 GYH721016:GYJ721016 GOL721016:GON721016 GEP721016:GER721016 FUT721016:FUV721016 FKX721016:FKZ721016 FBB721016:FBD721016 ERF721016:ERH721016 EHJ721016:EHL721016 DXN721016:DXP721016 DNR721016:DNT721016 DDV721016:DDX721016 CTZ721016:CUB721016 CKD721016:CKF721016 CAH721016:CAJ721016 BQL721016:BQN721016 BGP721016:BGR721016 AWT721016:AWV721016 AMX721016:AMZ721016 ADB721016:ADD721016 TF721016:TH721016 JJ721016:JL721016 N721016:P721016 WVV655480:WVX655480 WLZ655480:WMB655480 WCD655480:WCF655480 VSH655480:VSJ655480 VIL655480:VIN655480 UYP655480:UYR655480 UOT655480:UOV655480 UEX655480:UEZ655480 TVB655480:TVD655480 TLF655480:TLH655480 TBJ655480:TBL655480 SRN655480:SRP655480 SHR655480:SHT655480 RXV655480:RXX655480 RNZ655480:ROB655480 RED655480:REF655480 QUH655480:QUJ655480 QKL655480:QKN655480 QAP655480:QAR655480 PQT655480:PQV655480 PGX655480:PGZ655480 OXB655480:OXD655480 ONF655480:ONH655480 ODJ655480:ODL655480 NTN655480:NTP655480 NJR655480:NJT655480 MZV655480:MZX655480 MPZ655480:MQB655480 MGD655480:MGF655480 LWH655480:LWJ655480 LML655480:LMN655480 LCP655480:LCR655480 KST655480:KSV655480 KIX655480:KIZ655480 JZB655480:JZD655480 JPF655480:JPH655480 JFJ655480:JFL655480 IVN655480:IVP655480 ILR655480:ILT655480 IBV655480:IBX655480 HRZ655480:HSB655480 HID655480:HIF655480 GYH655480:GYJ655480 GOL655480:GON655480 GEP655480:GER655480 FUT655480:FUV655480 FKX655480:FKZ655480 FBB655480:FBD655480 ERF655480:ERH655480 EHJ655480:EHL655480 DXN655480:DXP655480 DNR655480:DNT655480 DDV655480:DDX655480 CTZ655480:CUB655480 CKD655480:CKF655480 CAH655480:CAJ655480 BQL655480:BQN655480 BGP655480:BGR655480 AWT655480:AWV655480 AMX655480:AMZ655480 ADB655480:ADD655480 TF655480:TH655480 JJ655480:JL655480 N655480:P655480 WVV589944:WVX589944 WLZ589944:WMB589944 WCD589944:WCF589944 VSH589944:VSJ589944 VIL589944:VIN589944 UYP589944:UYR589944 UOT589944:UOV589944 UEX589944:UEZ589944 TVB589944:TVD589944 TLF589944:TLH589944 TBJ589944:TBL589944 SRN589944:SRP589944 SHR589944:SHT589944 RXV589944:RXX589944 RNZ589944:ROB589944 RED589944:REF589944 QUH589944:QUJ589944 QKL589944:QKN589944 QAP589944:QAR589944 PQT589944:PQV589944 PGX589944:PGZ589944 OXB589944:OXD589944 ONF589944:ONH589944 ODJ589944:ODL589944 NTN589944:NTP589944 NJR589944:NJT589944 MZV589944:MZX589944 MPZ589944:MQB589944 MGD589944:MGF589944 LWH589944:LWJ589944 LML589944:LMN589944 LCP589944:LCR589944 KST589944:KSV589944 KIX589944:KIZ589944 JZB589944:JZD589944 JPF589944:JPH589944 JFJ589944:JFL589944 IVN589944:IVP589944 ILR589944:ILT589944 IBV589944:IBX589944 HRZ589944:HSB589944 HID589944:HIF589944 GYH589944:GYJ589944 GOL589944:GON589944 GEP589944:GER589944 FUT589944:FUV589944 FKX589944:FKZ589944 FBB589944:FBD589944 ERF589944:ERH589944 EHJ589944:EHL589944 DXN589944:DXP589944 DNR589944:DNT589944 DDV589944:DDX589944 CTZ589944:CUB589944 CKD589944:CKF589944 CAH589944:CAJ589944 BQL589944:BQN589944 BGP589944:BGR589944 AWT589944:AWV589944 AMX589944:AMZ589944 ADB589944:ADD589944 TF589944:TH589944 JJ589944:JL589944 N589944:P589944 WVV524408:WVX524408 WLZ524408:WMB524408 WCD524408:WCF524408 VSH524408:VSJ524408 VIL524408:VIN524408 UYP524408:UYR524408 UOT524408:UOV524408 UEX524408:UEZ524408 TVB524408:TVD524408 TLF524408:TLH524408 TBJ524408:TBL524408 SRN524408:SRP524408 SHR524408:SHT524408 RXV524408:RXX524408 RNZ524408:ROB524408 RED524408:REF524408 QUH524408:QUJ524408 QKL524408:QKN524408 QAP524408:QAR524408 PQT524408:PQV524408 PGX524408:PGZ524408 OXB524408:OXD524408 ONF524408:ONH524408 ODJ524408:ODL524408 NTN524408:NTP524408 NJR524408:NJT524408 MZV524408:MZX524408 MPZ524408:MQB524408 MGD524408:MGF524408 LWH524408:LWJ524408 LML524408:LMN524408 LCP524408:LCR524408 KST524408:KSV524408 KIX524408:KIZ524408 JZB524408:JZD524408 JPF524408:JPH524408 JFJ524408:JFL524408 IVN524408:IVP524408 ILR524408:ILT524408 IBV524408:IBX524408 HRZ524408:HSB524408 HID524408:HIF524408 GYH524408:GYJ524408 GOL524408:GON524408 GEP524408:GER524408 FUT524408:FUV524408 FKX524408:FKZ524408 FBB524408:FBD524408 ERF524408:ERH524408 EHJ524408:EHL524408 DXN524408:DXP524408 DNR524408:DNT524408 DDV524408:DDX524408 CTZ524408:CUB524408 CKD524408:CKF524408 CAH524408:CAJ524408 BQL524408:BQN524408 BGP524408:BGR524408 AWT524408:AWV524408 AMX524408:AMZ524408 ADB524408:ADD524408 TF524408:TH524408 JJ524408:JL524408 N524408:P524408 WVV458872:WVX458872 WLZ458872:WMB458872 WCD458872:WCF458872 VSH458872:VSJ458872 VIL458872:VIN458872 UYP458872:UYR458872 UOT458872:UOV458872 UEX458872:UEZ458872 TVB458872:TVD458872 TLF458872:TLH458872 TBJ458872:TBL458872 SRN458872:SRP458872 SHR458872:SHT458872 RXV458872:RXX458872 RNZ458872:ROB458872 RED458872:REF458872 QUH458872:QUJ458872 QKL458872:QKN458872 QAP458872:QAR458872 PQT458872:PQV458872 PGX458872:PGZ458872 OXB458872:OXD458872 ONF458872:ONH458872 ODJ458872:ODL458872 NTN458872:NTP458872 NJR458872:NJT458872 MZV458872:MZX458872 MPZ458872:MQB458872 MGD458872:MGF458872 LWH458872:LWJ458872 LML458872:LMN458872 LCP458872:LCR458872 KST458872:KSV458872 KIX458872:KIZ458872 JZB458872:JZD458872 JPF458872:JPH458872 JFJ458872:JFL458872 IVN458872:IVP458872 ILR458872:ILT458872 IBV458872:IBX458872 HRZ458872:HSB458872 HID458872:HIF458872 GYH458872:GYJ458872 GOL458872:GON458872 GEP458872:GER458872 FUT458872:FUV458872 FKX458872:FKZ458872 FBB458872:FBD458872 ERF458872:ERH458872 EHJ458872:EHL458872 DXN458872:DXP458872 DNR458872:DNT458872 DDV458872:DDX458872 CTZ458872:CUB458872 CKD458872:CKF458872 CAH458872:CAJ458872 BQL458872:BQN458872 BGP458872:BGR458872 AWT458872:AWV458872 AMX458872:AMZ458872 ADB458872:ADD458872 TF458872:TH458872 JJ458872:JL458872 N458872:P458872 WVV393336:WVX393336 WLZ393336:WMB393336 WCD393336:WCF393336 VSH393336:VSJ393336 VIL393336:VIN393336 UYP393336:UYR393336 UOT393336:UOV393336 UEX393336:UEZ393336 TVB393336:TVD393336 TLF393336:TLH393336 TBJ393336:TBL393336 SRN393336:SRP393336 SHR393336:SHT393336 RXV393336:RXX393336 RNZ393336:ROB393336 RED393336:REF393336 QUH393336:QUJ393336 QKL393336:QKN393336 QAP393336:QAR393336 PQT393336:PQV393336 PGX393336:PGZ393336 OXB393336:OXD393336 ONF393336:ONH393336 ODJ393336:ODL393336 NTN393336:NTP393336 NJR393336:NJT393336 MZV393336:MZX393336 MPZ393336:MQB393336 MGD393336:MGF393336 LWH393336:LWJ393336 LML393336:LMN393336 LCP393336:LCR393336 KST393336:KSV393336 KIX393336:KIZ393336 JZB393336:JZD393336 JPF393336:JPH393336 JFJ393336:JFL393336 IVN393336:IVP393336 ILR393336:ILT393336 IBV393336:IBX393336 HRZ393336:HSB393336 HID393336:HIF393336 GYH393336:GYJ393336 GOL393336:GON393336 GEP393336:GER393336 FUT393336:FUV393336 FKX393336:FKZ393336 FBB393336:FBD393336 ERF393336:ERH393336 EHJ393336:EHL393336 DXN393336:DXP393336 DNR393336:DNT393336 DDV393336:DDX393336 CTZ393336:CUB393336 CKD393336:CKF393336 CAH393336:CAJ393336 BQL393336:BQN393336 BGP393336:BGR393336 AWT393336:AWV393336 AMX393336:AMZ393336 ADB393336:ADD393336 TF393336:TH393336 JJ393336:JL393336 N393336:P393336 WVV327800:WVX327800 WLZ327800:WMB327800 WCD327800:WCF327800 VSH327800:VSJ327800 VIL327800:VIN327800 UYP327800:UYR327800 UOT327800:UOV327800 UEX327800:UEZ327800 TVB327800:TVD327800 TLF327800:TLH327800 TBJ327800:TBL327800 SRN327800:SRP327800 SHR327800:SHT327800 RXV327800:RXX327800 RNZ327800:ROB327800 RED327800:REF327800 QUH327800:QUJ327800 QKL327800:QKN327800 QAP327800:QAR327800 PQT327800:PQV327800 PGX327800:PGZ327800 OXB327800:OXD327800 ONF327800:ONH327800 ODJ327800:ODL327800 NTN327800:NTP327800 NJR327800:NJT327800 MZV327800:MZX327800 MPZ327800:MQB327800 MGD327800:MGF327800 LWH327800:LWJ327800 LML327800:LMN327800 LCP327800:LCR327800 KST327800:KSV327800 KIX327800:KIZ327800 JZB327800:JZD327800 JPF327800:JPH327800 JFJ327800:JFL327800 IVN327800:IVP327800 ILR327800:ILT327800 IBV327800:IBX327800 HRZ327800:HSB327800 HID327800:HIF327800 GYH327800:GYJ327800 GOL327800:GON327800 GEP327800:GER327800 FUT327800:FUV327800 FKX327800:FKZ327800 FBB327800:FBD327800 ERF327800:ERH327800 EHJ327800:EHL327800 DXN327800:DXP327800 DNR327800:DNT327800 DDV327800:DDX327800 CTZ327800:CUB327800 CKD327800:CKF327800 CAH327800:CAJ327800 BQL327800:BQN327800 BGP327800:BGR327800 AWT327800:AWV327800 AMX327800:AMZ327800 ADB327800:ADD327800 TF327800:TH327800 JJ327800:JL327800 N327800:P327800 WVV262264:WVX262264 WLZ262264:WMB262264 WCD262264:WCF262264 VSH262264:VSJ262264 VIL262264:VIN262264 UYP262264:UYR262264 UOT262264:UOV262264 UEX262264:UEZ262264 TVB262264:TVD262264 TLF262264:TLH262264 TBJ262264:TBL262264 SRN262264:SRP262264 SHR262264:SHT262264 RXV262264:RXX262264 RNZ262264:ROB262264 RED262264:REF262264 QUH262264:QUJ262264 QKL262264:QKN262264 QAP262264:QAR262264 PQT262264:PQV262264 PGX262264:PGZ262264 OXB262264:OXD262264 ONF262264:ONH262264 ODJ262264:ODL262264 NTN262264:NTP262264 NJR262264:NJT262264 MZV262264:MZX262264 MPZ262264:MQB262264 MGD262264:MGF262264 LWH262264:LWJ262264 LML262264:LMN262264 LCP262264:LCR262264 KST262264:KSV262264 KIX262264:KIZ262264 JZB262264:JZD262264 JPF262264:JPH262264 JFJ262264:JFL262264 IVN262264:IVP262264 ILR262264:ILT262264 IBV262264:IBX262264 HRZ262264:HSB262264 HID262264:HIF262264 GYH262264:GYJ262264 GOL262264:GON262264 GEP262264:GER262264 FUT262264:FUV262264 FKX262264:FKZ262264 FBB262264:FBD262264 ERF262264:ERH262264 EHJ262264:EHL262264 DXN262264:DXP262264 DNR262264:DNT262264 DDV262264:DDX262264 CTZ262264:CUB262264 CKD262264:CKF262264 CAH262264:CAJ262264 BQL262264:BQN262264 BGP262264:BGR262264 AWT262264:AWV262264 AMX262264:AMZ262264 ADB262264:ADD262264 TF262264:TH262264 JJ262264:JL262264 N262264:P262264 WVV196728:WVX196728 WLZ196728:WMB196728 WCD196728:WCF196728 VSH196728:VSJ196728 VIL196728:VIN196728 UYP196728:UYR196728 UOT196728:UOV196728 UEX196728:UEZ196728 TVB196728:TVD196728 TLF196728:TLH196728 TBJ196728:TBL196728 SRN196728:SRP196728 SHR196728:SHT196728 RXV196728:RXX196728 RNZ196728:ROB196728 RED196728:REF196728 QUH196728:QUJ196728 QKL196728:QKN196728 QAP196728:QAR196728 PQT196728:PQV196728 PGX196728:PGZ196728 OXB196728:OXD196728 ONF196728:ONH196728 ODJ196728:ODL196728 NTN196728:NTP196728 NJR196728:NJT196728 MZV196728:MZX196728 MPZ196728:MQB196728 MGD196728:MGF196728 LWH196728:LWJ196728 LML196728:LMN196728 LCP196728:LCR196728 KST196728:KSV196728 KIX196728:KIZ196728 JZB196728:JZD196728 JPF196728:JPH196728 JFJ196728:JFL196728 IVN196728:IVP196728 ILR196728:ILT196728 IBV196728:IBX196728 HRZ196728:HSB196728 HID196728:HIF196728 GYH196728:GYJ196728 GOL196728:GON196728 GEP196728:GER196728 FUT196728:FUV196728 FKX196728:FKZ196728 FBB196728:FBD196728 ERF196728:ERH196728 EHJ196728:EHL196728 DXN196728:DXP196728 DNR196728:DNT196728 DDV196728:DDX196728 CTZ196728:CUB196728 CKD196728:CKF196728 CAH196728:CAJ196728 BQL196728:BQN196728 BGP196728:BGR196728 AWT196728:AWV196728 AMX196728:AMZ196728 ADB196728:ADD196728 TF196728:TH196728 JJ196728:JL196728 N196728:P196728 WVV131192:WVX131192 WLZ131192:WMB131192 WCD131192:WCF131192 VSH131192:VSJ131192 VIL131192:VIN131192 UYP131192:UYR131192 UOT131192:UOV131192 UEX131192:UEZ131192 TVB131192:TVD131192 TLF131192:TLH131192 TBJ131192:TBL131192 SRN131192:SRP131192 SHR131192:SHT131192 RXV131192:RXX131192 RNZ131192:ROB131192 RED131192:REF131192 QUH131192:QUJ131192 QKL131192:QKN131192 QAP131192:QAR131192 PQT131192:PQV131192 PGX131192:PGZ131192 OXB131192:OXD131192 ONF131192:ONH131192 ODJ131192:ODL131192 NTN131192:NTP131192 NJR131192:NJT131192 MZV131192:MZX131192 MPZ131192:MQB131192 MGD131192:MGF131192 LWH131192:LWJ131192 LML131192:LMN131192 LCP131192:LCR131192 KST131192:KSV131192 KIX131192:KIZ131192 JZB131192:JZD131192 JPF131192:JPH131192 JFJ131192:JFL131192 IVN131192:IVP131192 ILR131192:ILT131192 IBV131192:IBX131192 HRZ131192:HSB131192 HID131192:HIF131192 GYH131192:GYJ131192 GOL131192:GON131192 GEP131192:GER131192 FUT131192:FUV131192 FKX131192:FKZ131192 FBB131192:FBD131192 ERF131192:ERH131192 EHJ131192:EHL131192 DXN131192:DXP131192 DNR131192:DNT131192 DDV131192:DDX131192 CTZ131192:CUB131192 CKD131192:CKF131192 CAH131192:CAJ131192 BQL131192:BQN131192 BGP131192:BGR131192 AWT131192:AWV131192 AMX131192:AMZ131192 ADB131192:ADD131192 TF131192:TH131192 JJ131192:JL131192 N131192:P131192 WVV65656:WVX65656 WLZ65656:WMB65656 WCD65656:WCF65656 VSH65656:VSJ65656 VIL65656:VIN65656 UYP65656:UYR65656 UOT65656:UOV65656 UEX65656:UEZ65656 TVB65656:TVD65656 TLF65656:TLH65656 TBJ65656:TBL65656 SRN65656:SRP65656 SHR65656:SHT65656 RXV65656:RXX65656 RNZ65656:ROB65656 RED65656:REF65656 QUH65656:QUJ65656 QKL65656:QKN65656 QAP65656:QAR65656 PQT65656:PQV65656 PGX65656:PGZ65656 OXB65656:OXD65656 ONF65656:ONH65656 ODJ65656:ODL65656 NTN65656:NTP65656 NJR65656:NJT65656 MZV65656:MZX65656 MPZ65656:MQB65656 MGD65656:MGF65656 LWH65656:LWJ65656 LML65656:LMN65656 LCP65656:LCR65656 KST65656:KSV65656 KIX65656:KIZ65656 JZB65656:JZD65656 JPF65656:JPH65656 JFJ65656:JFL65656 IVN65656:IVP65656 ILR65656:ILT65656 IBV65656:IBX65656 HRZ65656:HSB65656 HID65656:HIF65656 GYH65656:GYJ65656 GOL65656:GON65656 GEP65656:GER65656 FUT65656:FUV65656 FKX65656:FKZ65656 FBB65656:FBD65656 ERF65656:ERH65656 EHJ65656:EHL65656 DXN65656:DXP65656 DNR65656:DNT65656 DDV65656:DDX65656 CTZ65656:CUB65656 CKD65656:CKF65656 CAH65656:CAJ65656 BQL65656:BQN65656 BGP65656:BGR65656 AWT65656:AWV65656 AMX65656:AMZ65656 ADB65656:ADD65656 TF65656:TH65656 JJ65656:JL65656 N65656:P65656 WVV983161 WLZ983161 WCD983161 VSH983161 VIL983161 UYP983161 UOT983161 UEX983161 TVB983161 TLF983161 TBJ983161 SRN983161 SHR983161 RXV983161 RNZ983161 RED983161 QUH983161 QKL983161 QAP983161 PQT983161 PGX983161 OXB983161 ONF983161 ODJ983161 NTN983161 NJR983161 MZV983161 MPZ983161 MGD983161 LWH983161 LML983161 LCP983161 KST983161 KIX983161 JZB983161 JPF983161 JFJ983161 IVN983161 ILR983161 IBV983161 HRZ983161 HID983161 GYH983161 GOL983161 GEP983161 FUT983161 FKX983161 FBB983161 ERF983161 EHJ983161 DXN983161 DNR983161 DDV983161 CTZ983161 CKD983161 CAH983161 BQL983161 BGP983161 AWT983161 AMX983161 ADB983161 TF983161 JJ983161 N983161 WVV917625 WLZ917625 WCD917625 VSH917625 VIL917625 UYP917625 UOT917625 UEX917625 TVB917625 TLF917625 TBJ917625 SRN917625 SHR917625 RXV917625 RNZ917625 RED917625 QUH917625 QKL917625 QAP917625 PQT917625 PGX917625 OXB917625 ONF917625 ODJ917625 NTN917625 NJR917625 MZV917625 MPZ917625 MGD917625 LWH917625 LML917625 LCP917625 KST917625 KIX917625 JZB917625 JPF917625 JFJ917625 IVN917625 ILR917625 IBV917625 HRZ917625 HID917625 GYH917625 GOL917625 GEP917625 FUT917625 FKX917625 FBB917625 ERF917625 EHJ917625 DXN917625 DNR917625 DDV917625 CTZ917625 CKD917625 CAH917625 BQL917625 BGP917625 AWT917625 AMX917625 ADB917625 TF917625 JJ917625 N917625 WVV852089 WLZ852089 WCD852089 VSH852089 VIL852089 UYP852089 UOT852089 UEX852089 TVB852089 TLF852089 TBJ852089 SRN852089 SHR852089 RXV852089 RNZ852089 RED852089 QUH852089 QKL852089 QAP852089 PQT852089 PGX852089 OXB852089 ONF852089 ODJ852089 NTN852089 NJR852089 MZV852089 MPZ852089 MGD852089 LWH852089 LML852089 LCP852089 KST852089 KIX852089 JZB852089 JPF852089 JFJ852089 IVN852089 ILR852089 IBV852089 HRZ852089 HID852089 GYH852089 GOL852089 GEP852089 FUT852089 FKX852089 FBB852089 ERF852089 EHJ852089 DXN852089 DNR852089 DDV852089 CTZ852089 CKD852089 CAH852089 BQL852089 BGP852089 AWT852089 AMX852089 ADB852089 TF852089 JJ852089 N852089 WVV786553 WLZ786553 WCD786553 VSH786553 VIL786553 UYP786553 UOT786553 UEX786553 TVB786553 TLF786553 TBJ786553 SRN786553 SHR786553 RXV786553 RNZ786553 RED786553 QUH786553 QKL786553 QAP786553 PQT786553 PGX786553 OXB786553 ONF786553 ODJ786553 NTN786553 NJR786553 MZV786553 MPZ786553 MGD786553 LWH786553 LML786553 LCP786553 KST786553 KIX786553 JZB786553 JPF786553 JFJ786553 IVN786553 ILR786553 IBV786553 HRZ786553 HID786553 GYH786553 GOL786553 GEP786553 FUT786553 FKX786553 FBB786553 ERF786553 EHJ786553 DXN786553 DNR786553 DDV786553 CTZ786553 CKD786553 CAH786553 BQL786553 BGP786553 AWT786553 AMX786553 ADB786553 TF786553 JJ786553 N786553 WVV721017 WLZ721017 WCD721017 VSH721017 VIL721017 UYP721017 UOT721017 UEX721017 TVB721017 TLF721017 TBJ721017 SRN721017 SHR721017 RXV721017 RNZ721017 RED721017 QUH721017 QKL721017 QAP721017 PQT721017 PGX721017 OXB721017 ONF721017 ODJ721017 NTN721017 NJR721017 MZV721017 MPZ721017 MGD721017 LWH721017 LML721017 LCP721017 KST721017 KIX721017 JZB721017 JPF721017 JFJ721017 IVN721017 ILR721017 IBV721017 HRZ721017 HID721017 GYH721017 GOL721017 GEP721017 FUT721017 FKX721017 FBB721017 ERF721017 EHJ721017 DXN721017 DNR721017 DDV721017 CTZ721017 CKD721017 CAH721017 BQL721017 BGP721017 AWT721017 AMX721017 ADB721017 TF721017 JJ721017 N721017 WVV655481 WLZ655481 WCD655481 VSH655481 VIL655481 UYP655481 UOT655481 UEX655481 TVB655481 TLF655481 TBJ655481 SRN655481 SHR655481 RXV655481 RNZ655481 RED655481 QUH655481 QKL655481 QAP655481 PQT655481 PGX655481 OXB655481 ONF655481 ODJ655481 NTN655481 NJR655481 MZV655481 MPZ655481 MGD655481 LWH655481 LML655481 LCP655481 KST655481 KIX655481 JZB655481 JPF655481 JFJ655481 IVN655481 ILR655481 IBV655481 HRZ655481 HID655481 GYH655481 GOL655481 GEP655481 FUT655481 FKX655481 FBB655481 ERF655481 EHJ655481 DXN655481 DNR655481 DDV655481 CTZ655481 CKD655481 CAH655481 BQL655481 BGP655481 AWT655481 AMX655481 ADB655481 TF655481 JJ655481 N655481 WVV589945 WLZ589945 WCD589945 VSH589945 VIL589945 UYP589945 UOT589945 UEX589945 TVB589945 TLF589945 TBJ589945 SRN589945 SHR589945 RXV589945 RNZ589945 RED589945 QUH589945 QKL589945 QAP589945 PQT589945 PGX589945 OXB589945 ONF589945 ODJ589945 NTN589945 NJR589945 MZV589945 MPZ589945 MGD589945 LWH589945 LML589945 LCP589945 KST589945 KIX589945 JZB589945 JPF589945 JFJ589945 IVN589945 ILR589945 IBV589945 HRZ589945 HID589945 GYH589945 GOL589945 GEP589945 FUT589945 FKX589945 FBB589945 ERF589945 EHJ589945 DXN589945 DNR589945 DDV589945 CTZ589945 CKD589945 CAH589945 BQL589945 BGP589945 AWT589945 AMX589945 ADB589945 TF589945 JJ589945 N589945 WVV524409 WLZ524409 WCD524409 VSH524409 VIL524409 UYP524409 UOT524409 UEX524409 TVB524409 TLF524409 TBJ524409 SRN524409 SHR524409 RXV524409 RNZ524409 RED524409 QUH524409 QKL524409 QAP524409 PQT524409 PGX524409 OXB524409 ONF524409 ODJ524409 NTN524409 NJR524409 MZV524409 MPZ524409 MGD524409 LWH524409 LML524409 LCP524409 KST524409 KIX524409 JZB524409 JPF524409 JFJ524409 IVN524409 ILR524409 IBV524409 HRZ524409 HID524409 GYH524409 GOL524409 GEP524409 FUT524409 FKX524409 FBB524409 ERF524409 EHJ524409 DXN524409 DNR524409 DDV524409 CTZ524409 CKD524409 CAH524409 BQL524409 BGP524409 AWT524409 AMX524409 ADB524409 TF524409 JJ524409 N524409 WVV458873 WLZ458873 WCD458873 VSH458873 VIL458873 UYP458873 UOT458873 UEX458873 TVB458873 TLF458873 TBJ458873 SRN458873 SHR458873 RXV458873 RNZ458873 RED458873 QUH458873 QKL458873 QAP458873 PQT458873 PGX458873 OXB458873 ONF458873 ODJ458873 NTN458873 NJR458873 MZV458873 MPZ458873 MGD458873 LWH458873 LML458873 LCP458873 KST458873 KIX458873 JZB458873 JPF458873 JFJ458873 IVN458873 ILR458873 IBV458873 HRZ458873 HID458873 GYH458873 GOL458873 GEP458873 FUT458873 FKX458873 FBB458873 ERF458873 EHJ458873 DXN458873 DNR458873 DDV458873 CTZ458873 CKD458873 CAH458873 BQL458873 BGP458873 AWT458873 AMX458873 ADB458873 TF458873 JJ458873 N458873 WVV393337 WLZ393337 WCD393337 VSH393337 VIL393337 UYP393337 UOT393337 UEX393337 TVB393337 TLF393337 TBJ393337 SRN393337 SHR393337 RXV393337 RNZ393337 RED393337 QUH393337 QKL393337 QAP393337 PQT393337 PGX393337 OXB393337 ONF393337 ODJ393337 NTN393337 NJR393337 MZV393337 MPZ393337 MGD393337 LWH393337 LML393337 LCP393337 KST393337 KIX393337 JZB393337 JPF393337 JFJ393337 IVN393337 ILR393337 IBV393337 HRZ393337 HID393337 GYH393337 GOL393337 GEP393337 FUT393337 FKX393337 FBB393337 ERF393337 EHJ393337 DXN393337 DNR393337 DDV393337 CTZ393337 CKD393337 CAH393337 BQL393337 BGP393337 AWT393337 AMX393337 ADB393337 TF393337 JJ393337 N393337 WVV327801 WLZ327801 WCD327801 VSH327801 VIL327801 UYP327801 UOT327801 UEX327801 TVB327801 TLF327801 TBJ327801 SRN327801 SHR327801 RXV327801 RNZ327801 RED327801 QUH327801 QKL327801 QAP327801 PQT327801 PGX327801 OXB327801 ONF327801 ODJ327801 NTN327801 NJR327801 MZV327801 MPZ327801 MGD327801 LWH327801 LML327801 LCP327801 KST327801 KIX327801 JZB327801 JPF327801 JFJ327801 IVN327801 ILR327801 IBV327801 HRZ327801 HID327801 GYH327801 GOL327801 GEP327801 FUT327801 FKX327801 FBB327801 ERF327801 EHJ327801 DXN327801 DNR327801 DDV327801 CTZ327801 CKD327801 CAH327801 BQL327801 BGP327801 AWT327801 AMX327801 ADB327801 TF327801 JJ327801 N327801 WVV262265 WLZ262265 WCD262265 VSH262265 VIL262265 UYP262265 UOT262265 UEX262265 TVB262265 TLF262265 TBJ262265 SRN262265 SHR262265 RXV262265 RNZ262265 RED262265 QUH262265 QKL262265 QAP262265 PQT262265 PGX262265 OXB262265 ONF262265 ODJ262265 NTN262265 NJR262265 MZV262265 MPZ262265 MGD262265 LWH262265 LML262265 LCP262265 KST262265 KIX262265 JZB262265 JPF262265 JFJ262265 IVN262265 ILR262265 IBV262265 HRZ262265 HID262265 GYH262265 GOL262265 GEP262265 FUT262265 FKX262265 FBB262265 ERF262265 EHJ262265 DXN262265 DNR262265 DDV262265 CTZ262265 CKD262265 CAH262265 BQL262265 BGP262265 AWT262265 AMX262265 ADB262265 TF262265 JJ262265 N262265 WVV196729 WLZ196729 WCD196729 VSH196729 VIL196729 UYP196729 UOT196729 UEX196729 TVB196729 TLF196729 TBJ196729 SRN196729 SHR196729 RXV196729 RNZ196729 RED196729 QUH196729 QKL196729 QAP196729 PQT196729 PGX196729 OXB196729 ONF196729 ODJ196729 NTN196729 NJR196729 MZV196729 MPZ196729 MGD196729 LWH196729 LML196729 LCP196729 KST196729 KIX196729 JZB196729 JPF196729 JFJ196729 IVN196729 ILR196729 IBV196729 HRZ196729 HID196729 GYH196729 GOL196729 GEP196729 FUT196729 FKX196729 FBB196729 ERF196729 EHJ196729 DXN196729 DNR196729 DDV196729 CTZ196729 CKD196729 CAH196729 BQL196729 BGP196729 AWT196729 AMX196729 ADB196729 TF196729 JJ196729 N196729 WVV131193 WLZ131193 WCD131193 VSH131193 VIL131193 UYP131193 UOT131193 UEX131193 TVB131193 TLF131193 TBJ131193 SRN131193 SHR131193 RXV131193 RNZ131193 RED131193 QUH131193 QKL131193 QAP131193 PQT131193 PGX131193 OXB131193 ONF131193 ODJ131193 NTN131193 NJR131193 MZV131193 MPZ131193 MGD131193 LWH131193 LML131193 LCP131193 KST131193 KIX131193 JZB131193 JPF131193 JFJ131193 IVN131193 ILR131193 IBV131193 HRZ131193 HID131193 GYH131193 GOL131193 GEP131193 FUT131193 FKX131193 FBB131193 ERF131193 EHJ131193 DXN131193 DNR131193 DDV131193 CTZ131193 CKD131193 CAH131193 BQL131193 BGP131193 AWT131193 AMX131193 ADB131193 TF131193 JJ131193 N131193 WVV65657 WLZ65657 WCD65657 VSH65657 VIL65657 UYP65657 UOT65657 UEX65657 TVB65657 TLF65657 TBJ65657 SRN65657 SHR65657 RXV65657 RNZ65657 RED65657 QUH65657 QKL65657 QAP65657 PQT65657 PGX65657 OXB65657 ONF65657 ODJ65657 NTN65657 NJR65657 MZV65657 MPZ65657 MGD65657 LWH65657 LML65657 LCP65657 KST65657 KIX65657 JZB65657 JPF65657 JFJ65657 IVN65657 ILR65657 IBV65657 HRZ65657 HID65657 GYH65657 GOL65657 GEP65657 FUT65657 FKX65657 FBB65657 ERF65657 EHJ65657 DXN65657 DNR65657 DDV65657 CTZ65657 CKD65657 CAH65657 BQL65657 BGP65657 AWT65657 AMX65657 ADB65657 TF65657 JJ65657 N65657 WVL983166:WVL983167 WLP983166:WLP983167 WBT983166:WBT983167 VRX983166:VRX983167 VIB983166:VIB983167 UYF983166:UYF983167 UOJ983166:UOJ983167 UEN983166:UEN983167 TUR983166:TUR983167 TKV983166:TKV983167 TAZ983166:TAZ983167 SRD983166:SRD983167 SHH983166:SHH983167 RXL983166:RXL983167 RNP983166:RNP983167 RDT983166:RDT983167 QTX983166:QTX983167 QKB983166:QKB983167 QAF983166:QAF983167 PQJ983166:PQJ983167 PGN983166:PGN983167 OWR983166:OWR983167 OMV983166:OMV983167 OCZ983166:OCZ983167 NTD983166:NTD983167 NJH983166:NJH983167 MZL983166:MZL983167 MPP983166:MPP983167 MFT983166:MFT983167 LVX983166:LVX983167 LMB983166:LMB983167 LCF983166:LCF983167 KSJ983166:KSJ983167 KIN983166:KIN983167 JYR983166:JYR983167 JOV983166:JOV983167 JEZ983166:JEZ983167 IVD983166:IVD983167 ILH983166:ILH983167 IBL983166:IBL983167 HRP983166:HRP983167 HHT983166:HHT983167 GXX983166:GXX983167 GOB983166:GOB983167 GEF983166:GEF983167 FUJ983166:FUJ983167 FKN983166:FKN983167 FAR983166:FAR983167 EQV983166:EQV983167 EGZ983166:EGZ983167 DXD983166:DXD983167 DNH983166:DNH983167 DDL983166:DDL983167 CTP983166:CTP983167 CJT983166:CJT983167 BZX983166:BZX983167 BQB983166:BQB983167 BGF983166:BGF983167 AWJ983166:AWJ983167 AMN983166:AMN983167 ACR983166:ACR983167 SV983166:SV983167 IZ983166:IZ983167 C983166:C983167 WVL917630:WVL917631 WLP917630:WLP917631 WBT917630:WBT917631 VRX917630:VRX917631 VIB917630:VIB917631 UYF917630:UYF917631 UOJ917630:UOJ917631 UEN917630:UEN917631 TUR917630:TUR917631 TKV917630:TKV917631 TAZ917630:TAZ917631 SRD917630:SRD917631 SHH917630:SHH917631 RXL917630:RXL917631 RNP917630:RNP917631 RDT917630:RDT917631 QTX917630:QTX917631 QKB917630:QKB917631 QAF917630:QAF917631 PQJ917630:PQJ917631 PGN917630:PGN917631 OWR917630:OWR917631 OMV917630:OMV917631 OCZ917630:OCZ917631 NTD917630:NTD917631 NJH917630:NJH917631 MZL917630:MZL917631 MPP917630:MPP917631 MFT917630:MFT917631 LVX917630:LVX917631 LMB917630:LMB917631 LCF917630:LCF917631 KSJ917630:KSJ917631 KIN917630:KIN917631 JYR917630:JYR917631 JOV917630:JOV917631 JEZ917630:JEZ917631 IVD917630:IVD917631 ILH917630:ILH917631 IBL917630:IBL917631 HRP917630:HRP917631 HHT917630:HHT917631 GXX917630:GXX917631 GOB917630:GOB917631 GEF917630:GEF917631 FUJ917630:FUJ917631 FKN917630:FKN917631 FAR917630:FAR917631 EQV917630:EQV917631 EGZ917630:EGZ917631 DXD917630:DXD917631 DNH917630:DNH917631 DDL917630:DDL917631 CTP917630:CTP917631 CJT917630:CJT917631 BZX917630:BZX917631 BQB917630:BQB917631 BGF917630:BGF917631 AWJ917630:AWJ917631 AMN917630:AMN917631 ACR917630:ACR917631 SV917630:SV917631 IZ917630:IZ917631 C917630:C917631 WVL852094:WVL852095 WLP852094:WLP852095 WBT852094:WBT852095 VRX852094:VRX852095 VIB852094:VIB852095 UYF852094:UYF852095 UOJ852094:UOJ852095 UEN852094:UEN852095 TUR852094:TUR852095 TKV852094:TKV852095 TAZ852094:TAZ852095 SRD852094:SRD852095 SHH852094:SHH852095 RXL852094:RXL852095 RNP852094:RNP852095 RDT852094:RDT852095 QTX852094:QTX852095 QKB852094:QKB852095 QAF852094:QAF852095 PQJ852094:PQJ852095 PGN852094:PGN852095 OWR852094:OWR852095 OMV852094:OMV852095 OCZ852094:OCZ852095 NTD852094:NTD852095 NJH852094:NJH852095 MZL852094:MZL852095 MPP852094:MPP852095 MFT852094:MFT852095 LVX852094:LVX852095 LMB852094:LMB852095 LCF852094:LCF852095 KSJ852094:KSJ852095 KIN852094:KIN852095 JYR852094:JYR852095 JOV852094:JOV852095 JEZ852094:JEZ852095 IVD852094:IVD852095 ILH852094:ILH852095 IBL852094:IBL852095 HRP852094:HRP852095 HHT852094:HHT852095 GXX852094:GXX852095 GOB852094:GOB852095 GEF852094:GEF852095 FUJ852094:FUJ852095 FKN852094:FKN852095 FAR852094:FAR852095 EQV852094:EQV852095 EGZ852094:EGZ852095 DXD852094:DXD852095 DNH852094:DNH852095 DDL852094:DDL852095 CTP852094:CTP852095 CJT852094:CJT852095 BZX852094:BZX852095 BQB852094:BQB852095 BGF852094:BGF852095 AWJ852094:AWJ852095 AMN852094:AMN852095 ACR852094:ACR852095 SV852094:SV852095 IZ852094:IZ852095 C852094:C852095 WVL786558:WVL786559 WLP786558:WLP786559 WBT786558:WBT786559 VRX786558:VRX786559 VIB786558:VIB786559 UYF786558:UYF786559 UOJ786558:UOJ786559 UEN786558:UEN786559 TUR786558:TUR786559 TKV786558:TKV786559 TAZ786558:TAZ786559 SRD786558:SRD786559 SHH786558:SHH786559 RXL786558:RXL786559 RNP786558:RNP786559 RDT786558:RDT786559 QTX786558:QTX786559 QKB786558:QKB786559 QAF786558:QAF786559 PQJ786558:PQJ786559 PGN786558:PGN786559 OWR786558:OWR786559 OMV786558:OMV786559 OCZ786558:OCZ786559 NTD786558:NTD786559 NJH786558:NJH786559 MZL786558:MZL786559 MPP786558:MPP786559 MFT786558:MFT786559 LVX786558:LVX786559 LMB786558:LMB786559 LCF786558:LCF786559 KSJ786558:KSJ786559 KIN786558:KIN786559 JYR786558:JYR786559 JOV786558:JOV786559 JEZ786558:JEZ786559 IVD786558:IVD786559 ILH786558:ILH786559 IBL786558:IBL786559 HRP786558:HRP786559 HHT786558:HHT786559 GXX786558:GXX786559 GOB786558:GOB786559 GEF786558:GEF786559 FUJ786558:FUJ786559 FKN786558:FKN786559 FAR786558:FAR786559 EQV786558:EQV786559 EGZ786558:EGZ786559 DXD786558:DXD786559 DNH786558:DNH786559 DDL786558:DDL786559 CTP786558:CTP786559 CJT786558:CJT786559 BZX786558:BZX786559 BQB786558:BQB786559 BGF786558:BGF786559 AWJ786558:AWJ786559 AMN786558:AMN786559 ACR786558:ACR786559 SV786558:SV786559 IZ786558:IZ786559 C786558:C786559 WVL721022:WVL721023 WLP721022:WLP721023 WBT721022:WBT721023 VRX721022:VRX721023 VIB721022:VIB721023 UYF721022:UYF721023 UOJ721022:UOJ721023 UEN721022:UEN721023 TUR721022:TUR721023 TKV721022:TKV721023 TAZ721022:TAZ721023 SRD721022:SRD721023 SHH721022:SHH721023 RXL721022:RXL721023 RNP721022:RNP721023 RDT721022:RDT721023 QTX721022:QTX721023 QKB721022:QKB721023 QAF721022:QAF721023 PQJ721022:PQJ721023 PGN721022:PGN721023 OWR721022:OWR721023 OMV721022:OMV721023 OCZ721022:OCZ721023 NTD721022:NTD721023 NJH721022:NJH721023 MZL721022:MZL721023 MPP721022:MPP721023 MFT721022:MFT721023 LVX721022:LVX721023 LMB721022:LMB721023 LCF721022:LCF721023 KSJ721022:KSJ721023 KIN721022:KIN721023 JYR721022:JYR721023 JOV721022:JOV721023 JEZ721022:JEZ721023 IVD721022:IVD721023 ILH721022:ILH721023 IBL721022:IBL721023 HRP721022:HRP721023 HHT721022:HHT721023 GXX721022:GXX721023 GOB721022:GOB721023 GEF721022:GEF721023 FUJ721022:FUJ721023 FKN721022:FKN721023 FAR721022:FAR721023 EQV721022:EQV721023 EGZ721022:EGZ721023 DXD721022:DXD721023 DNH721022:DNH721023 DDL721022:DDL721023 CTP721022:CTP721023 CJT721022:CJT721023 BZX721022:BZX721023 BQB721022:BQB721023 BGF721022:BGF721023 AWJ721022:AWJ721023 AMN721022:AMN721023 ACR721022:ACR721023 SV721022:SV721023 IZ721022:IZ721023 C721022:C721023 WVL655486:WVL655487 WLP655486:WLP655487 WBT655486:WBT655487 VRX655486:VRX655487 VIB655486:VIB655487 UYF655486:UYF655487 UOJ655486:UOJ655487 UEN655486:UEN655487 TUR655486:TUR655487 TKV655486:TKV655487 TAZ655486:TAZ655487 SRD655486:SRD655487 SHH655486:SHH655487 RXL655486:RXL655487 RNP655486:RNP655487 RDT655486:RDT655487 QTX655486:QTX655487 QKB655486:QKB655487 QAF655486:QAF655487 PQJ655486:PQJ655487 PGN655486:PGN655487 OWR655486:OWR655487 OMV655486:OMV655487 OCZ655486:OCZ655487 NTD655486:NTD655487 NJH655486:NJH655487 MZL655486:MZL655487 MPP655486:MPP655487 MFT655486:MFT655487 LVX655486:LVX655487 LMB655486:LMB655487 LCF655486:LCF655487 KSJ655486:KSJ655487 KIN655486:KIN655487 JYR655486:JYR655487 JOV655486:JOV655487 JEZ655486:JEZ655487 IVD655486:IVD655487 ILH655486:ILH655487 IBL655486:IBL655487 HRP655486:HRP655487 HHT655486:HHT655487 GXX655486:GXX655487 GOB655486:GOB655487 GEF655486:GEF655487 FUJ655486:FUJ655487 FKN655486:FKN655487 FAR655486:FAR655487 EQV655486:EQV655487 EGZ655486:EGZ655487 DXD655486:DXD655487 DNH655486:DNH655487 DDL655486:DDL655487 CTP655486:CTP655487 CJT655486:CJT655487 BZX655486:BZX655487 BQB655486:BQB655487 BGF655486:BGF655487 AWJ655486:AWJ655487 AMN655486:AMN655487 ACR655486:ACR655487 SV655486:SV655487 IZ655486:IZ655487 C655486:C655487 WVL589950:WVL589951 WLP589950:WLP589951 WBT589950:WBT589951 VRX589950:VRX589951 VIB589950:VIB589951 UYF589950:UYF589951 UOJ589950:UOJ589951 UEN589950:UEN589951 TUR589950:TUR589951 TKV589950:TKV589951 TAZ589950:TAZ589951 SRD589950:SRD589951 SHH589950:SHH589951 RXL589950:RXL589951 RNP589950:RNP589951 RDT589950:RDT589951 QTX589950:QTX589951 QKB589950:QKB589951 QAF589950:QAF589951 PQJ589950:PQJ589951 PGN589950:PGN589951 OWR589950:OWR589951 OMV589950:OMV589951 OCZ589950:OCZ589951 NTD589950:NTD589951 NJH589950:NJH589951 MZL589950:MZL589951 MPP589950:MPP589951 MFT589950:MFT589951 LVX589950:LVX589951 LMB589950:LMB589951 LCF589950:LCF589951 KSJ589950:KSJ589951 KIN589950:KIN589951 JYR589950:JYR589951 JOV589950:JOV589951 JEZ589950:JEZ589951 IVD589950:IVD589951 ILH589950:ILH589951 IBL589950:IBL589951 HRP589950:HRP589951 HHT589950:HHT589951 GXX589950:GXX589951 GOB589950:GOB589951 GEF589950:GEF589951 FUJ589950:FUJ589951 FKN589950:FKN589951 FAR589950:FAR589951 EQV589950:EQV589951 EGZ589950:EGZ589951 DXD589950:DXD589951 DNH589950:DNH589951 DDL589950:DDL589951 CTP589950:CTP589951 CJT589950:CJT589951 BZX589950:BZX589951 BQB589950:BQB589951 BGF589950:BGF589951 AWJ589950:AWJ589951 AMN589950:AMN589951 ACR589950:ACR589951 SV589950:SV589951 IZ589950:IZ589951 C589950:C589951 WVL524414:WVL524415 WLP524414:WLP524415 WBT524414:WBT524415 VRX524414:VRX524415 VIB524414:VIB524415 UYF524414:UYF524415 UOJ524414:UOJ524415 UEN524414:UEN524415 TUR524414:TUR524415 TKV524414:TKV524415 TAZ524414:TAZ524415 SRD524414:SRD524415 SHH524414:SHH524415 RXL524414:RXL524415 RNP524414:RNP524415 RDT524414:RDT524415 QTX524414:QTX524415 QKB524414:QKB524415 QAF524414:QAF524415 PQJ524414:PQJ524415 PGN524414:PGN524415 OWR524414:OWR524415 OMV524414:OMV524415 OCZ524414:OCZ524415 NTD524414:NTD524415 NJH524414:NJH524415 MZL524414:MZL524415 MPP524414:MPP524415 MFT524414:MFT524415 LVX524414:LVX524415 LMB524414:LMB524415 LCF524414:LCF524415 KSJ524414:KSJ524415 KIN524414:KIN524415 JYR524414:JYR524415 JOV524414:JOV524415 JEZ524414:JEZ524415 IVD524414:IVD524415 ILH524414:ILH524415 IBL524414:IBL524415 HRP524414:HRP524415 HHT524414:HHT524415 GXX524414:GXX524415 GOB524414:GOB524415 GEF524414:GEF524415 FUJ524414:FUJ524415 FKN524414:FKN524415 FAR524414:FAR524415 EQV524414:EQV524415 EGZ524414:EGZ524415 DXD524414:DXD524415 DNH524414:DNH524415 DDL524414:DDL524415 CTP524414:CTP524415 CJT524414:CJT524415 BZX524414:BZX524415 BQB524414:BQB524415 BGF524414:BGF524415 AWJ524414:AWJ524415 AMN524414:AMN524415 ACR524414:ACR524415 SV524414:SV524415 IZ524414:IZ524415 C524414:C524415 WVL458878:WVL458879 WLP458878:WLP458879 WBT458878:WBT458879 VRX458878:VRX458879 VIB458878:VIB458879 UYF458878:UYF458879 UOJ458878:UOJ458879 UEN458878:UEN458879 TUR458878:TUR458879 TKV458878:TKV458879 TAZ458878:TAZ458879 SRD458878:SRD458879 SHH458878:SHH458879 RXL458878:RXL458879 RNP458878:RNP458879 RDT458878:RDT458879 QTX458878:QTX458879 QKB458878:QKB458879 QAF458878:QAF458879 PQJ458878:PQJ458879 PGN458878:PGN458879 OWR458878:OWR458879 OMV458878:OMV458879 OCZ458878:OCZ458879 NTD458878:NTD458879 NJH458878:NJH458879 MZL458878:MZL458879 MPP458878:MPP458879 MFT458878:MFT458879 LVX458878:LVX458879 LMB458878:LMB458879 LCF458878:LCF458879 KSJ458878:KSJ458879 KIN458878:KIN458879 JYR458878:JYR458879 JOV458878:JOV458879 JEZ458878:JEZ458879 IVD458878:IVD458879 ILH458878:ILH458879 IBL458878:IBL458879 HRP458878:HRP458879 HHT458878:HHT458879 GXX458878:GXX458879 GOB458878:GOB458879 GEF458878:GEF458879 FUJ458878:FUJ458879 FKN458878:FKN458879 FAR458878:FAR458879 EQV458878:EQV458879 EGZ458878:EGZ458879 DXD458878:DXD458879 DNH458878:DNH458879 DDL458878:DDL458879 CTP458878:CTP458879 CJT458878:CJT458879 BZX458878:BZX458879 BQB458878:BQB458879 BGF458878:BGF458879 AWJ458878:AWJ458879 AMN458878:AMN458879 ACR458878:ACR458879 SV458878:SV458879 IZ458878:IZ458879 C458878:C458879 WVL393342:WVL393343 WLP393342:WLP393343 WBT393342:WBT393343 VRX393342:VRX393343 VIB393342:VIB393343 UYF393342:UYF393343 UOJ393342:UOJ393343 UEN393342:UEN393343 TUR393342:TUR393343 TKV393342:TKV393343 TAZ393342:TAZ393343 SRD393342:SRD393343 SHH393342:SHH393343 RXL393342:RXL393343 RNP393342:RNP393343 RDT393342:RDT393343 QTX393342:QTX393343 QKB393342:QKB393343 QAF393342:QAF393343 PQJ393342:PQJ393343 PGN393342:PGN393343 OWR393342:OWR393343 OMV393342:OMV393343 OCZ393342:OCZ393343 NTD393342:NTD393343 NJH393342:NJH393343 MZL393342:MZL393343 MPP393342:MPP393343 MFT393342:MFT393343 LVX393342:LVX393343 LMB393342:LMB393343 LCF393342:LCF393343 KSJ393342:KSJ393343 KIN393342:KIN393343 JYR393342:JYR393343 JOV393342:JOV393343 JEZ393342:JEZ393343 IVD393342:IVD393343 ILH393342:ILH393343 IBL393342:IBL393343 HRP393342:HRP393343 HHT393342:HHT393343 GXX393342:GXX393343 GOB393342:GOB393343 GEF393342:GEF393343 FUJ393342:FUJ393343 FKN393342:FKN393343 FAR393342:FAR393343 EQV393342:EQV393343 EGZ393342:EGZ393343 DXD393342:DXD393343 DNH393342:DNH393343 DDL393342:DDL393343 CTP393342:CTP393343 CJT393342:CJT393343 BZX393342:BZX393343 BQB393342:BQB393343 BGF393342:BGF393343 AWJ393342:AWJ393343 AMN393342:AMN393343 ACR393342:ACR393343 SV393342:SV393343 IZ393342:IZ393343 C393342:C393343 WVL327806:WVL327807 WLP327806:WLP327807 WBT327806:WBT327807 VRX327806:VRX327807 VIB327806:VIB327807 UYF327806:UYF327807 UOJ327806:UOJ327807 UEN327806:UEN327807 TUR327806:TUR327807 TKV327806:TKV327807 TAZ327806:TAZ327807 SRD327806:SRD327807 SHH327806:SHH327807 RXL327806:RXL327807 RNP327806:RNP327807 RDT327806:RDT327807 QTX327806:QTX327807 QKB327806:QKB327807 QAF327806:QAF327807 PQJ327806:PQJ327807 PGN327806:PGN327807 OWR327806:OWR327807 OMV327806:OMV327807 OCZ327806:OCZ327807 NTD327806:NTD327807 NJH327806:NJH327807 MZL327806:MZL327807 MPP327806:MPP327807 MFT327806:MFT327807 LVX327806:LVX327807 LMB327806:LMB327807 LCF327806:LCF327807 KSJ327806:KSJ327807 KIN327806:KIN327807 JYR327806:JYR327807 JOV327806:JOV327807 JEZ327806:JEZ327807 IVD327806:IVD327807 ILH327806:ILH327807 IBL327806:IBL327807 HRP327806:HRP327807 HHT327806:HHT327807 GXX327806:GXX327807 GOB327806:GOB327807 GEF327806:GEF327807 FUJ327806:FUJ327807 FKN327806:FKN327807 FAR327806:FAR327807 EQV327806:EQV327807 EGZ327806:EGZ327807 DXD327806:DXD327807 DNH327806:DNH327807 DDL327806:DDL327807 CTP327806:CTP327807 CJT327806:CJT327807 BZX327806:BZX327807 BQB327806:BQB327807 BGF327806:BGF327807 AWJ327806:AWJ327807 AMN327806:AMN327807 ACR327806:ACR327807 SV327806:SV327807 IZ327806:IZ327807 C327806:C327807 WVL262270:WVL262271 WLP262270:WLP262271 WBT262270:WBT262271 VRX262270:VRX262271 VIB262270:VIB262271 UYF262270:UYF262271 UOJ262270:UOJ262271 UEN262270:UEN262271 TUR262270:TUR262271 TKV262270:TKV262271 TAZ262270:TAZ262271 SRD262270:SRD262271 SHH262270:SHH262271 RXL262270:RXL262271 RNP262270:RNP262271 RDT262270:RDT262271 QTX262270:QTX262271 QKB262270:QKB262271 QAF262270:QAF262271 PQJ262270:PQJ262271 PGN262270:PGN262271 OWR262270:OWR262271 OMV262270:OMV262271 OCZ262270:OCZ262271 NTD262270:NTD262271 NJH262270:NJH262271 MZL262270:MZL262271 MPP262270:MPP262271 MFT262270:MFT262271 LVX262270:LVX262271 LMB262270:LMB262271 LCF262270:LCF262271 KSJ262270:KSJ262271 KIN262270:KIN262271 JYR262270:JYR262271 JOV262270:JOV262271 JEZ262270:JEZ262271 IVD262270:IVD262271 ILH262270:ILH262271 IBL262270:IBL262271 HRP262270:HRP262271 HHT262270:HHT262271 GXX262270:GXX262271 GOB262270:GOB262271 GEF262270:GEF262271 FUJ262270:FUJ262271 FKN262270:FKN262271 FAR262270:FAR262271 EQV262270:EQV262271 EGZ262270:EGZ262271 DXD262270:DXD262271 DNH262270:DNH262271 DDL262270:DDL262271 CTP262270:CTP262271 CJT262270:CJT262271 BZX262270:BZX262271 BQB262270:BQB262271 BGF262270:BGF262271 AWJ262270:AWJ262271 AMN262270:AMN262271 ACR262270:ACR262271 SV262270:SV262271 IZ262270:IZ262271 C262270:C262271 WVL196734:WVL196735 WLP196734:WLP196735 WBT196734:WBT196735 VRX196734:VRX196735 VIB196734:VIB196735 UYF196734:UYF196735 UOJ196734:UOJ196735 UEN196734:UEN196735 TUR196734:TUR196735 TKV196734:TKV196735 TAZ196734:TAZ196735 SRD196734:SRD196735 SHH196734:SHH196735 RXL196734:RXL196735 RNP196734:RNP196735 RDT196734:RDT196735 QTX196734:QTX196735 QKB196734:QKB196735 QAF196734:QAF196735 PQJ196734:PQJ196735 PGN196734:PGN196735 OWR196734:OWR196735 OMV196734:OMV196735 OCZ196734:OCZ196735 NTD196734:NTD196735 NJH196734:NJH196735 MZL196734:MZL196735 MPP196734:MPP196735 MFT196734:MFT196735 LVX196734:LVX196735 LMB196734:LMB196735 LCF196734:LCF196735 KSJ196734:KSJ196735 KIN196734:KIN196735 JYR196734:JYR196735 JOV196734:JOV196735 JEZ196734:JEZ196735 IVD196734:IVD196735 ILH196734:ILH196735 IBL196734:IBL196735 HRP196734:HRP196735 HHT196734:HHT196735 GXX196734:GXX196735 GOB196734:GOB196735 GEF196734:GEF196735 FUJ196734:FUJ196735 FKN196734:FKN196735 FAR196734:FAR196735 EQV196734:EQV196735 EGZ196734:EGZ196735 DXD196734:DXD196735 DNH196734:DNH196735 DDL196734:DDL196735 CTP196734:CTP196735 CJT196734:CJT196735 BZX196734:BZX196735 BQB196734:BQB196735 BGF196734:BGF196735 AWJ196734:AWJ196735 AMN196734:AMN196735 ACR196734:ACR196735 SV196734:SV196735 IZ196734:IZ196735 C196734:C196735 WVL131198:WVL131199 WLP131198:WLP131199 WBT131198:WBT131199 VRX131198:VRX131199 VIB131198:VIB131199 UYF131198:UYF131199 UOJ131198:UOJ131199 UEN131198:UEN131199 TUR131198:TUR131199 TKV131198:TKV131199 TAZ131198:TAZ131199 SRD131198:SRD131199 SHH131198:SHH131199 RXL131198:RXL131199 RNP131198:RNP131199 RDT131198:RDT131199 QTX131198:QTX131199 QKB131198:QKB131199 QAF131198:QAF131199 PQJ131198:PQJ131199 PGN131198:PGN131199 OWR131198:OWR131199 OMV131198:OMV131199 OCZ131198:OCZ131199 NTD131198:NTD131199 NJH131198:NJH131199 MZL131198:MZL131199 MPP131198:MPP131199 MFT131198:MFT131199 LVX131198:LVX131199 LMB131198:LMB131199 LCF131198:LCF131199 KSJ131198:KSJ131199 KIN131198:KIN131199 JYR131198:JYR131199 JOV131198:JOV131199 JEZ131198:JEZ131199 IVD131198:IVD131199 ILH131198:ILH131199 IBL131198:IBL131199 HRP131198:HRP131199 HHT131198:HHT131199 GXX131198:GXX131199 GOB131198:GOB131199 GEF131198:GEF131199 FUJ131198:FUJ131199 FKN131198:FKN131199 FAR131198:FAR131199 EQV131198:EQV131199 EGZ131198:EGZ131199 DXD131198:DXD131199 DNH131198:DNH131199 DDL131198:DDL131199 CTP131198:CTP131199 CJT131198:CJT131199 BZX131198:BZX131199 BQB131198:BQB131199 BGF131198:BGF131199 AWJ131198:AWJ131199 AMN131198:AMN131199 ACR131198:ACR131199 SV131198:SV131199 IZ131198:IZ131199 C131198:C131199 WVL65662:WVL65663 WLP65662:WLP65663 WBT65662:WBT65663 VRX65662:VRX65663 VIB65662:VIB65663 UYF65662:UYF65663 UOJ65662:UOJ65663 UEN65662:UEN65663 TUR65662:TUR65663 TKV65662:TKV65663 TAZ65662:TAZ65663 SRD65662:SRD65663 SHH65662:SHH65663 RXL65662:RXL65663 RNP65662:RNP65663 RDT65662:RDT65663 QTX65662:QTX65663 QKB65662:QKB65663 QAF65662:QAF65663 PQJ65662:PQJ65663 PGN65662:PGN65663 OWR65662:OWR65663 OMV65662:OMV65663 OCZ65662:OCZ65663 NTD65662:NTD65663 NJH65662:NJH65663 MZL65662:MZL65663 MPP65662:MPP65663 MFT65662:MFT65663 LVX65662:LVX65663 LMB65662:LMB65663 LCF65662:LCF65663 KSJ65662:KSJ65663 KIN65662:KIN65663 JYR65662:JYR65663 JOV65662:JOV65663 JEZ65662:JEZ65663 IVD65662:IVD65663 ILH65662:ILH65663 IBL65662:IBL65663 HRP65662:HRP65663 HHT65662:HHT65663 GXX65662:GXX65663 GOB65662:GOB65663 GEF65662:GEF65663 FUJ65662:FUJ65663 FKN65662:FKN65663 FAR65662:FAR65663 EQV65662:EQV65663 EGZ65662:EGZ65663 DXD65662:DXD65663 DNH65662:DNH65663 DDL65662:DDL65663 CTP65662:CTP65663 CJT65662:CJT65663 BZX65662:BZX65663 BQB65662:BQB65663 BGF65662:BGF65663 AWJ65662:AWJ65663 AMN65662:AMN65663 ACR65662:ACR65663 SV65662:SV65663 IZ65662:IZ65663 C65662:C65663 WVK983167 WLO983167 WBS983167 VRW983167 VIA983167 UYE983167 UOI983167 UEM983167 TUQ983167 TKU983167 TAY983167 SRC983167 SHG983167 RXK983167 RNO983167 RDS983167 QTW983167 QKA983167 QAE983167 PQI983167 PGM983167 OWQ983167 OMU983167 OCY983167 NTC983167 NJG983167 MZK983167 MPO983167 MFS983167 LVW983167 LMA983167 LCE983167 KSI983167 KIM983167 JYQ983167 JOU983167 JEY983167 IVC983167 ILG983167 IBK983167 HRO983167 HHS983167 GXW983167 GOA983167 GEE983167 FUI983167 FKM983167 FAQ983167 EQU983167 EGY983167 DXC983167 DNG983167 DDK983167 CTO983167 CJS983167 BZW983167 BQA983167 BGE983167 AWI983167 AMM983167 ACQ983167 SU983167 IY983167 B983167 WVK917631 WLO917631 WBS917631 VRW917631 VIA917631 UYE917631 UOI917631 UEM917631 TUQ917631 TKU917631 TAY917631 SRC917631 SHG917631 RXK917631 RNO917631 RDS917631 QTW917631 QKA917631 QAE917631 PQI917631 PGM917631 OWQ917631 OMU917631 OCY917631 NTC917631 NJG917631 MZK917631 MPO917631 MFS917631 LVW917631 LMA917631 LCE917631 KSI917631 KIM917631 JYQ917631 JOU917631 JEY917631 IVC917631 ILG917631 IBK917631 HRO917631 HHS917631 GXW917631 GOA917631 GEE917631 FUI917631 FKM917631 FAQ917631 EQU917631 EGY917631 DXC917631 DNG917631 DDK917631 CTO917631 CJS917631 BZW917631 BQA917631 BGE917631 AWI917631 AMM917631 ACQ917631 SU917631 IY917631 B917631 WVK852095 WLO852095 WBS852095 VRW852095 VIA852095 UYE852095 UOI852095 UEM852095 TUQ852095 TKU852095 TAY852095 SRC852095 SHG852095 RXK852095 RNO852095 RDS852095 QTW852095 QKA852095 QAE852095 PQI852095 PGM852095 OWQ852095 OMU852095 OCY852095 NTC852095 NJG852095 MZK852095 MPO852095 MFS852095 LVW852095 LMA852095 LCE852095 KSI852095 KIM852095 JYQ852095 JOU852095 JEY852095 IVC852095 ILG852095 IBK852095 HRO852095 HHS852095 GXW852095 GOA852095 GEE852095 FUI852095 FKM852095 FAQ852095 EQU852095 EGY852095 DXC852095 DNG852095 DDK852095 CTO852095 CJS852095 BZW852095 BQA852095 BGE852095 AWI852095 AMM852095 ACQ852095 SU852095 IY852095 B852095 WVK786559 WLO786559 WBS786559 VRW786559 VIA786559 UYE786559 UOI786559 UEM786559 TUQ786559 TKU786559 TAY786559 SRC786559 SHG786559 RXK786559 RNO786559 RDS786559 QTW786559 QKA786559 QAE786559 PQI786559 PGM786559 OWQ786559 OMU786559 OCY786559 NTC786559 NJG786559 MZK786559 MPO786559 MFS786559 LVW786559 LMA786559 LCE786559 KSI786559 KIM786559 JYQ786559 JOU786559 JEY786559 IVC786559 ILG786559 IBK786559 HRO786559 HHS786559 GXW786559 GOA786559 GEE786559 FUI786559 FKM786559 FAQ786559 EQU786559 EGY786559 DXC786559 DNG786559 DDK786559 CTO786559 CJS786559 BZW786559 BQA786559 BGE786559 AWI786559 AMM786559 ACQ786559 SU786559 IY786559 B786559 WVK721023 WLO721023 WBS721023 VRW721023 VIA721023 UYE721023 UOI721023 UEM721023 TUQ721023 TKU721023 TAY721023 SRC721023 SHG721023 RXK721023 RNO721023 RDS721023 QTW721023 QKA721023 QAE721023 PQI721023 PGM721023 OWQ721023 OMU721023 OCY721023 NTC721023 NJG721023 MZK721023 MPO721023 MFS721023 LVW721023 LMA721023 LCE721023 KSI721023 KIM721023 JYQ721023 JOU721023 JEY721023 IVC721023 ILG721023 IBK721023 HRO721023 HHS721023 GXW721023 GOA721023 GEE721023 FUI721023 FKM721023 FAQ721023 EQU721023 EGY721023 DXC721023 DNG721023 DDK721023 CTO721023 CJS721023 BZW721023 BQA721023 BGE721023 AWI721023 AMM721023 ACQ721023 SU721023 IY721023 B721023 WVK655487 WLO655487 WBS655487 VRW655487 VIA655487 UYE655487 UOI655487 UEM655487 TUQ655487 TKU655487 TAY655487 SRC655487 SHG655487 RXK655487 RNO655487 RDS655487 QTW655487 QKA655487 QAE655487 PQI655487 PGM655487 OWQ655487 OMU655487 OCY655487 NTC655487 NJG655487 MZK655487 MPO655487 MFS655487 LVW655487 LMA655487 LCE655487 KSI655487 KIM655487 JYQ655487 JOU655487 JEY655487 IVC655487 ILG655487 IBK655487 HRO655487 HHS655487 GXW655487 GOA655487 GEE655487 FUI655487 FKM655487 FAQ655487 EQU655487 EGY655487 DXC655487 DNG655487 DDK655487 CTO655487 CJS655487 BZW655487 BQA655487 BGE655487 AWI655487 AMM655487 ACQ655487 SU655487 IY655487 B655487 WVK589951 WLO589951 WBS589951 VRW589951 VIA589951 UYE589951 UOI589951 UEM589951 TUQ589951 TKU589951 TAY589951 SRC589951 SHG589951 RXK589951 RNO589951 RDS589951 QTW589951 QKA589951 QAE589951 PQI589951 PGM589951 OWQ589951 OMU589951 OCY589951 NTC589951 NJG589951 MZK589951 MPO589951 MFS589951 LVW589951 LMA589951 LCE589951 KSI589951 KIM589951 JYQ589951 JOU589951 JEY589951 IVC589951 ILG589951 IBK589951 HRO589951 HHS589951 GXW589951 GOA589951 GEE589951 FUI589951 FKM589951 FAQ589951 EQU589951 EGY589951 DXC589951 DNG589951 DDK589951 CTO589951 CJS589951 BZW589951 BQA589951 BGE589951 AWI589951 AMM589951 ACQ589951 SU589951 IY589951 B589951 WVK524415 WLO524415 WBS524415 VRW524415 VIA524415 UYE524415 UOI524415 UEM524415 TUQ524415 TKU524415 TAY524415 SRC524415 SHG524415 RXK524415 RNO524415 RDS524415 QTW524415 QKA524415 QAE524415 PQI524415 PGM524415 OWQ524415 OMU524415 OCY524415 NTC524415 NJG524415 MZK524415 MPO524415 MFS524415 LVW524415 LMA524415 LCE524415 KSI524415 KIM524415 JYQ524415 JOU524415 JEY524415 IVC524415 ILG524415 IBK524415 HRO524415 HHS524415 GXW524415 GOA524415 GEE524415 FUI524415 FKM524415 FAQ524415 EQU524415 EGY524415 DXC524415 DNG524415 DDK524415 CTO524415 CJS524415 BZW524415 BQA524415 BGE524415 AWI524415 AMM524415 ACQ524415 SU524415 IY524415 B524415 WVK458879 WLO458879 WBS458879 VRW458879 VIA458879 UYE458879 UOI458879 UEM458879 TUQ458879 TKU458879 TAY458879 SRC458879 SHG458879 RXK458879 RNO458879 RDS458879 QTW458879 QKA458879 QAE458879 PQI458879 PGM458879 OWQ458879 OMU458879 OCY458879 NTC458879 NJG458879 MZK458879 MPO458879 MFS458879 LVW458879 LMA458879 LCE458879 KSI458879 KIM458879 JYQ458879 JOU458879 JEY458879 IVC458879 ILG458879 IBK458879 HRO458879 HHS458879 GXW458879 GOA458879 GEE458879 FUI458879 FKM458879 FAQ458879 EQU458879 EGY458879 DXC458879 DNG458879 DDK458879 CTO458879 CJS458879 BZW458879 BQA458879 BGE458879 AWI458879 AMM458879 ACQ458879 SU458879 IY458879 B458879 WVK393343 WLO393343 WBS393343 VRW393343 VIA393343 UYE393343 UOI393343 UEM393343 TUQ393343 TKU393343 TAY393343 SRC393343 SHG393343 RXK393343 RNO393343 RDS393343 QTW393343 QKA393343 QAE393343 PQI393343 PGM393343 OWQ393343 OMU393343 OCY393343 NTC393343 NJG393343 MZK393343 MPO393343 MFS393343 LVW393343 LMA393343 LCE393343 KSI393343 KIM393343 JYQ393343 JOU393343 JEY393343 IVC393343 ILG393343 IBK393343 HRO393343 HHS393343 GXW393343 GOA393343 GEE393343 FUI393343 FKM393343 FAQ393343 EQU393343 EGY393343 DXC393343 DNG393343 DDK393343 CTO393343 CJS393343 BZW393343 BQA393343 BGE393343 AWI393343 AMM393343 ACQ393343 SU393343 IY393343 B393343 WVK327807 WLO327807 WBS327807 VRW327807 VIA327807 UYE327807 UOI327807 UEM327807 TUQ327807 TKU327807 TAY327807 SRC327807 SHG327807 RXK327807 RNO327807 RDS327807 QTW327807 QKA327807 QAE327807 PQI327807 PGM327807 OWQ327807 OMU327807 OCY327807 NTC327807 NJG327807 MZK327807 MPO327807 MFS327807 LVW327807 LMA327807 LCE327807 KSI327807 KIM327807 JYQ327807 JOU327807 JEY327807 IVC327807 ILG327807 IBK327807 HRO327807 HHS327807 GXW327807 GOA327807 GEE327807 FUI327807 FKM327807 FAQ327807 EQU327807 EGY327807 DXC327807 DNG327807 DDK327807 CTO327807 CJS327807 BZW327807 BQA327807 BGE327807 AWI327807 AMM327807 ACQ327807 SU327807 IY327807 B327807 WVK262271 WLO262271 WBS262271 VRW262271 VIA262271 UYE262271 UOI262271 UEM262271 TUQ262271 TKU262271 TAY262271 SRC262271 SHG262271 RXK262271 RNO262271 RDS262271 QTW262271 QKA262271 QAE262271 PQI262271 PGM262271 OWQ262271 OMU262271 OCY262271 NTC262271 NJG262271 MZK262271 MPO262271 MFS262271 LVW262271 LMA262271 LCE262271 KSI262271 KIM262271 JYQ262271 JOU262271 JEY262271 IVC262271 ILG262271 IBK262271 HRO262271 HHS262271 GXW262271 GOA262271 GEE262271 FUI262271 FKM262271 FAQ262271 EQU262271 EGY262271 DXC262271 DNG262271 DDK262271 CTO262271 CJS262271 BZW262271 BQA262271 BGE262271 AWI262271 AMM262271 ACQ262271 SU262271 IY262271 B262271 WVK196735 WLO196735 WBS196735 VRW196735 VIA196735 UYE196735 UOI196735 UEM196735 TUQ196735 TKU196735 TAY196735 SRC196735 SHG196735 RXK196735 RNO196735 RDS196735 QTW196735 QKA196735 QAE196735 PQI196735 PGM196735 OWQ196735 OMU196735 OCY196735 NTC196735 NJG196735 MZK196735 MPO196735 MFS196735 LVW196735 LMA196735 LCE196735 KSI196735 KIM196735 JYQ196735 JOU196735 JEY196735 IVC196735 ILG196735 IBK196735 HRO196735 HHS196735 GXW196735 GOA196735 GEE196735 FUI196735 FKM196735 FAQ196735 EQU196735 EGY196735 DXC196735 DNG196735 DDK196735 CTO196735 CJS196735 BZW196735 BQA196735 BGE196735 AWI196735 AMM196735 ACQ196735 SU196735 IY196735 B196735 WVK131199 WLO131199 WBS131199 VRW131199 VIA131199 UYE131199 UOI131199 UEM131199 TUQ131199 TKU131199 TAY131199 SRC131199 SHG131199 RXK131199 RNO131199 RDS131199 QTW131199 QKA131199 QAE131199 PQI131199 PGM131199 OWQ131199 OMU131199 OCY131199 NTC131199 NJG131199 MZK131199 MPO131199 MFS131199 LVW131199 LMA131199 LCE131199 KSI131199 KIM131199 JYQ131199 JOU131199 JEY131199 IVC131199 ILG131199 IBK131199 HRO131199 HHS131199 GXW131199 GOA131199 GEE131199 FUI131199 FKM131199 FAQ131199 EQU131199 EGY131199 DXC131199 DNG131199 DDK131199 CTO131199 CJS131199 BZW131199 BQA131199 BGE131199 AWI131199 AMM131199 ACQ131199 SU131199 IY131199 B131199 WVK65663 WLO65663 WBS65663 VRW65663 VIA65663 UYE65663 UOI65663 UEM65663 TUQ65663 TKU65663 TAY65663 SRC65663 SHG65663 RXK65663 RNO65663 RDS65663 QTW65663 QKA65663 QAE65663 PQI65663 PGM65663 OWQ65663 OMU65663 OCY65663 NTC65663 NJG65663 MZK65663 MPO65663 MFS65663 LVW65663 LMA65663 LCE65663 KSI65663 KIM65663 JYQ65663 JOU65663 JEY65663 IVC65663 ILG65663 IBK65663 HRO65663 HHS65663 GXW65663 GOA65663 GEE65663 FUI65663 FKM65663 FAQ65663 EQU65663 EGY65663 DXC65663 DNG65663 DDK65663 CTO65663 CJS65663 BZW65663 BQA65663 BGE65663 AWI65663 AMM65663 ACQ65663 SU65663 IY65663 B65663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WVM983242:WVM983247 WLQ983242:WLQ983247 WBU983242:WBU983247 VRY983242:VRY983247 VIC983242:VIC983247 UYG983242:UYG983247 UOK983242:UOK983247 UEO983242:UEO983247 TUS983242:TUS983247 TKW983242:TKW983247 TBA983242:TBA983247 SRE983242:SRE983247 SHI983242:SHI983247 RXM983242:RXM983247 RNQ983242:RNQ983247 RDU983242:RDU983247 QTY983242:QTY983247 QKC983242:QKC983247 QAG983242:QAG983247 PQK983242:PQK983247 PGO983242:PGO983247 OWS983242:OWS983247 OMW983242:OMW983247 ODA983242:ODA983247 NTE983242:NTE983247 NJI983242:NJI983247 MZM983242:MZM983247 MPQ983242:MPQ983247 MFU983242:MFU983247 LVY983242:LVY983247 LMC983242:LMC983247 LCG983242:LCG983247 KSK983242:KSK983247 KIO983242:KIO983247 JYS983242:JYS983247 JOW983242:JOW983247 JFA983242:JFA983247 IVE983242:IVE983247 ILI983242:ILI983247 IBM983242:IBM983247 HRQ983242:HRQ983247 HHU983242:HHU983247 GXY983242:GXY983247 GOC983242:GOC983247 GEG983242:GEG983247 FUK983242:FUK983247 FKO983242:FKO983247 FAS983242:FAS983247 EQW983242:EQW983247 EHA983242:EHA983247 DXE983242:DXE983247 DNI983242:DNI983247 DDM983242:DDM983247 CTQ983242:CTQ983247 CJU983242:CJU983247 BZY983242:BZY983247 BQC983242:BQC983247 BGG983242:BGG983247 AWK983242:AWK983247 AMO983242:AMO983247 ACS983242:ACS983247 SW983242:SW983247 JA983242:JA983247 D983242:E983247 WVM917706:WVM917711 WLQ917706:WLQ917711 WBU917706:WBU917711 VRY917706:VRY917711 VIC917706:VIC917711 UYG917706:UYG917711 UOK917706:UOK917711 UEO917706:UEO917711 TUS917706:TUS917711 TKW917706:TKW917711 TBA917706:TBA917711 SRE917706:SRE917711 SHI917706:SHI917711 RXM917706:RXM917711 RNQ917706:RNQ917711 RDU917706:RDU917711 QTY917706:QTY917711 QKC917706:QKC917711 QAG917706:QAG917711 PQK917706:PQK917711 PGO917706:PGO917711 OWS917706:OWS917711 OMW917706:OMW917711 ODA917706:ODA917711 NTE917706:NTE917711 NJI917706:NJI917711 MZM917706:MZM917711 MPQ917706:MPQ917711 MFU917706:MFU917711 LVY917706:LVY917711 LMC917706:LMC917711 LCG917706:LCG917711 KSK917706:KSK917711 KIO917706:KIO917711 JYS917706:JYS917711 JOW917706:JOW917711 JFA917706:JFA917711 IVE917706:IVE917711 ILI917706:ILI917711 IBM917706:IBM917711 HRQ917706:HRQ917711 HHU917706:HHU917711 GXY917706:GXY917711 GOC917706:GOC917711 GEG917706:GEG917711 FUK917706:FUK917711 FKO917706:FKO917711 FAS917706:FAS917711 EQW917706:EQW917711 EHA917706:EHA917711 DXE917706:DXE917711 DNI917706:DNI917711 DDM917706:DDM917711 CTQ917706:CTQ917711 CJU917706:CJU917711 BZY917706:BZY917711 BQC917706:BQC917711 BGG917706:BGG917711 AWK917706:AWK917711 AMO917706:AMO917711 ACS917706:ACS917711 SW917706:SW917711 JA917706:JA917711 D917706:E917711 WVM852170:WVM852175 WLQ852170:WLQ852175 WBU852170:WBU852175 VRY852170:VRY852175 VIC852170:VIC852175 UYG852170:UYG852175 UOK852170:UOK852175 UEO852170:UEO852175 TUS852170:TUS852175 TKW852170:TKW852175 TBA852170:TBA852175 SRE852170:SRE852175 SHI852170:SHI852175 RXM852170:RXM852175 RNQ852170:RNQ852175 RDU852170:RDU852175 QTY852170:QTY852175 QKC852170:QKC852175 QAG852170:QAG852175 PQK852170:PQK852175 PGO852170:PGO852175 OWS852170:OWS852175 OMW852170:OMW852175 ODA852170:ODA852175 NTE852170:NTE852175 NJI852170:NJI852175 MZM852170:MZM852175 MPQ852170:MPQ852175 MFU852170:MFU852175 LVY852170:LVY852175 LMC852170:LMC852175 LCG852170:LCG852175 KSK852170:KSK852175 KIO852170:KIO852175 JYS852170:JYS852175 JOW852170:JOW852175 JFA852170:JFA852175 IVE852170:IVE852175 ILI852170:ILI852175 IBM852170:IBM852175 HRQ852170:HRQ852175 HHU852170:HHU852175 GXY852170:GXY852175 GOC852170:GOC852175 GEG852170:GEG852175 FUK852170:FUK852175 FKO852170:FKO852175 FAS852170:FAS852175 EQW852170:EQW852175 EHA852170:EHA852175 DXE852170:DXE852175 DNI852170:DNI852175 DDM852170:DDM852175 CTQ852170:CTQ852175 CJU852170:CJU852175 BZY852170:BZY852175 BQC852170:BQC852175 BGG852170:BGG852175 AWK852170:AWK852175 AMO852170:AMO852175 ACS852170:ACS852175 SW852170:SW852175 JA852170:JA852175 D852170:E852175 WVM786634:WVM786639 WLQ786634:WLQ786639 WBU786634:WBU786639 VRY786634:VRY786639 VIC786634:VIC786639 UYG786634:UYG786639 UOK786634:UOK786639 UEO786634:UEO786639 TUS786634:TUS786639 TKW786634:TKW786639 TBA786634:TBA786639 SRE786634:SRE786639 SHI786634:SHI786639 RXM786634:RXM786639 RNQ786634:RNQ786639 RDU786634:RDU786639 QTY786634:QTY786639 QKC786634:QKC786639 QAG786634:QAG786639 PQK786634:PQK786639 PGO786634:PGO786639 OWS786634:OWS786639 OMW786634:OMW786639 ODA786634:ODA786639 NTE786634:NTE786639 NJI786634:NJI786639 MZM786634:MZM786639 MPQ786634:MPQ786639 MFU786634:MFU786639 LVY786634:LVY786639 LMC786634:LMC786639 LCG786634:LCG786639 KSK786634:KSK786639 KIO786634:KIO786639 JYS786634:JYS786639 JOW786634:JOW786639 JFA786634:JFA786639 IVE786634:IVE786639 ILI786634:ILI786639 IBM786634:IBM786639 HRQ786634:HRQ786639 HHU786634:HHU786639 GXY786634:GXY786639 GOC786634:GOC786639 GEG786634:GEG786639 FUK786634:FUK786639 FKO786634:FKO786639 FAS786634:FAS786639 EQW786634:EQW786639 EHA786634:EHA786639 DXE786634:DXE786639 DNI786634:DNI786639 DDM786634:DDM786639 CTQ786634:CTQ786639 CJU786634:CJU786639 BZY786634:BZY786639 BQC786634:BQC786639 BGG786634:BGG786639 AWK786634:AWK786639 AMO786634:AMO786639 ACS786634:ACS786639 SW786634:SW786639 JA786634:JA786639 D786634:E786639 WVM721098:WVM721103 WLQ721098:WLQ721103 WBU721098:WBU721103 VRY721098:VRY721103 VIC721098:VIC721103 UYG721098:UYG721103 UOK721098:UOK721103 UEO721098:UEO721103 TUS721098:TUS721103 TKW721098:TKW721103 TBA721098:TBA721103 SRE721098:SRE721103 SHI721098:SHI721103 RXM721098:RXM721103 RNQ721098:RNQ721103 RDU721098:RDU721103 QTY721098:QTY721103 QKC721098:QKC721103 QAG721098:QAG721103 PQK721098:PQK721103 PGO721098:PGO721103 OWS721098:OWS721103 OMW721098:OMW721103 ODA721098:ODA721103 NTE721098:NTE721103 NJI721098:NJI721103 MZM721098:MZM721103 MPQ721098:MPQ721103 MFU721098:MFU721103 LVY721098:LVY721103 LMC721098:LMC721103 LCG721098:LCG721103 KSK721098:KSK721103 KIO721098:KIO721103 JYS721098:JYS721103 JOW721098:JOW721103 JFA721098:JFA721103 IVE721098:IVE721103 ILI721098:ILI721103 IBM721098:IBM721103 HRQ721098:HRQ721103 HHU721098:HHU721103 GXY721098:GXY721103 GOC721098:GOC721103 GEG721098:GEG721103 FUK721098:FUK721103 FKO721098:FKO721103 FAS721098:FAS721103 EQW721098:EQW721103 EHA721098:EHA721103 DXE721098:DXE721103 DNI721098:DNI721103 DDM721098:DDM721103 CTQ721098:CTQ721103 CJU721098:CJU721103 BZY721098:BZY721103 BQC721098:BQC721103 BGG721098:BGG721103 AWK721098:AWK721103 AMO721098:AMO721103 ACS721098:ACS721103 SW721098:SW721103 JA721098:JA721103 D721098:E721103 WVM655562:WVM655567 WLQ655562:WLQ655567 WBU655562:WBU655567 VRY655562:VRY655567 VIC655562:VIC655567 UYG655562:UYG655567 UOK655562:UOK655567 UEO655562:UEO655567 TUS655562:TUS655567 TKW655562:TKW655567 TBA655562:TBA655567 SRE655562:SRE655567 SHI655562:SHI655567 RXM655562:RXM655567 RNQ655562:RNQ655567 RDU655562:RDU655567 QTY655562:QTY655567 QKC655562:QKC655567 QAG655562:QAG655567 PQK655562:PQK655567 PGO655562:PGO655567 OWS655562:OWS655567 OMW655562:OMW655567 ODA655562:ODA655567 NTE655562:NTE655567 NJI655562:NJI655567 MZM655562:MZM655567 MPQ655562:MPQ655567 MFU655562:MFU655567 LVY655562:LVY655567 LMC655562:LMC655567 LCG655562:LCG655567 KSK655562:KSK655567 KIO655562:KIO655567 JYS655562:JYS655567 JOW655562:JOW655567 JFA655562:JFA655567 IVE655562:IVE655567 ILI655562:ILI655567 IBM655562:IBM655567 HRQ655562:HRQ655567 HHU655562:HHU655567 GXY655562:GXY655567 GOC655562:GOC655567 GEG655562:GEG655567 FUK655562:FUK655567 FKO655562:FKO655567 FAS655562:FAS655567 EQW655562:EQW655567 EHA655562:EHA655567 DXE655562:DXE655567 DNI655562:DNI655567 DDM655562:DDM655567 CTQ655562:CTQ655567 CJU655562:CJU655567 BZY655562:BZY655567 BQC655562:BQC655567 BGG655562:BGG655567 AWK655562:AWK655567 AMO655562:AMO655567 ACS655562:ACS655567 SW655562:SW655567 JA655562:JA655567 D655562:E655567 WVM590026:WVM590031 WLQ590026:WLQ590031 WBU590026:WBU590031 VRY590026:VRY590031 VIC590026:VIC590031 UYG590026:UYG590031 UOK590026:UOK590031 UEO590026:UEO590031 TUS590026:TUS590031 TKW590026:TKW590031 TBA590026:TBA590031 SRE590026:SRE590031 SHI590026:SHI590031 RXM590026:RXM590031 RNQ590026:RNQ590031 RDU590026:RDU590031 QTY590026:QTY590031 QKC590026:QKC590031 QAG590026:QAG590031 PQK590026:PQK590031 PGO590026:PGO590031 OWS590026:OWS590031 OMW590026:OMW590031 ODA590026:ODA590031 NTE590026:NTE590031 NJI590026:NJI590031 MZM590026:MZM590031 MPQ590026:MPQ590031 MFU590026:MFU590031 LVY590026:LVY590031 LMC590026:LMC590031 LCG590026:LCG590031 KSK590026:KSK590031 KIO590026:KIO590031 JYS590026:JYS590031 JOW590026:JOW590031 JFA590026:JFA590031 IVE590026:IVE590031 ILI590026:ILI590031 IBM590026:IBM590031 HRQ590026:HRQ590031 HHU590026:HHU590031 GXY590026:GXY590031 GOC590026:GOC590031 GEG590026:GEG590031 FUK590026:FUK590031 FKO590026:FKO590031 FAS590026:FAS590031 EQW590026:EQW590031 EHA590026:EHA590031 DXE590026:DXE590031 DNI590026:DNI590031 DDM590026:DDM590031 CTQ590026:CTQ590031 CJU590026:CJU590031 BZY590026:BZY590031 BQC590026:BQC590031 BGG590026:BGG590031 AWK590026:AWK590031 AMO590026:AMO590031 ACS590026:ACS590031 SW590026:SW590031 JA590026:JA590031 D590026:E590031 WVM524490:WVM524495 WLQ524490:WLQ524495 WBU524490:WBU524495 VRY524490:VRY524495 VIC524490:VIC524495 UYG524490:UYG524495 UOK524490:UOK524495 UEO524490:UEO524495 TUS524490:TUS524495 TKW524490:TKW524495 TBA524490:TBA524495 SRE524490:SRE524495 SHI524490:SHI524495 RXM524490:RXM524495 RNQ524490:RNQ524495 RDU524490:RDU524495 QTY524490:QTY524495 QKC524490:QKC524495 QAG524490:QAG524495 PQK524490:PQK524495 PGO524490:PGO524495 OWS524490:OWS524495 OMW524490:OMW524495 ODA524490:ODA524495 NTE524490:NTE524495 NJI524490:NJI524495 MZM524490:MZM524495 MPQ524490:MPQ524495 MFU524490:MFU524495 LVY524490:LVY524495 LMC524490:LMC524495 LCG524490:LCG524495 KSK524490:KSK524495 KIO524490:KIO524495 JYS524490:JYS524495 JOW524490:JOW524495 JFA524490:JFA524495 IVE524490:IVE524495 ILI524490:ILI524495 IBM524490:IBM524495 HRQ524490:HRQ524495 HHU524490:HHU524495 GXY524490:GXY524495 GOC524490:GOC524495 GEG524490:GEG524495 FUK524490:FUK524495 FKO524490:FKO524495 FAS524490:FAS524495 EQW524490:EQW524495 EHA524490:EHA524495 DXE524490:DXE524495 DNI524490:DNI524495 DDM524490:DDM524495 CTQ524490:CTQ524495 CJU524490:CJU524495 BZY524490:BZY524495 BQC524490:BQC524495 BGG524490:BGG524495 AWK524490:AWK524495 AMO524490:AMO524495 ACS524490:ACS524495 SW524490:SW524495 JA524490:JA524495 D524490:E524495 WVM458954:WVM458959 WLQ458954:WLQ458959 WBU458954:WBU458959 VRY458954:VRY458959 VIC458954:VIC458959 UYG458954:UYG458959 UOK458954:UOK458959 UEO458954:UEO458959 TUS458954:TUS458959 TKW458954:TKW458959 TBA458954:TBA458959 SRE458954:SRE458959 SHI458954:SHI458959 RXM458954:RXM458959 RNQ458954:RNQ458959 RDU458954:RDU458959 QTY458954:QTY458959 QKC458954:QKC458959 QAG458954:QAG458959 PQK458954:PQK458959 PGO458954:PGO458959 OWS458954:OWS458959 OMW458954:OMW458959 ODA458954:ODA458959 NTE458954:NTE458959 NJI458954:NJI458959 MZM458954:MZM458959 MPQ458954:MPQ458959 MFU458954:MFU458959 LVY458954:LVY458959 LMC458954:LMC458959 LCG458954:LCG458959 KSK458954:KSK458959 KIO458954:KIO458959 JYS458954:JYS458959 JOW458954:JOW458959 JFA458954:JFA458959 IVE458954:IVE458959 ILI458954:ILI458959 IBM458954:IBM458959 HRQ458954:HRQ458959 HHU458954:HHU458959 GXY458954:GXY458959 GOC458954:GOC458959 GEG458954:GEG458959 FUK458954:FUK458959 FKO458954:FKO458959 FAS458954:FAS458959 EQW458954:EQW458959 EHA458954:EHA458959 DXE458954:DXE458959 DNI458954:DNI458959 DDM458954:DDM458959 CTQ458954:CTQ458959 CJU458954:CJU458959 BZY458954:BZY458959 BQC458954:BQC458959 BGG458954:BGG458959 AWK458954:AWK458959 AMO458954:AMO458959 ACS458954:ACS458959 SW458954:SW458959 JA458954:JA458959 D458954:E458959 WVM393418:WVM393423 WLQ393418:WLQ393423 WBU393418:WBU393423 VRY393418:VRY393423 VIC393418:VIC393423 UYG393418:UYG393423 UOK393418:UOK393423 UEO393418:UEO393423 TUS393418:TUS393423 TKW393418:TKW393423 TBA393418:TBA393423 SRE393418:SRE393423 SHI393418:SHI393423 RXM393418:RXM393423 RNQ393418:RNQ393423 RDU393418:RDU393423 QTY393418:QTY393423 QKC393418:QKC393423 QAG393418:QAG393423 PQK393418:PQK393423 PGO393418:PGO393423 OWS393418:OWS393423 OMW393418:OMW393423 ODA393418:ODA393423 NTE393418:NTE393423 NJI393418:NJI393423 MZM393418:MZM393423 MPQ393418:MPQ393423 MFU393418:MFU393423 LVY393418:LVY393423 LMC393418:LMC393423 LCG393418:LCG393423 KSK393418:KSK393423 KIO393418:KIO393423 JYS393418:JYS393423 JOW393418:JOW393423 JFA393418:JFA393423 IVE393418:IVE393423 ILI393418:ILI393423 IBM393418:IBM393423 HRQ393418:HRQ393423 HHU393418:HHU393423 GXY393418:GXY393423 GOC393418:GOC393423 GEG393418:GEG393423 FUK393418:FUK393423 FKO393418:FKO393423 FAS393418:FAS393423 EQW393418:EQW393423 EHA393418:EHA393423 DXE393418:DXE393423 DNI393418:DNI393423 DDM393418:DDM393423 CTQ393418:CTQ393423 CJU393418:CJU393423 BZY393418:BZY393423 BQC393418:BQC393423 BGG393418:BGG393423 AWK393418:AWK393423 AMO393418:AMO393423 ACS393418:ACS393423 SW393418:SW393423 JA393418:JA393423 D393418:E393423 WVM327882:WVM327887 WLQ327882:WLQ327887 WBU327882:WBU327887 VRY327882:VRY327887 VIC327882:VIC327887 UYG327882:UYG327887 UOK327882:UOK327887 UEO327882:UEO327887 TUS327882:TUS327887 TKW327882:TKW327887 TBA327882:TBA327887 SRE327882:SRE327887 SHI327882:SHI327887 RXM327882:RXM327887 RNQ327882:RNQ327887 RDU327882:RDU327887 QTY327882:QTY327887 QKC327882:QKC327887 QAG327882:QAG327887 PQK327882:PQK327887 PGO327882:PGO327887 OWS327882:OWS327887 OMW327882:OMW327887 ODA327882:ODA327887 NTE327882:NTE327887 NJI327882:NJI327887 MZM327882:MZM327887 MPQ327882:MPQ327887 MFU327882:MFU327887 LVY327882:LVY327887 LMC327882:LMC327887 LCG327882:LCG327887 KSK327882:KSK327887 KIO327882:KIO327887 JYS327882:JYS327887 JOW327882:JOW327887 JFA327882:JFA327887 IVE327882:IVE327887 ILI327882:ILI327887 IBM327882:IBM327887 HRQ327882:HRQ327887 HHU327882:HHU327887 GXY327882:GXY327887 GOC327882:GOC327887 GEG327882:GEG327887 FUK327882:FUK327887 FKO327882:FKO327887 FAS327882:FAS327887 EQW327882:EQW327887 EHA327882:EHA327887 DXE327882:DXE327887 DNI327882:DNI327887 DDM327882:DDM327887 CTQ327882:CTQ327887 CJU327882:CJU327887 BZY327882:BZY327887 BQC327882:BQC327887 BGG327882:BGG327887 AWK327882:AWK327887 AMO327882:AMO327887 ACS327882:ACS327887 SW327882:SW327887 JA327882:JA327887 D327882:E327887 WVM262346:WVM262351 WLQ262346:WLQ262351 WBU262346:WBU262351 VRY262346:VRY262351 VIC262346:VIC262351 UYG262346:UYG262351 UOK262346:UOK262351 UEO262346:UEO262351 TUS262346:TUS262351 TKW262346:TKW262351 TBA262346:TBA262351 SRE262346:SRE262351 SHI262346:SHI262351 RXM262346:RXM262351 RNQ262346:RNQ262351 RDU262346:RDU262351 QTY262346:QTY262351 QKC262346:QKC262351 QAG262346:QAG262351 PQK262346:PQK262351 PGO262346:PGO262351 OWS262346:OWS262351 OMW262346:OMW262351 ODA262346:ODA262351 NTE262346:NTE262351 NJI262346:NJI262351 MZM262346:MZM262351 MPQ262346:MPQ262351 MFU262346:MFU262351 LVY262346:LVY262351 LMC262346:LMC262351 LCG262346:LCG262351 KSK262346:KSK262351 KIO262346:KIO262351 JYS262346:JYS262351 JOW262346:JOW262351 JFA262346:JFA262351 IVE262346:IVE262351 ILI262346:ILI262351 IBM262346:IBM262351 HRQ262346:HRQ262351 HHU262346:HHU262351 GXY262346:GXY262351 GOC262346:GOC262351 GEG262346:GEG262351 FUK262346:FUK262351 FKO262346:FKO262351 FAS262346:FAS262351 EQW262346:EQW262351 EHA262346:EHA262351 DXE262346:DXE262351 DNI262346:DNI262351 DDM262346:DDM262351 CTQ262346:CTQ262351 CJU262346:CJU262351 BZY262346:BZY262351 BQC262346:BQC262351 BGG262346:BGG262351 AWK262346:AWK262351 AMO262346:AMO262351 ACS262346:ACS262351 SW262346:SW262351 JA262346:JA262351 D262346:E262351 WVM196810:WVM196815 WLQ196810:WLQ196815 WBU196810:WBU196815 VRY196810:VRY196815 VIC196810:VIC196815 UYG196810:UYG196815 UOK196810:UOK196815 UEO196810:UEO196815 TUS196810:TUS196815 TKW196810:TKW196815 TBA196810:TBA196815 SRE196810:SRE196815 SHI196810:SHI196815 RXM196810:RXM196815 RNQ196810:RNQ196815 RDU196810:RDU196815 QTY196810:QTY196815 QKC196810:QKC196815 QAG196810:QAG196815 PQK196810:PQK196815 PGO196810:PGO196815 OWS196810:OWS196815 OMW196810:OMW196815 ODA196810:ODA196815 NTE196810:NTE196815 NJI196810:NJI196815 MZM196810:MZM196815 MPQ196810:MPQ196815 MFU196810:MFU196815 LVY196810:LVY196815 LMC196810:LMC196815 LCG196810:LCG196815 KSK196810:KSK196815 KIO196810:KIO196815 JYS196810:JYS196815 JOW196810:JOW196815 JFA196810:JFA196815 IVE196810:IVE196815 ILI196810:ILI196815 IBM196810:IBM196815 HRQ196810:HRQ196815 HHU196810:HHU196815 GXY196810:GXY196815 GOC196810:GOC196815 GEG196810:GEG196815 FUK196810:FUK196815 FKO196810:FKO196815 FAS196810:FAS196815 EQW196810:EQW196815 EHA196810:EHA196815 DXE196810:DXE196815 DNI196810:DNI196815 DDM196810:DDM196815 CTQ196810:CTQ196815 CJU196810:CJU196815 BZY196810:BZY196815 BQC196810:BQC196815 BGG196810:BGG196815 AWK196810:AWK196815 AMO196810:AMO196815 ACS196810:ACS196815 SW196810:SW196815 JA196810:JA196815 D196810:E196815 WVM131274:WVM131279 WLQ131274:WLQ131279 WBU131274:WBU131279 VRY131274:VRY131279 VIC131274:VIC131279 UYG131274:UYG131279 UOK131274:UOK131279 UEO131274:UEO131279 TUS131274:TUS131279 TKW131274:TKW131279 TBA131274:TBA131279 SRE131274:SRE131279 SHI131274:SHI131279 RXM131274:RXM131279 RNQ131274:RNQ131279 RDU131274:RDU131279 QTY131274:QTY131279 QKC131274:QKC131279 QAG131274:QAG131279 PQK131274:PQK131279 PGO131274:PGO131279 OWS131274:OWS131279 OMW131274:OMW131279 ODA131274:ODA131279 NTE131274:NTE131279 NJI131274:NJI131279 MZM131274:MZM131279 MPQ131274:MPQ131279 MFU131274:MFU131279 LVY131274:LVY131279 LMC131274:LMC131279 LCG131274:LCG131279 KSK131274:KSK131279 KIO131274:KIO131279 JYS131274:JYS131279 JOW131274:JOW131279 JFA131274:JFA131279 IVE131274:IVE131279 ILI131274:ILI131279 IBM131274:IBM131279 HRQ131274:HRQ131279 HHU131274:HHU131279 GXY131274:GXY131279 GOC131274:GOC131279 GEG131274:GEG131279 FUK131274:FUK131279 FKO131274:FKO131279 FAS131274:FAS131279 EQW131274:EQW131279 EHA131274:EHA131279 DXE131274:DXE131279 DNI131274:DNI131279 DDM131274:DDM131279 CTQ131274:CTQ131279 CJU131274:CJU131279 BZY131274:BZY131279 BQC131274:BQC131279 BGG131274:BGG131279 AWK131274:AWK131279 AMO131274:AMO131279 ACS131274:ACS131279 SW131274:SW131279 JA131274:JA131279 D131274:E131279 WVM65738:WVM65743 WLQ65738:WLQ65743 WBU65738:WBU65743 VRY65738:VRY65743 VIC65738:VIC65743 UYG65738:UYG65743 UOK65738:UOK65743 UEO65738:UEO65743 TUS65738:TUS65743 TKW65738:TKW65743 TBA65738:TBA65743 SRE65738:SRE65743 SHI65738:SHI65743 RXM65738:RXM65743 RNQ65738:RNQ65743 RDU65738:RDU65743 QTY65738:QTY65743 QKC65738:QKC65743 QAG65738:QAG65743 PQK65738:PQK65743 PGO65738:PGO65743 OWS65738:OWS65743 OMW65738:OMW65743 ODA65738:ODA65743 NTE65738:NTE65743 NJI65738:NJI65743 MZM65738:MZM65743 MPQ65738:MPQ65743 MFU65738:MFU65743 LVY65738:LVY65743 LMC65738:LMC65743 LCG65738:LCG65743 KSK65738:KSK65743 KIO65738:KIO65743 JYS65738:JYS65743 JOW65738:JOW65743 JFA65738:JFA65743 IVE65738:IVE65743 ILI65738:ILI65743 IBM65738:IBM65743 HRQ65738:HRQ65743 HHU65738:HHU65743 GXY65738:GXY65743 GOC65738:GOC65743 GEG65738:GEG65743 FUK65738:FUK65743 FKO65738:FKO65743 FAS65738:FAS65743 EQW65738:EQW65743 EHA65738:EHA65743 DXE65738:DXE65743 DNI65738:DNI65743 DDM65738:DDM65743 CTQ65738:CTQ65743 CJU65738:CJU65743 BZY65738:BZY65743 BQC65738:BQC65743 BGG65738:BGG65743 AWK65738:AWK65743 AMO65738:AMO65743 ACS65738:ACS65743 SW65738:SW65743 JA65738:JA65743 D65738:E65743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JA201:JA207 WVM35:WVM41 WLQ35:WLQ41 WBU35:WBU41 VRY35:VRY41 VIC35:VIC41 UYG35:UYG41 UOK35:UOK41 UEO35:UEO41 TUS35:TUS41 TKW35:TKW41 TBA35:TBA41 SRE35:SRE41 SHI35:SHI41 RXM35:RXM41 RNQ35:RNQ41 RDU35:RDU41 QTY35:QTY41 QKC35:QKC41 QAG35:QAG41 PQK35:PQK41 PGO35:PGO41 OWS35:OWS41 OMW35:OMW41 ODA35:ODA41 NTE35:NTE41 NJI35:NJI41 MZM35:MZM41 MPQ35:MPQ41 MFU35:MFU41 LVY35:LVY41 LMC35:LMC41 LCG35:LCG41 KSK35:KSK41 KIO35:KIO41 JYS35:JYS41 JOW35:JOW41 JFA35:JFA41 IVE35:IVE41 ILI35:ILI41 IBM35:IBM41 HRQ35:HRQ41 HHU35:HHU41 GXY35:GXY41 GOC35:GOC41 GEG35:GEG41 FUK35:FUK41 FKO35:FKO41 FAS35:FAS41 EQW35:EQW41 EHA35:EHA41 DXE35:DXE41 DNI35:DNI41 DDM35:DDM41 CTQ35:CTQ41 CJU35:CJU41 BZY35:BZY41 BQC35:BQC41 BGG35:BGG41 AWK35:AWK41 AMO35:AMO41 ACS35:ACS41 SW35:SW41 JA35:JA41 WVM26:WVM32 WLQ26:WLQ32 WBU26:WBU32 VRY26:VRY32 VIC26:VIC32 UYG26:UYG32 UOK26:UOK32 UEO26:UEO32 TUS26:TUS32 TKW26:TKW32 TBA26:TBA32 SRE26:SRE32 SHI26:SHI32 RXM26:RXM32 RNQ26:RNQ32 RDU26:RDU32 QTY26:QTY32 QKC26:QKC32 QAG26:QAG32 PQK26:PQK32 PGO26:PGO32 OWS26:OWS32 OMW26:OMW32 ODA26:ODA32 NTE26:NTE32 NJI26:NJI32 MZM26:MZM32 MPQ26:MPQ32 MFU26:MFU32 LVY26:LVY32 LMC26:LMC32 LCG26:LCG32 KSK26:KSK32 KIO26:KIO32 JYS26:JYS32 JOW26:JOW32 JFA26:JFA32 IVE26:IVE32 ILI26:ILI32 IBM26:IBM32 HRQ26:HRQ32 HHU26:HHU32 GXY26:GXY32 GOC26:GOC32 GEG26:GEG32 FUK26:FUK32 FKO26:FKO32 FAS26:FAS32 EQW26:EQW32 EHA26:EHA32 DXE26:DXE32 DNI26:DNI32 DDM26:DDM32 CTQ26:CTQ32 CJU26:CJU32 BZY26:BZY32 BQC26:BQC32 BGG26:BGG32 AWK26:AWK32 AMO26:AMO32 ACS26:ACS32 SW26:SW32 JA26:JA32 WVM44:WVM50 WLQ44:WLQ50 WBU44:WBU50 VRY44:VRY50 VIC44:VIC50 UYG44:UYG50 UOK44:UOK50 UEO44:UEO50 TUS44:TUS50 TKW44:TKW50 TBA44:TBA50 SRE44:SRE50 SHI44:SHI50 RXM44:RXM50 RNQ44:RNQ50 RDU44:RDU50 QTY44:QTY50 QKC44:QKC50 QAG44:QAG50 PQK44:PQK50 PGO44:PGO50 OWS44:OWS50 OMW44:OMW50 ODA44:ODA50 NTE44:NTE50 NJI44:NJI50 MZM44:MZM50 MPQ44:MPQ50 MFU44:MFU50 LVY44:LVY50 LMC44:LMC50 LCG44:LCG50 KSK44:KSK50 KIO44:KIO50 JYS44:JYS50 JOW44:JOW50 JFA44:JFA50 IVE44:IVE50 ILI44:ILI50 IBM44:IBM50 HRQ44:HRQ50 HHU44:HHU50 GXY44:GXY50 GOC44:GOC50 GEG44:GEG50 FUK44:FUK50 FKO44:FKO50 FAS44:FAS50 EQW44:EQW50 EHA44:EHA50 DXE44:DXE50 DNI44:DNI50 DDM44:DDM50 CTQ44:CTQ50 CJU44:CJU50 BZY44:BZY50 BQC44:BQC50 BGG44:BGG50 AWK44:AWK50 AMO44:AMO50 ACS44:ACS50 SW44:SW50 JA44:JA50 WVM13:WVM23 WVM63:WVM69 WLQ63:WLQ69 WBU63:WBU69 VRY63:VRY69 VIC63:VIC69 UYG63:UYG69 UOK63:UOK69 UEO63:UEO69 TUS63:TUS69 TKW63:TKW69 TBA63:TBA69 SRE63:SRE69 SHI63:SHI69 RXM63:RXM69 RNQ63:RNQ69 RDU63:RDU69 QTY63:QTY69 QKC63:QKC69 QAG63:QAG69 PQK63:PQK69 PGO63:PGO69 OWS63:OWS69 OMW63:OMW69 ODA63:ODA69 NTE63:NTE69 NJI63:NJI69 MZM63:MZM69 MPQ63:MPQ69 MFU63:MFU69 LVY63:LVY69 LMC63:LMC69 LCG63:LCG69 KSK63:KSK69 KIO63:KIO69 JYS63:JYS69 JOW63:JOW69 JFA63:JFA69 IVE63:IVE69 ILI63:ILI69 IBM63:IBM69 HRQ63:HRQ69 HHU63:HHU69 GXY63:GXY69 GOC63:GOC69 GEG63:GEG69 FUK63:FUK69 FKO63:FKO69 FAS63:FAS69 EQW63:EQW69 EHA63:EHA69 DXE63:DXE69 DNI63:DNI69 DDM63:DDM69 CTQ63:CTQ69 CJU63:CJU69 BZY63:BZY69 BQC63:BQC69 BGG63:BGG69 AWK63:AWK69 AMO63:AMO69 ACS63:ACS69 SW63:SW69 JA63:JA69 WVM53:WVM60 WVM84:WVM90 WLQ84:WLQ90 WBU84:WBU90 VRY84:VRY90 VIC84:VIC90 UYG84:UYG90 UOK84:UOK90 UEO84:UEO90 TUS84:TUS90 TKW84:TKW90 TBA84:TBA90 SRE84:SRE90 SHI84:SHI90 RXM84:RXM90 RNQ84:RNQ90 RDU84:RDU90 QTY84:QTY90 QKC84:QKC90 QAG84:QAG90 PQK84:PQK90 PGO84:PGO90 OWS84:OWS90 OMW84:OMW90 ODA84:ODA90 NTE84:NTE90 NJI84:NJI90 MZM84:MZM90 MPQ84:MPQ90 MFU84:MFU90 LVY84:LVY90 LMC84:LMC90 LCG84:LCG90 KSK84:KSK90 KIO84:KIO90 JYS84:JYS90 JOW84:JOW90 JFA84:JFA90 IVE84:IVE90 ILI84:ILI90 IBM84:IBM90 HRQ84:HRQ90 HHU84:HHU90 GXY84:GXY90 GOC84:GOC90 GEG84:GEG90 FUK84:FUK90 FKO84:FKO90 FAS84:FAS90 EQW84:EQW90 EHA84:EHA90 DXE84:DXE90 DNI84:DNI90 DDM84:DDM90 CTQ84:CTQ90 CJU84:CJU90 BZY84:BZY90 BQC84:BQC90 BGG84:BGG90 AWK84:AWK90 AMO84:AMO90 ACS84:ACS90 SW84:SW90 JA84:JA90 WVM93:WVM99 WLQ93:WLQ99 WBU93:WBU99 VRY93:VRY99 VIC93:VIC99 UYG93:UYG99 UOK93:UOK99 UEO93:UEO99 TUS93:TUS99 TKW93:TKW99 TBA93:TBA99 SRE93:SRE99 SHI93:SHI99 RXM93:RXM99 RNQ93:RNQ99 RDU93:RDU99 QTY93:QTY99 QKC93:QKC99 QAG93:QAG99 PQK93:PQK99 PGO93:PGO99 OWS93:OWS99 OMW93:OMW99 ODA93:ODA99 NTE93:NTE99 NJI93:NJI99 MZM93:MZM99 MPQ93:MPQ99 MFU93:MFU99 LVY93:LVY99 LMC93:LMC99 LCG93:LCG99 KSK93:KSK99 KIO93:KIO99 JYS93:JYS99 JOW93:JOW99 JFA93:JFA99 IVE93:IVE99 ILI93:ILI99 IBM93:IBM99 HRQ93:HRQ99 HHU93:HHU99 GXY93:GXY99 GOC93:GOC99 GEG93:GEG99 FUK93:FUK99 FKO93:FKO99 FAS93:FAS99 EQW93:EQW99 EHA93:EHA99 DXE93:DXE99 DNI93:DNI99 DDM93:DDM99 CTQ93:CTQ99 CJU93:CJU99 BZY93:BZY99 BQC93:BQC99 BGG93:BGG99 AWK93:AWK99 AMO93:AMO99 ACS93:ACS99 SW93:SW99 JA93:JA99 WVM102:WVM108 WLQ102:WLQ108 WBU102:WBU108 VRY102:VRY108 VIC102:VIC108 UYG102:UYG108 UOK102:UOK108 UEO102:UEO108 TUS102:TUS108 TKW102:TKW108 TBA102:TBA108 SRE102:SRE108 SHI102:SHI108 RXM102:RXM108 RNQ102:RNQ108 RDU102:RDU108 QTY102:QTY108 QKC102:QKC108 QAG102:QAG108 PQK102:PQK108 PGO102:PGO108 OWS102:OWS108 OMW102:OMW108 ODA102:ODA108 NTE102:NTE108 NJI102:NJI108 MZM102:MZM108 MPQ102:MPQ108 MFU102:MFU108 LVY102:LVY108 LMC102:LMC108 LCG102:LCG108 KSK102:KSK108 KIO102:KIO108 JYS102:JYS108 JOW102:JOW108 JFA102:JFA108 IVE102:IVE108 ILI102:ILI108 IBM102:IBM108 HRQ102:HRQ108 HHU102:HHU108 GXY102:GXY108 GOC102:GOC108 GEG102:GEG108 FUK102:FUK108 FKO102:FKO108 FAS102:FAS108 EQW102:EQW108 EHA102:EHA108 DXE102:DXE108 DNI102:DNI108 DDM102:DDM108 CTQ102:CTQ108 CJU102:CJU108 BZY102:BZY108 BQC102:BQC108 BGG102:BGG108 AWK102:AWK108 AMO102:AMO108 ACS102:ACS108 SW102:SW108 JA102:JA108 WVM111:WVM117 WLQ111:WLQ117 WBU111:WBU117 VRY111:VRY117 VIC111:VIC117 UYG111:UYG117 UOK111:UOK117 UEO111:UEO117 TUS111:TUS117 TKW111:TKW117 TBA111:TBA117 SRE111:SRE117 SHI111:SHI117 RXM111:RXM117 RNQ111:RNQ117 RDU111:RDU117 QTY111:QTY117 QKC111:QKC117 QAG111:QAG117 PQK111:PQK117 PGO111:PGO117 OWS111:OWS117 OMW111:OMW117 ODA111:ODA117 NTE111:NTE117 NJI111:NJI117 MZM111:MZM117 MPQ111:MPQ117 MFU111:MFU117 LVY111:LVY117 LMC111:LMC117 LCG111:LCG117 KSK111:KSK117 KIO111:KIO117 JYS111:JYS117 JOW111:JOW117 JFA111:JFA117 IVE111:IVE117 ILI111:ILI117 IBM111:IBM117 HRQ111:HRQ117 HHU111:HHU117 GXY111:GXY117 GOC111:GOC117 GEG111:GEG117 FUK111:FUK117 FKO111:FKO117 FAS111:FAS117 EQW111:EQW117 EHA111:EHA117 DXE111:DXE117 DNI111:DNI117 DDM111:DDM117 CTQ111:CTQ117 CJU111:CJU117 BZY111:BZY117 BQC111:BQC117 BGG111:BGG117 AWK111:AWK117 AMO111:AMO117 ACS111:ACS117 SW111:SW117 JA111:JA117 WVM120:WVM126 WLQ120:WLQ126 WBU120:WBU126 VRY120:VRY126 VIC120:VIC126 UYG120:UYG126 UOK120:UOK126 UEO120:UEO126 TUS120:TUS126 TKW120:TKW126 TBA120:TBA126 SRE120:SRE126 SHI120:SHI126 RXM120:RXM126 RNQ120:RNQ126 RDU120:RDU126 QTY120:QTY126 QKC120:QKC126 QAG120:QAG126 PQK120:PQK126 PGO120:PGO126 OWS120:OWS126 OMW120:OMW126 ODA120:ODA126 NTE120:NTE126 NJI120:NJI126 MZM120:MZM126 MPQ120:MPQ126 MFU120:MFU126 LVY120:LVY126 LMC120:LMC126 LCG120:LCG126 KSK120:KSK126 KIO120:KIO126 JYS120:JYS126 JOW120:JOW126 JFA120:JFA126 IVE120:IVE126 ILI120:ILI126 IBM120:IBM126 HRQ120:HRQ126 HHU120:HHU126 GXY120:GXY126 GOC120:GOC126 GEG120:GEG126 FUK120:FUK126 FKO120:FKO126 FAS120:FAS126 EQW120:EQW126 EHA120:EHA126 DXE120:DXE126 DNI120:DNI126 DDM120:DDM126 CTQ120:CTQ126 CJU120:CJU126 BZY120:BZY126 BQC120:BQC126 BGG120:BGG126 AWK120:AWK126 AMO120:AMO126 ACS120:ACS126 SW120:SW126 JA120:JA126 WVM129:WVM135 WLQ129:WLQ135 WBU129:WBU135 VRY129:VRY135 VIC129:VIC135 UYG129:UYG135 UOK129:UOK135 UEO129:UEO135 TUS129:TUS135 TKW129:TKW135 TBA129:TBA135 SRE129:SRE135 SHI129:SHI135 RXM129:RXM135 RNQ129:RNQ135 RDU129:RDU135 QTY129:QTY135 QKC129:QKC135 QAG129:QAG135 PQK129:PQK135 PGO129:PGO135 OWS129:OWS135 OMW129:OMW135 ODA129:ODA135 NTE129:NTE135 NJI129:NJI135 MZM129:MZM135 MPQ129:MPQ135 MFU129:MFU135 LVY129:LVY135 LMC129:LMC135 LCG129:LCG135 KSK129:KSK135 KIO129:KIO135 JYS129:JYS135 JOW129:JOW135 JFA129:JFA135 IVE129:IVE135 ILI129:ILI135 IBM129:IBM135 HRQ129:HRQ135 HHU129:HHU135 GXY129:GXY135 GOC129:GOC135 GEG129:GEG135 FUK129:FUK135 FKO129:FKO135 FAS129:FAS135 EQW129:EQW135 EHA129:EHA135 DXE129:DXE135 DNI129:DNI135 DDM129:DDM135 CTQ129:CTQ135 CJU129:CJU135 BZY129:BZY135 BQC129:BQC135 BGG129:BGG135 AWK129:AWK135 AMO129:AMO135 ACS129:ACS135 SW129:SW135 JA129:JA135 WVM138:WVM144 WLQ138:WLQ144 WBU138:WBU144 VRY138:VRY144 VIC138:VIC144 UYG138:UYG144 UOK138:UOK144 UEO138:UEO144 TUS138:TUS144 TKW138:TKW144 TBA138:TBA144 SRE138:SRE144 SHI138:SHI144 RXM138:RXM144 RNQ138:RNQ144 RDU138:RDU144 QTY138:QTY144 QKC138:QKC144 QAG138:QAG144 PQK138:PQK144 PGO138:PGO144 OWS138:OWS144 OMW138:OMW144 ODA138:ODA144 NTE138:NTE144 NJI138:NJI144 MZM138:MZM144 MPQ138:MPQ144 MFU138:MFU144 LVY138:LVY144 LMC138:LMC144 LCG138:LCG144 KSK138:KSK144 KIO138:KIO144 JYS138:JYS144 JOW138:JOW144 JFA138:JFA144 IVE138:IVE144 ILI138:ILI144 IBM138:IBM144 HRQ138:HRQ144 HHU138:HHU144 GXY138:GXY144 GOC138:GOC144 GEG138:GEG144 FUK138:FUK144 FKO138:FKO144 FAS138:FAS144 EQW138:EQW144 EHA138:EHA144 DXE138:DXE144 DNI138:DNI144 DDM138:DDM144 CTQ138:CTQ144 CJU138:CJU144 BZY138:BZY144 BQC138:BQC144 BGG138:BGG144 AWK138:AWK144 AMO138:AMO144 ACS138:ACS144 SW138:SW144 JA138:JA144 WVM147:WVM153 WLQ147:WLQ153 WBU147:WBU153 VRY147:VRY153 VIC147:VIC153 UYG147:UYG153 UOK147:UOK153 UEO147:UEO153 TUS147:TUS153 TKW147:TKW153 TBA147:TBA153 SRE147:SRE153 SHI147:SHI153 RXM147:RXM153 RNQ147:RNQ153 RDU147:RDU153 QTY147:QTY153 QKC147:QKC153 QAG147:QAG153 PQK147:PQK153 PGO147:PGO153 OWS147:OWS153 OMW147:OMW153 ODA147:ODA153 NTE147:NTE153 NJI147:NJI153 MZM147:MZM153 MPQ147:MPQ153 MFU147:MFU153 LVY147:LVY153 LMC147:LMC153 LCG147:LCG153 KSK147:KSK153 KIO147:KIO153 JYS147:JYS153 JOW147:JOW153 JFA147:JFA153 IVE147:IVE153 ILI147:ILI153 IBM147:IBM153 HRQ147:HRQ153 HHU147:HHU153 GXY147:GXY153 GOC147:GOC153 GEG147:GEG153 FUK147:FUK153 FKO147:FKO153 FAS147:FAS153 EQW147:EQW153 EHA147:EHA153 DXE147:DXE153 DNI147:DNI153 DDM147:DDM153 CTQ147:CTQ153 CJU147:CJU153 BZY147:BZY153 BQC147:BQC153 BGG147:BGG153 AWK147:AWK153 AMO147:AMO153 ACS147:ACS153 SW147:SW153 JA147:JA153 WVM156:WVM162 WLQ156:WLQ162 WBU156:WBU162 VRY156:VRY162 VIC156:VIC162 UYG156:UYG162 UOK156:UOK162 UEO156:UEO162 TUS156:TUS162 TKW156:TKW162 TBA156:TBA162 SRE156:SRE162 SHI156:SHI162 RXM156:RXM162 RNQ156:RNQ162 RDU156:RDU162 QTY156:QTY162 QKC156:QKC162 QAG156:QAG162 PQK156:PQK162 PGO156:PGO162 OWS156:OWS162 OMW156:OMW162 ODA156:ODA162 NTE156:NTE162 NJI156:NJI162 MZM156:MZM162 MPQ156:MPQ162 MFU156:MFU162 LVY156:LVY162 LMC156:LMC162 LCG156:LCG162 KSK156:KSK162 KIO156:KIO162 JYS156:JYS162 JOW156:JOW162 JFA156:JFA162 IVE156:IVE162 ILI156:ILI162 IBM156:IBM162 HRQ156:HRQ162 HHU156:HHU162 GXY156:GXY162 GOC156:GOC162 GEG156:GEG162 FUK156:FUK162 FKO156:FKO162 FAS156:FAS162 EQW156:EQW162 EHA156:EHA162 DXE156:DXE162 DNI156:DNI162 DDM156:DDM162 CTQ156:CTQ162 CJU156:CJU162 BZY156:BZY162 BQC156:BQC162 BGG156:BGG162 AWK156:AWK162 AMO156:AMO162 ACS156:ACS162 SW156:SW162 JA156:JA162 WVM165:WVM171 WLQ165:WLQ171 WBU165:WBU171 VRY165:VRY171 VIC165:VIC171 UYG165:UYG171 UOK165:UOK171 UEO165:UEO171 TUS165:TUS171 TKW165:TKW171 TBA165:TBA171 SRE165:SRE171 SHI165:SHI171 RXM165:RXM171 RNQ165:RNQ171 RDU165:RDU171 QTY165:QTY171 QKC165:QKC171 QAG165:QAG171 PQK165:PQK171 PGO165:PGO171 OWS165:OWS171 OMW165:OMW171 ODA165:ODA171 NTE165:NTE171 NJI165:NJI171 MZM165:MZM171 MPQ165:MPQ171 MFU165:MFU171 LVY165:LVY171 LMC165:LMC171 LCG165:LCG171 KSK165:KSK171 KIO165:KIO171 JYS165:JYS171 JOW165:JOW171 JFA165:JFA171 IVE165:IVE171 ILI165:ILI171 IBM165:IBM171 HRQ165:HRQ171 HHU165:HHU171 GXY165:GXY171 GOC165:GOC171 GEG165:GEG171 FUK165:FUK171 FKO165:FKO171 FAS165:FAS171 EQW165:EQW171 EHA165:EHA171 DXE165:DXE171 DNI165:DNI171 DDM165:DDM171 CTQ165:CTQ171 CJU165:CJU171 BZY165:BZY171 BQC165:BQC171 BGG165:BGG171 AWK165:AWK171 AMO165:AMO171 ACS165:ACS171 SW165:SW171 JA165:JA171 WVM174:WVM180 WLQ174:WLQ180 WBU174:WBU180 VRY174:VRY180 VIC174:VIC180 UYG174:UYG180 UOK174:UOK180 UEO174:UEO180 TUS174:TUS180 TKW174:TKW180 TBA174:TBA180 SRE174:SRE180 SHI174:SHI180 RXM174:RXM180 RNQ174:RNQ180 RDU174:RDU180 QTY174:QTY180 QKC174:QKC180 QAG174:QAG180 PQK174:PQK180 PGO174:PGO180 OWS174:OWS180 OMW174:OMW180 ODA174:ODA180 NTE174:NTE180 NJI174:NJI180 MZM174:MZM180 MPQ174:MPQ180 MFU174:MFU180 LVY174:LVY180 LMC174:LMC180 LCG174:LCG180 KSK174:KSK180 KIO174:KIO180 JYS174:JYS180 JOW174:JOW180 JFA174:JFA180 IVE174:IVE180 ILI174:ILI180 IBM174:IBM180 HRQ174:HRQ180 HHU174:HHU180 GXY174:GXY180 GOC174:GOC180 GEG174:GEG180 FUK174:FUK180 FKO174:FKO180 FAS174:FAS180 EQW174:EQW180 EHA174:EHA180 DXE174:DXE180 DNI174:DNI180 DDM174:DDM180 CTQ174:CTQ180 CJU174:CJU180 BZY174:BZY180 BQC174:BQC180 BGG174:BGG180 AWK174:AWK180 AMO174:AMO180 ACS174:ACS180 SW174:SW180 JA174:JA180 WVM183:WVM189 WLQ183:WLQ189 WBU183:WBU189 VRY183:VRY189 VIC183:VIC189 UYG183:UYG189 UOK183:UOK189 UEO183:UEO189 TUS183:TUS189 TKW183:TKW189 TBA183:TBA189 SRE183:SRE189 SHI183:SHI189 RXM183:RXM189 RNQ183:RNQ189 RDU183:RDU189 QTY183:QTY189 QKC183:QKC189 QAG183:QAG189 PQK183:PQK189 PGO183:PGO189 OWS183:OWS189 OMW183:OMW189 ODA183:ODA189 NTE183:NTE189 NJI183:NJI189 MZM183:MZM189 MPQ183:MPQ189 MFU183:MFU189 LVY183:LVY189 LMC183:LMC189 LCG183:LCG189 KSK183:KSK189 KIO183:KIO189 JYS183:JYS189 JOW183:JOW189 JFA183:JFA189 IVE183:IVE189 ILI183:ILI189 IBM183:IBM189 HRQ183:HRQ189 HHU183:HHU189 GXY183:GXY189 GOC183:GOC189 GEG183:GEG189 FUK183:FUK189 FKO183:FKO189 FAS183:FAS189 EQW183:EQW189 EHA183:EHA189 DXE183:DXE189 DNI183:DNI189 DDM183:DDM189 CTQ183:CTQ189 CJU183:CJU189 BZY183:BZY189 BQC183:BQC189 BGG183:BGG189 AWK183:AWK189 AMO183:AMO189 ACS183:ACS189 SW183:SW189 JA183:JA189 WVM192:WVM198 WLQ192:WLQ198 WBU192:WBU198 VRY192:VRY198 VIC192:VIC198 UYG192:UYG198 UOK192:UOK198 UEO192:UEO198 TUS192:TUS198 TKW192:TKW198 TBA192:TBA198 SRE192:SRE198 SHI192:SHI198 RXM192:RXM198 RNQ192:RNQ198 RDU192:RDU198 QTY192:QTY198 QKC192:QKC198 QAG192:QAG198 PQK192:PQK198 PGO192:PGO198 OWS192:OWS198 OMW192:OMW198 ODA192:ODA198 NTE192:NTE198 NJI192:NJI198 MZM192:MZM198 MPQ192:MPQ198 MFU192:MFU198 LVY192:LVY198 LMC192:LMC198 LCG192:LCG198 KSK192:KSK198 KIO192:KIO198 JYS192:JYS198 JOW192:JOW198 JFA192:JFA198 IVE192:IVE198 ILI192:ILI198 IBM192:IBM198 HRQ192:HRQ198 HHU192:HHU198 GXY192:GXY198 GOC192:GOC198 GEG192:GEG198 FUK192:FUK198 FKO192:FKO198 FAS192:FAS198 EQW192:EQW198 EHA192:EHA198 DXE192:DXE198 DNI192:DNI198 DDM192:DDM198 CTQ192:CTQ198 CJU192:CJU198 BZY192:BZY198 BQC192:BQC198 BGG192:BGG198 AWK192:AWK198 AMO192:AMO198 ACS192:ACS198 SW192:SW198 JA192:JA198 WVM201:WVM207 WLQ201:WLQ207 WBU201:WBU207 VRY201:VRY207 VIC201:VIC207 UYG201:UYG207 UOK201:UOK207 UEO201:UEO207 TUS201:TUS207 TKW201:TKW207 TBA201:TBA207 SRE201:SRE207 SHI201:SHI207 RXM201:RXM207 RNQ201:RNQ207 RDU201:RDU207 QTY201:QTY207 QKC201:QKC207 QAG201:QAG207 PQK201:PQK207 PGO201:PGO207 OWS201:OWS207 OMW201:OMW207 ODA201:ODA207 NTE201:NTE207 NJI201:NJI207 MZM201:MZM207 MPQ201:MPQ207 MFU201:MFU207 LVY201:LVY207 LMC201:LMC207 LCG201:LCG207 KSK201:KSK207 KIO201:KIO207 JYS201:JYS207 JOW201:JOW207 JFA201:JFA207 IVE201:IVE207 ILI201:ILI207 IBM201:IBM207 HRQ201:HRQ207 HHU201:HHU207 GXY201:GXY207 GOC201:GOC207 GEG201:GEG207 FUK201:FUK207 FKO201:FKO207 FAS201:FAS207 EQW201:EQW207 EHA201:EHA207 DXE201:DXE207 DNI201:DNI207 DDM201:DDM207 CTQ201:CTQ207 CJU201:CJU207 BZY201:BZY207 BQC201:BQC207 BGG201:BGG207 AWK201:AWK207 AMO201:AMO207 ACS201:ACS207 SW201:SW207 JA13:JA23 SW13:SW23 ACS13:ACS23 AMO13:AMO23 AWK13:AWK23 BGG13:BGG23 BQC13:BQC23 BZY13:BZY23 CJU13:CJU23 CTQ13:CTQ23 DDM13:DDM23 DNI13:DNI23 DXE13:DXE23 EHA13:EHA23 EQW13:EQW23 FAS13:FAS23 FKO13:FKO23 FUK13:FUK23 GEG13:GEG23 GOC13:GOC23 GXY13:GXY23 HHU13:HHU23 HRQ13:HRQ23 IBM13:IBM23 ILI13:ILI23 IVE13:IVE23 JFA13:JFA23 JOW13:JOW23 JYS13:JYS23 KIO13:KIO23 KSK13:KSK23 LCG13:LCG23 LMC13:LMC23 LVY13:LVY23 MFU13:MFU23 MPQ13:MPQ23 MZM13:MZM23 NJI13:NJI23 NTE13:NTE23 ODA13:ODA23 OMW13:OMW23 OWS13:OWS23 PGO13:PGO23 PQK13:PQK23 QAG13:QAG23 QKC13:QKC23 QTY13:QTY23 RDU13:RDU23 RNQ13:RNQ23 RXM13:RXM23 SHI13:SHI23 SRE13:SRE23 TBA13:TBA23 TKW13:TKW23 TUS13:TUS23 UEO13:UEO23 UOK13:UOK23 UYG13:UYG23 VIC13:VIC23 VRY13:VRY23 WBU13:WBU23 WLQ13:WLQ23 JA53:JA60 SW53:SW60 ACS53:ACS60 AMO53:AMO60 AWK53:AWK60 BGG53:BGG60 BQC53:BQC60 BZY53:BZY60 CJU53:CJU60 CTQ53:CTQ60 DDM53:DDM60 DNI53:DNI60 DXE53:DXE60 EHA53:EHA60 EQW53:EQW60 FAS53:FAS60 FKO53:FKO60 FUK53:FUK60 GEG53:GEG60 GOC53:GOC60 GXY53:GXY60 HHU53:HHU60 HRQ53:HRQ60 IBM53:IBM60 ILI53:ILI60 IVE53:IVE60 JFA53:JFA60 JOW53:JOW60 JYS53:JYS60 KIO53:KIO60 KSK53:KSK60 LCG53:LCG60 LMC53:LMC60 LVY53:LVY60 MFU53:MFU60 MPQ53:MPQ60 MZM53:MZM60 NJI53:NJI60 NTE53:NTE60 ODA53:ODA60 OMW53:OMW60 OWS53:OWS60 PGO53:PGO60 PQK53:PQK60 QAG53:QAG60 QKC53:QKC60 QTY53:QTY60 RDU53:RDU60 RNQ53:RNQ60 RXM53:RXM60 SHI53:SHI60 SRE53:SRE60 TBA53:TBA60 TKW53:TKW60 TUS53:TUS60 UEO53:UEO60 UOK53:UOK60 UYG53:UYG60 VIC53:VIC60 VRY53:VRY60 WBU53:WBU60 WLQ53:WLQ60 JA72:JA81 SW72:SW81 ACS72:ACS81 AMO72:AMO81 AWK72:AWK81 BGG72:BGG81 BQC72:BQC81 BZY72:BZY81 CJU72:CJU81 CTQ72:CTQ81 DDM72:DDM81 DNI72:DNI81 DXE72:DXE81 EHA72:EHA81 EQW72:EQW81 FAS72:FAS81 FKO72:FKO81 FUK72:FUK81 GEG72:GEG81 GOC72:GOC81 GXY72:GXY81 HHU72:HHU81 HRQ72:HRQ81 IBM72:IBM81 ILI72:ILI81 IVE72:IVE81 JFA72:JFA81 JOW72:JOW81 JYS72:JYS81 KIO72:KIO81 KSK72:KSK81 LCG72:LCG81 LMC72:LMC81 LVY72:LVY81 MFU72:MFU81 MPQ72:MPQ81 MZM72:MZM81 NJI72:NJI81 NTE72:NTE81 ODA72:ODA81 OMW72:OMW81 OWS72:OWS81 PGO72:PGO81 PQK72:PQK81 QAG72:QAG81 QKC72:QKC81 QTY72:QTY81 RDU72:RDU81 RNQ72:RNQ81 RXM72:RXM81 SHI72:SHI81 SRE72:SRE81 TBA72:TBA81 TKW72:TKW81 TUS72:TUS81 UEO72:UEO81 UOK72:UOK81 UYG72:UYG81 VIC72:VIC81 VRY72:VRY81 WBU72:WBU81 WLQ72:WLQ81 WVM72:WVM81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6" t="s">
        <v>0</v>
      </c>
      <c r="C1" s="986"/>
      <c r="D1" s="986"/>
      <c r="E1" s="986"/>
      <c r="F1" s="986"/>
      <c r="G1" s="986"/>
      <c r="H1" s="986"/>
      <c r="I1" s="986"/>
      <c r="J1" s="986"/>
      <c r="K1" s="986"/>
      <c r="L1" s="986"/>
      <c r="M1" s="986"/>
      <c r="N1" s="986"/>
      <c r="O1" s="986"/>
      <c r="P1" s="986"/>
      <c r="Q1" s="986"/>
      <c r="R1" s="986"/>
      <c r="S1" s="986"/>
      <c r="T1" s="986"/>
      <c r="U1" s="986"/>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7" t="s">
        <v>3</v>
      </c>
      <c r="B4" s="987"/>
      <c r="C4" s="987"/>
      <c r="D4" s="987"/>
      <c r="E4" s="987"/>
      <c r="F4" s="987"/>
      <c r="G4" s="987"/>
      <c r="H4" s="987"/>
      <c r="I4" s="987"/>
      <c r="J4" s="987"/>
      <c r="K4" s="987"/>
      <c r="L4" s="987"/>
      <c r="M4" s="987"/>
      <c r="N4" s="987"/>
      <c r="O4" s="987"/>
      <c r="P4" s="987"/>
      <c r="Q4" s="987"/>
      <c r="R4" s="987"/>
      <c r="S4" s="987"/>
      <c r="T4" s="987"/>
      <c r="U4" s="987"/>
      <c r="V4" s="987"/>
      <c r="W4" s="987"/>
      <c r="X4" s="987"/>
      <c r="Y4" s="987"/>
      <c r="Z4" s="987"/>
      <c r="AA4" s="987"/>
      <c r="AB4" s="987"/>
      <c r="AC4" s="987"/>
      <c r="AD4" s="987"/>
      <c r="AE4" s="987"/>
      <c r="AF4" s="987"/>
      <c r="AG4" s="987"/>
      <c r="AH4" s="987"/>
      <c r="AI4" s="987"/>
      <c r="AJ4" s="987"/>
      <c r="AK4" s="987"/>
      <c r="AL4" s="987"/>
      <c r="AM4" s="987"/>
      <c r="AN4" s="987"/>
      <c r="AO4" s="987"/>
      <c r="AP4" s="987"/>
      <c r="AQ4" s="987"/>
      <c r="AR4" s="987"/>
      <c r="AS4" s="987"/>
      <c r="AT4" s="987"/>
      <c r="AU4" s="987"/>
      <c r="AV4" s="987"/>
      <c r="AW4" s="987"/>
      <c r="AX4" s="987"/>
      <c r="AY4" s="987"/>
      <c r="AZ4" s="987"/>
      <c r="BA4" s="987"/>
      <c r="BB4" s="987"/>
      <c r="BC4" s="987"/>
      <c r="BD4" s="987"/>
    </row>
    <row r="5" spans="1:150" s="206" customFormat="1" ht="72.75" customHeight="1" thickBot="1" x14ac:dyDescent="0.3">
      <c r="A5" s="987" t="s">
        <v>4</v>
      </c>
      <c r="B5" s="987"/>
      <c r="C5" s="987"/>
      <c r="D5" s="987"/>
      <c r="E5" s="987"/>
      <c r="F5" s="987"/>
      <c r="G5" s="987"/>
      <c r="H5" s="987"/>
      <c r="I5" s="987"/>
      <c r="J5" s="987"/>
      <c r="K5" s="987"/>
      <c r="L5" s="987"/>
      <c r="M5" s="987"/>
      <c r="N5" s="987"/>
      <c r="O5" s="987"/>
      <c r="P5" s="987"/>
      <c r="Q5" s="987"/>
      <c r="R5" s="987"/>
      <c r="S5" s="987"/>
      <c r="T5" s="987"/>
      <c r="U5" s="987"/>
      <c r="V5" s="987"/>
      <c r="W5" s="987"/>
      <c r="X5" s="987"/>
      <c r="Y5" s="987"/>
      <c r="Z5" s="987"/>
      <c r="AA5" s="987"/>
      <c r="AB5" s="987"/>
      <c r="AC5" s="987"/>
      <c r="AD5" s="987"/>
      <c r="AE5" s="987"/>
      <c r="AF5" s="987"/>
      <c r="AG5" s="987"/>
      <c r="AH5" s="987"/>
      <c r="AI5" s="987"/>
      <c r="AJ5" s="987"/>
      <c r="AK5" s="987"/>
      <c r="AL5" s="987"/>
      <c r="AM5" s="987"/>
      <c r="AN5" s="987"/>
      <c r="AO5" s="987"/>
      <c r="AP5" s="987"/>
      <c r="AQ5" s="987"/>
      <c r="AR5" s="987"/>
      <c r="AS5" s="987"/>
      <c r="AT5" s="987"/>
      <c r="AU5" s="987"/>
      <c r="AV5" s="987"/>
      <c r="AW5" s="987"/>
      <c r="AX5" s="987"/>
      <c r="AY5" s="987"/>
      <c r="AZ5" s="987"/>
      <c r="BA5" s="987"/>
      <c r="BB5" s="987"/>
      <c r="BC5" s="987"/>
      <c r="BD5" s="987"/>
    </row>
    <row r="6" spans="1:150" s="206" customFormat="1" ht="27" customHeight="1" thickBot="1" x14ac:dyDescent="0.3">
      <c r="A6" s="988" t="s">
        <v>5</v>
      </c>
      <c r="B6" s="991" t="s">
        <v>6</v>
      </c>
      <c r="C6" s="991" t="s">
        <v>7</v>
      </c>
      <c r="D6" s="988" t="s">
        <v>8</v>
      </c>
      <c r="E6" s="988" t="s">
        <v>9</v>
      </c>
      <c r="F6" s="988" t="s">
        <v>10</v>
      </c>
      <c r="G6" s="994" t="s">
        <v>11</v>
      </c>
      <c r="H6" s="994" t="s">
        <v>12</v>
      </c>
      <c r="I6" s="1000" t="s">
        <v>13</v>
      </c>
      <c r="J6" s="994" t="s">
        <v>14</v>
      </c>
      <c r="K6" s="994" t="s">
        <v>15</v>
      </c>
      <c r="L6" s="994" t="s">
        <v>16</v>
      </c>
      <c r="M6" s="994" t="s">
        <v>17</v>
      </c>
      <c r="N6" s="1017" t="s">
        <v>18</v>
      </c>
      <c r="O6" s="994" t="s">
        <v>19</v>
      </c>
      <c r="P6" s="988" t="s">
        <v>20</v>
      </c>
      <c r="Q6" s="988" t="s">
        <v>21</v>
      </c>
      <c r="R6" s="994" t="s">
        <v>22</v>
      </c>
      <c r="S6" s="997" t="s">
        <v>23</v>
      </c>
      <c r="T6" s="1017" t="s">
        <v>24</v>
      </c>
      <c r="U6" s="1020" t="s">
        <v>25</v>
      </c>
      <c r="V6" s="994" t="s">
        <v>26</v>
      </c>
      <c r="W6" s="994" t="s">
        <v>27</v>
      </c>
      <c r="X6" s="1009" t="s">
        <v>28</v>
      </c>
      <c r="Y6" s="994" t="s">
        <v>29</v>
      </c>
      <c r="Z6" s="1009" t="s">
        <v>30</v>
      </c>
      <c r="AA6" s="1012" t="s">
        <v>31</v>
      </c>
      <c r="AB6" s="1012"/>
      <c r="AC6" s="1012"/>
      <c r="AD6" s="1012"/>
      <c r="AE6" s="1012"/>
      <c r="AF6" s="1012"/>
      <c r="AG6" s="1012"/>
      <c r="AH6" s="1012"/>
      <c r="AI6" s="1012"/>
      <c r="AJ6" s="1012"/>
      <c r="AK6" s="1012"/>
      <c r="AL6" s="1012"/>
      <c r="AM6" s="1012"/>
      <c r="AN6" s="1012"/>
      <c r="AO6" s="1012"/>
      <c r="AP6" s="1012"/>
      <c r="AQ6" s="1012"/>
      <c r="AR6" s="1012"/>
      <c r="AS6" s="1012"/>
      <c r="AT6" s="1012"/>
      <c r="AU6" s="1012"/>
      <c r="AV6" s="1012"/>
      <c r="AW6" s="1012"/>
      <c r="AX6" s="1012"/>
      <c r="AY6" s="1012"/>
      <c r="AZ6" s="1012"/>
      <c r="BA6" s="1012"/>
      <c r="BB6" s="1013"/>
      <c r="BC6" s="1014" t="s">
        <v>32</v>
      </c>
      <c r="BD6" s="994"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9"/>
      <c r="B7" s="992"/>
      <c r="C7" s="992"/>
      <c r="D7" s="992"/>
      <c r="E7" s="989"/>
      <c r="F7" s="989"/>
      <c r="G7" s="995"/>
      <c r="H7" s="995"/>
      <c r="I7" s="1001"/>
      <c r="J7" s="995"/>
      <c r="K7" s="995"/>
      <c r="L7" s="995"/>
      <c r="M7" s="995"/>
      <c r="N7" s="1018"/>
      <c r="O7" s="995"/>
      <c r="P7" s="989"/>
      <c r="Q7" s="989"/>
      <c r="R7" s="995"/>
      <c r="S7" s="998"/>
      <c r="T7" s="1018"/>
      <c r="U7" s="1021"/>
      <c r="V7" s="995"/>
      <c r="W7" s="995"/>
      <c r="X7" s="1010"/>
      <c r="Y7" s="995"/>
      <c r="Z7" s="1010"/>
      <c r="AA7" s="1003">
        <v>2016</v>
      </c>
      <c r="AB7" s="1003"/>
      <c r="AC7" s="1003"/>
      <c r="AD7" s="1003"/>
      <c r="AE7" s="1003"/>
      <c r="AF7" s="1003"/>
      <c r="AG7" s="1004"/>
      <c r="AH7" s="1005">
        <v>2017</v>
      </c>
      <c r="AI7" s="1003"/>
      <c r="AJ7" s="1003"/>
      <c r="AK7" s="1003"/>
      <c r="AL7" s="1003"/>
      <c r="AM7" s="1003"/>
      <c r="AN7" s="1004"/>
      <c r="AO7" s="1005">
        <v>2018</v>
      </c>
      <c r="AP7" s="1003"/>
      <c r="AQ7" s="1003"/>
      <c r="AR7" s="1003"/>
      <c r="AS7" s="1003"/>
      <c r="AT7" s="1003"/>
      <c r="AU7" s="1004"/>
      <c r="AV7" s="1005">
        <v>2019</v>
      </c>
      <c r="AW7" s="1003"/>
      <c r="AX7" s="1003"/>
      <c r="AY7" s="1003"/>
      <c r="AZ7" s="1003"/>
      <c r="BA7" s="1003"/>
      <c r="BB7" s="1004"/>
      <c r="BC7" s="1015"/>
      <c r="BD7" s="995"/>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90"/>
      <c r="B8" s="993"/>
      <c r="C8" s="993"/>
      <c r="D8" s="993"/>
      <c r="E8" s="990"/>
      <c r="F8" s="990"/>
      <c r="G8" s="996"/>
      <c r="H8" s="996"/>
      <c r="I8" s="1002"/>
      <c r="J8" s="996"/>
      <c r="K8" s="996"/>
      <c r="L8" s="996"/>
      <c r="M8" s="996"/>
      <c r="N8" s="1019"/>
      <c r="O8" s="996"/>
      <c r="P8" s="990"/>
      <c r="Q8" s="990"/>
      <c r="R8" s="996"/>
      <c r="S8" s="999"/>
      <c r="T8" s="1019"/>
      <c r="U8" s="1022"/>
      <c r="V8" s="995"/>
      <c r="W8" s="996"/>
      <c r="X8" s="1011"/>
      <c r="Y8" s="996"/>
      <c r="Z8" s="1011"/>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6"/>
      <c r="BD8" s="996"/>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6"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7"/>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7"/>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8"/>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6"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7"/>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7"/>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7"/>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8"/>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3" t="s">
        <v>1771</v>
      </c>
      <c r="B1" s="1023"/>
      <c r="C1" s="1023"/>
      <c r="D1" s="1023"/>
      <c r="E1" s="1023"/>
      <c r="F1" s="1023"/>
      <c r="G1" s="1023"/>
      <c r="H1" s="1023"/>
      <c r="I1" s="1023"/>
      <c r="J1" s="1023"/>
      <c r="K1" s="1023"/>
      <c r="L1" s="1023"/>
      <c r="M1" s="1023"/>
      <c r="N1" s="1023"/>
      <c r="O1" s="1023"/>
      <c r="P1" s="1023"/>
    </row>
    <row r="2" spans="1:18" s="68" customFormat="1" ht="48" customHeight="1" x14ac:dyDescent="0.2">
      <c r="A2" s="67" t="s">
        <v>1772</v>
      </c>
      <c r="B2" s="1024" t="s">
        <v>1773</v>
      </c>
      <c r="C2" s="1025"/>
      <c r="D2" s="1025"/>
      <c r="E2" s="1025"/>
      <c r="F2" s="1025"/>
      <c r="G2" s="1025"/>
      <c r="H2" s="1026"/>
      <c r="I2" s="1024" t="s">
        <v>1774</v>
      </c>
      <c r="J2" s="1025"/>
      <c r="K2" s="1026"/>
      <c r="L2" s="1027" t="s">
        <v>1775</v>
      </c>
      <c r="M2" s="1027"/>
      <c r="N2" s="1027"/>
      <c r="O2" s="1027"/>
      <c r="P2" s="1028"/>
    </row>
    <row r="3" spans="1:18" ht="51" x14ac:dyDescent="0.2">
      <c r="A3" s="69" t="s">
        <v>1776</v>
      </c>
      <c r="B3" s="70" t="s">
        <v>1777</v>
      </c>
      <c r="C3" s="71" t="s">
        <v>1778</v>
      </c>
      <c r="D3" s="71" t="s">
        <v>1927</v>
      </c>
      <c r="E3" s="71" t="s">
        <v>1926</v>
      </c>
      <c r="F3" s="71" t="s">
        <v>1928</v>
      </c>
      <c r="G3" s="71" t="s">
        <v>1929</v>
      </c>
      <c r="H3" s="1029" t="s">
        <v>1699</v>
      </c>
      <c r="I3" s="70" t="s">
        <v>1779</v>
      </c>
      <c r="J3" s="71" t="s">
        <v>1780</v>
      </c>
      <c r="K3" s="1029"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9"/>
      <c r="I4" s="75" t="s">
        <v>1700</v>
      </c>
      <c r="J4" s="76" t="s">
        <v>1701</v>
      </c>
      <c r="K4" s="1029"/>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Ampliar las coberturas los servicios públicos de Acueducto, Alcantarillado y Aseo.</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F610A5E-BAB1-4023-B849-94F6925E4F5F}"/>
</file>

<file path=customXml/itemProps2.xml><?xml version="1.0" encoding="utf-8"?>
<ds:datastoreItem xmlns:ds="http://schemas.openxmlformats.org/officeDocument/2006/customXml" ds:itemID="{D6C59AAD-EF46-4F65-93F2-D96B1A5CAA8E}"/>
</file>

<file path=customXml/itemProps3.xml><?xml version="1.0" encoding="utf-8"?>
<ds:datastoreItem xmlns:ds="http://schemas.openxmlformats.org/officeDocument/2006/customXml" ds:itemID="{55529181-1162-486A-A7C4-06950BE5C39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2017-01-26T23:01:47Z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