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AH174" i="6" s="1"/>
  <c r="I175" i="6"/>
  <c r="H175" i="6"/>
  <c r="G175" i="6"/>
  <c r="F175" i="6"/>
  <c r="E175" i="6"/>
  <c r="AX174" i="6"/>
  <c r="AW174" i="6"/>
  <c r="AV174" i="6"/>
  <c r="AU174" i="6"/>
  <c r="AT174" i="6"/>
  <c r="AS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I138" i="6" s="1"/>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P111" i="6" s="1"/>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I102" i="6" s="1"/>
  <c r="AH103" i="6"/>
  <c r="I103" i="6"/>
  <c r="H103" i="6"/>
  <c r="G103" i="6"/>
  <c r="F103" i="6"/>
  <c r="E103" i="6"/>
  <c r="AX102" i="6"/>
  <c r="AW102" i="6"/>
  <c r="AV102" i="6"/>
  <c r="AU102" i="6"/>
  <c r="AT102" i="6"/>
  <c r="AS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9" i="6" l="1"/>
  <c r="AI84" i="6"/>
  <c r="AP84" i="6"/>
  <c r="AS93" i="6"/>
  <c r="AP30" i="6"/>
  <c r="AI66" i="6"/>
  <c r="AP66" i="6"/>
  <c r="AS75" i="6"/>
  <c r="AI147" i="6"/>
  <c r="AP147" i="6"/>
  <c r="AP39" i="6"/>
  <c r="AS57" i="6"/>
  <c r="AI129" i="6"/>
  <c r="AP129" i="6"/>
  <c r="AS138"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K6" i="6"/>
  <c r="Y5" i="6"/>
  <c r="C6" i="6"/>
  <c r="L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109" i="5" l="1"/>
  <c r="BC69" i="5"/>
  <c r="BC201" i="5"/>
  <c r="BC95" i="5"/>
  <c r="BC221" i="5"/>
  <c r="BC99" i="5"/>
  <c r="BC186"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<sst xmlns="http://schemas.openxmlformats.org/spreadsheetml/2006/main" count="10527" uniqueCount="1945">
  <si>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</si>
  <si>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</si>
  <si>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</si>
  <si>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</si>
  <si>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</si>
  <si>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</si>
  <si>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</si>
  <si>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</si>
  <si>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</si>
  <si>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</si>
  <si>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</si>
  <si>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</si>
  <si>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</si>
  <si>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</si>
  <si>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</si>
  <si>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</si>
  <si>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</si>
  <si>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</si>
  <si>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</si>
  <si>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</si>
  <si>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</si>
  <si>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</si>
  <si>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</si>
  <si>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</si>
  <si>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</si>
  <si>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</si>
  <si>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</si>
  <si>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</si>
  <si>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</si>
  <si>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</si>
  <si>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</si>
  <si>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</si>
  <si>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</si>
  <si>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</si>
  <si>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</si>
  <si>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</si>
  <si>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</si>
  <si>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</si>
  <si>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</si>
  <si>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</si>
  <si>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</si>
  <si>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</si>
  <si>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</si>
  <si>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</si>
  <si>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</si>
  <si>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</si>
  <si>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</si>
  <si>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</si>
  <si>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</si>
  <si>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</si>
  <si>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</si>
  <si>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</si>
  <si>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</si>
  <si>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</si>
  <si>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</si>
  <si>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</si>
  <si>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</si>
  <si>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</si>
  <si>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</si>
  <si>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</si>
  <si>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</si>
  <si>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</si>
  <si>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</si>
  <si>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</si>
  <si>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</si>
  <si>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</si>
  <si>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</si>
  <si>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</si>
  <si>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</si>
  <si>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</si>
  <si>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</si>
  <si>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</si>
  <si>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</si>
  <si>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</si>
  <si>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</si>
  <si>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</si>
  <si>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</si>
  <si>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</si>
  <si>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</si>
  <si>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</si>
  <si>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</si>
  <si>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</si>
  <si>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</si>
  <si>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</si>
  <si>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</si>
  <si>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</si>
  <si>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</si>
  <si>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</si>
  <si>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</si>
  <si>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</si>
  <si>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</si>
  <si>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</si>
  <si>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</si>
  <si>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</si>
  <si>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</si>
  <si>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</si>
  <si>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</si>
  <si>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</si>
  <si>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</si>
  <si>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</si>
  <si>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</si>
  <si>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</si>
  <si>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</si>
  <si>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</si>
  <si>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</si>
  <si>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</si>
  <si>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</si>
  <si>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</si>
  <si>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</si>
  <si>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</si>
  <si>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</si>
  <si>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</si>
  <si>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</si>
  <si>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</si>
  <si>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</si>
  <si>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</si>
  <si>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</si>
  <si>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</si>
  <si>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</si>
  <si>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</si>
  <si>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</si>
  <si>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</si>
  <si>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</si>
  <si>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</si>
  <si>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</si>
  <si>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</si>
  <si>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</si>
  <si>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</si>
  <si>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</si>
  <si>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</si>
  <si>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</si>
  <si>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</si>
  <si>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</si>
  <si>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</si>
  <si>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</si>
  <si>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</si>
  <si>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</si>
  <si>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</si>
  <si>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</si>
  <si>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</si>
  <si>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</si>
  <si>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</si>
  <si>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</si>
  <si>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</si>
  <si>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</si>
  <si>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</si>
  <si>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</si>
  <si>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</si>
  <si>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</si>
  <si>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</si>
  <si>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</si>
  <si>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</si>
  <si>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</si>
  <si>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</si>
  <si>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</si>
  <si>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</si>
  <si>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</si>
  <si>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</si>
  <si>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</si>
  <si>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</si>
  <si>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</si>
  <si>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</si>
  <si>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</si>
  <si>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</si>
  <si>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</si>
  <si>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</si>
  <si>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</si>
  <si>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</si>
  <si>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</si>
  <si>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</si>
  <si>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</si>
  <si>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</si>
  <si>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</si>
  <si>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</si>
  <si>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</si>
  <si>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</si>
  <si>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</si>
  <si>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</si>
  <si>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</si>
  <si>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</si>
  <si>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</si>
  <si>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</si>
  <si>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</si>
  <si>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</si>
  <si>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</si>
  <si>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</si>
  <si>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</si>
  <si>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</si>
  <si>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</si>
  <si>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</si>
  <si>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</si>
  <si>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</si>
  <si>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</si>
  <si>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</si>
  <si>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</si>
  <si>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</si>
  <si>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</si>
  <si>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</si>
  <si>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</si>
  <si>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</si>
  <si>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</si>
  <si>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</si>
  <si>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</si>
  <si>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</si>
  <si>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</si>
  <si>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</si>
  <si>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</si>
  <si>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</si>
  <si>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</si>
  <si>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</si>
  <si>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</si>
  <si>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</si>
  <si>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</si>
  <si>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</si>
  <si>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</si>
  <si>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</si>
  <si>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</si>
  <si>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</si>
  <si>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</si>
  <si>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</si>
  <si>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</si>
  <si>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</si>
  <si>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</si>
  <si>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</si>
  <si>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</si>
  <si>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</si>
  <si>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</si>
  <si>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</si>
  <si>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</si>
  <si>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</si>
  <si>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</si>
  <si>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</si>
  <si>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</si>
  <si>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</si>
  <si>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</si>
  <si>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</si>
  <si>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</si>
  <si>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</si>
  <si>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</si>
  <si>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</si>
  <si>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</si>
  <si>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</si>
  <si>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</si>
  <si>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</si>
  <si>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</si>
  <si>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</si>
  <si>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</si>
  <si>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</si>
  <si>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</si>
  <si>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</si>
  <si>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</si>
  <si>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</si>
  <si>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</si>
  <si>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</si>
  <si>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</si>
  <si>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</si>
  <si>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</si>
  <si>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</si>
  <si>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</si>
  <si>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</si>
  <si>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</si>
  <si>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</si>
  <si>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</si>
  <si>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</si>
  <si>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</si>
  <si>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</si>
  <si>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</si>
  <si>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</si>
  <si>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</si>
  <si>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</si>
  <si>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</si>
  <si>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</si>
  <si>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</si>
  <si>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</si>
  <si>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</si>
  <si>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</si>
  <si>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</si>
  <si>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</si>
  <si>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</si>
  <si>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</si>
  <si>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</si>
  <si>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</si>
  <si>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</si>
  <si>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</si>
  <si>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</si>
  <si>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</si>
  <si>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</si>
  <si>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</si>
  <si>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</si>
  <si>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</si>
  <si>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</si>
  <si>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</si>
  <si>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</si>
  <si>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</si>
  <si>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</si>
  <si>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</si>
  <si>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</si>
  <si>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</si>
  <si>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</si>
  <si>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</si>
  <si>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</si>
  <si>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</si>
  <si>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</si>
  <si>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</si>
  <si>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</si>
  <si>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</si>
  <si>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</si>
  <si>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</si>
  <si>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</si>
  <si>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</si>
  <si>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</si>
  <si>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</si>
  <si>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</si>
  <si>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</si>
  <si>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</si>
  <si>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</si>
  <si>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</si>
  <si>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</si>
  <si>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</si>
  <si>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</si>
  <si>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</si>
  <si>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</si>
  <si>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</si>
  <si>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</si>
  <si>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</si>
  <si>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</si>
  <si>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</si>
  <si>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</si>
  <si>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</si>
  <si>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</si>
  <si>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</si>
  <si>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</si>
  <si>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</si>
  <si>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</si>
  <si>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</si>
  <si>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</si>
  <si>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</si>
  <si>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</si>
  <si>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</si>
  <si>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</si>
  <si>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</si>
  <si>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</si>
  <si>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</si>
  <si>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</si>
  <si>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</si>
  <si>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</si>
  <si>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</si>
  <si>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</si>
  <si>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</si>
  <si>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</si>
  <si>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</si>
  <si>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</si>
  <si>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</si>
  <si>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</si>
  <si>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</si>
  <si>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</si>
  <si>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</si>
  <si>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</si>
  <si>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</si>
  <si>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</si>
  <si>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</si>
  <si>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</si>
  <si>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</si>
  <si>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</si>
  <si>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</si>
  <si>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</si>
  <si>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</si>
  <si>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</si>
  <si>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</si>
  <si>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</si>
  <si>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</si>
  <si>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</si>
  <si>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</si>
  <si>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</si>
  <si>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</si>
  <si>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</si>
  <si>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</si>
  <si>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</si>
  <si>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</si>
  <si>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</si>
  <si>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</si>
  <si>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</si>
  <si>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</si>
  <si>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</si>
  <si>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</si>
  <si>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</si>
  <si>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</si>
  <si>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</si>
  <si>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</si>
  <si>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</si>
  <si>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</si>
  <si>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</si>
  <si>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</si>
  <si>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</si>
  <si>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</si>
  <si>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</si>
  <si>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</si>
  <si>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</si>
  <si>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</si>
  <si>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</si>
  <si>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</si>
  <si>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</si>
  <si>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</si>
  <si>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</si>
  <si>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</si>
  <si>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</si>
  <si>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</si>
  <si>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</si>
  <si>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</si>
  <si>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</si>
  <si>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</si>
  <si>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</si>
  <si>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</si>
  <si>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</si>
  <si>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</si>
  <si>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</si>
  <si>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</si>
  <si>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</si>
  <si>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</si>
  <si>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</si>
  <si>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</si>
  <si>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</si>
  <si>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</si>
  <si>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</si>
  <si>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</si>
  <si>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</si>
  <si>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</si>
  <si>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</si>
  <si>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</si>
  <si>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</si>
  <si>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</si>
  <si>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</si>
  <si>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</si>
  <si>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</si>
  <si>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</si>
  <si>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</si>
  <si>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</si>
  <si>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</si>
  <si>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</si>
  <si>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</si>
  <si>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</si>
  <si>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</si>
  <si>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</si>
  <si>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</si>
  <si>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</si>
  <si>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</si>
  <si>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</si>
  <si>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</si>
  <si>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</si>
  <si>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</si>
  <si>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</si>
  <si>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</si>
  <si>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</si>
  <si>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</si>
  <si>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</si>
  <si>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</si>
  <si>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</si>
  <si>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</si>
  <si>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</si>
  <si>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</si>
  <si>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</si>
  <si>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</si>
  <si>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</si>
  <si>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</si>
  <si>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</si>
  <si>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</si>
  <si>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</si>
  <si>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</si>
  <si>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</si>
  <si>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</si>
  <si>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</si>
  <si>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</si>
  <si>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</si>
  <si>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</si>
  <si>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</si>
  <si>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</si>
  <si>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</si>
  <si>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</si>
  <si>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</si>
  <si>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</si>
  <si>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</si>
  <si>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</si>
  <si>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</si>
  <si>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</si>
  <si>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</si>
  <si>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</si>
  <si>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</si>
  <si>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</si>
  <si>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</si>
  <si>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</si>
  <si>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</si>
  <si>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</si>
  <si>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</si>
  <si>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</si>
  <si>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</si>
  <si>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</si>
  <si>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</si>
  <si>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</si>
  <si>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</si>
  <si>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</si>
  <si>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</si>
  <si>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</si>
  <si>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</si>
  <si>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</si>
  <si>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</si>
  <si>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</si>
  <si>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</si>
  <si>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</si>
  <si>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</si>
  <si>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</si>
  <si>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</si>
  <si>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</si>
  <si>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</si>
  <si>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</si>
  <si>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</si>
  <si>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</si>
  <si>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</si>
  <si>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</si>
  <si>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</si>
  <si>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</si>
  <si>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</si>
  <si>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</si>
  <si>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</si>
  <si>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</si>
  <si>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</si>
  <si>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</si>
  <si>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</si>
  <si>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</si>
  <si>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</si>
  <si>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</si>
  <si>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</si>
  <si>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</si>
  <si>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</si>
  <si>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</si>
  <si>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</si>
  <si>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</si>
  <si>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</si>
  <si>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</si>
  <si>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</si>
  <si>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</si>
  <si>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</si>
  <si>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</si>
  <si>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</si>
  <si>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</si>
  <si>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</si>
  <si>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</si>
  <si>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</si>
  <si>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</si>
  <si>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</si>
  <si>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</si>
  <si>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</si>
  <si>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</si>
  <si>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</si>
  <si>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</si>
  <si>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</si>
  <si>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</si>
  <si>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</si>
  <si>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</si>
  <si>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</si>
  <si>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</si>
  <si>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</si>
  <si>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</si>
  <si>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</si>
  <si>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</si>
  <si>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</si>
  <si>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</si>
  <si>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</si>
  <si>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</si>
  <si>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</si>
  <si>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</si>
  <si>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</si>
  <si>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</si>
  <si>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</si>
  <si>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</si>
  <si>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</si>
  <si>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</si>
  <si>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</si>
  <si>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</si>
  <si>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</si>
  <si>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</si>
  <si>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</si>
  <si>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</si>
  <si>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</si>
  <si>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</si>
  <si>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</si>
  <si>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</si>
  <si>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</si>
  <si>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</si>
  <si>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</si>
  <si>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</si>
  <si>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</si>
  <si>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</si>
  <si>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</si>
  <si>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</si>
  <si>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</si>
  <si>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</si>
  <si>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</si>
  <si>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</si>
  <si>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</si>
  <si>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</si>
  <si>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</si>
  <si>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</si>
  <si>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</si>
  <si>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</si>
  <si>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</si>
  <si>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</si>
  <si>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</si>
  <si>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</si>
  <si>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</si>
  <si>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</si>
  <si>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</si>
  <si>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</si>
  <si>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</si>
  <si>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</si>
  <si>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</si>
  <si>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</si>
  <si>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</si>
  <si>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</si>
  <si>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</si>
  <si>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</si>
  <si>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</si>
  <si>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</si>
  <si>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</si>
  <si>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</si>
  <si>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</si>
  <si>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</si>
  <si>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</si>
  <si>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</si>
  <si>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</si>
  <si>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</si>
  <si>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</si>
  <si>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</si>
  <si>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</si>
  <si>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</si>
  <si>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</si>
  <si>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</si>
  <si>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</si>
  <si>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</si>
  <si>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</si>
  <si>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</si>
  <si>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</si>
  <si>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</si>
  <si>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</si>
  <si>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</si>
  <si>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</si>
  <si>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</si>
  <si>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</si>
  <si>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</si>
  <si>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</si>
  <si>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</si>
  <si>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</si>
  <si>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</si>
  <si>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</si>
  <si>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</si>
  <si>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</si>
  <si>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</si>
  <si>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</si>
  <si>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</si>
  <si>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</si>
  <si>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</si>
  <si>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</si>
  <si>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</si>
  <si>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</si>
  <si>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</si>
  <si>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</si>
  <si>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</si>
  <si>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</si>
  <si>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</si>
  <si>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</si>
  <si>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</si>
  <si>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</si>
  <si>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</si>
  <si>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</si>
  <si>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</si>
  <si>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</si>
  <si>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</si>
  <si>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</si>
  <si>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</si>
  <si>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</si>
  <si>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</si>
  <si>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</si>
  <si>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</si>
  <si>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</si>
  <si>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</si>
  <si>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</si>
  <si>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</si>
  <si>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</si>
  <si>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</si>
  <si>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</si>
  <si>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</si>
  <si>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</si>
  <si>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</si>
  <si>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</si>
  <si>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</si>
  <si>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</si>
  <si>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</si>
  <si>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</si>
  <si>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</si>
  <si>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</si>
  <si>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</si>
  <si>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</si>
  <si>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</si>
  <si>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</si>
  <si>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</si>
  <si>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</si>
  <si>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</si>
  <si>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</si>
  <si>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</si>
  <si>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</si>
  <si>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</si>
  <si>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</si>
  <si>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</si>
  <si>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</si>
  <si>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</si>
  <si>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</si>
  <si>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</si>
  <si>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</si>
  <si>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</si>
  <si>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</si>
  <si>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</si>
  <si>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</si>
  <si>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</si>
  <si>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</si>
  <si>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</si>
  <si>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</si>
  <si>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</si>
  <si>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</si>
  <si>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</si>
  <si>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</si>
  <si>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</si>
  <si>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</si>
  <si>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</si>
  <si>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</si>
  <si>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</si>
  <si>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</si>
  <si>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</si>
  <si>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</si>
  <si>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</si>
  <si>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</si>
  <si>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</si>
  <si>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</si>
  <si>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</si>
  <si>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</si>
  <si>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</si>
  <si>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</si>
  <si>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</si>
  <si>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</si>
  <si>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</si>
  <si>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</si>
  <si>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</si>
  <si>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</si>
  <si>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</si>
  <si>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</si>
  <si>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</si>
  <si>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</si>
  <si>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</si>
  <si>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</si>
  <si>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</si>
  <si>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</si>
  <si>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</si>
  <si>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</si>
  <si>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</si>
  <si>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</si>
  <si>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</si>
  <si>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</si>
  <si>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</si>
  <si>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</si>
  <si>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</si>
  <si>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</si>
  <si>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</si>
  <si>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</si>
  <si>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</si>
  <si>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</si>
  <si>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</si>
  <si>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</si>
  <si>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</si>
  <si>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</si>
  <si>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</si>
  <si>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</si>
  <si>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</si>
  <si>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</si>
  <si>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</si>
  <si>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</si>
  <si>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</si>
  <si>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</si>
  <si>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</si>
  <si>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</si>
  <si>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</si>
  <si>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</si>
  <si>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</si>
  <si>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</si>
  <si>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</si>
  <si>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</si>
  <si>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</si>
  <si>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</si>
  <si>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</si>
  <si>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</si>
  <si>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</si>
  <si>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</si>
  <si>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</si>
  <si>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</si>
  <si>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</si>
  <si>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</si>
  <si>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</si>
  <si>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</si>
  <si>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</si>
  <si>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</si>
  <si>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</si>
  <si>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</si>
  <si>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</si>
  <si>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</si>
  <si>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</si>
  <si>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</si>
  <si>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</si>
  <si>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</si>
  <si>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</si>
  <si>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</si>
  <si>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</si>
  <si>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</si>
  <si>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</si>
  <si>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</si>
  <si>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</si>
  <si>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</si>
  <si>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</si>
  <si>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</si>
  <si>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</si>
  <si>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</si>
  <si>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</si>
  <si>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</si>
  <si>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</si>
  <si>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</si>
  <si>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</si>
  <si>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</si>
  <si>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</si>
  <si>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</si>
  <si>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</si>
  <si>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</si>
  <si>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</si>
  <si>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</si>
  <si>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</si>
  <si>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</si>
  <si>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</si>
  <si>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</si>
  <si>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</si>
  <si>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</si>
  <si>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</si>
  <si>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</si>
  <si>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</si>
  <si>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</si>
  <si>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</si>
  <si>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</si>
  <si>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</si>
  <si>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</si>
  <si>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</si>
  <si>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</si>
  <si>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</si>
  <si>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</si>
  <si>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</si>
  <si>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</si>
  <si>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</si>
  <si>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</si>
  <si>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</si>
  <si>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</si>
  <si>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</si>
  <si>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</si>
  <si>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</si>
  <si>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</si>
  <si>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</si>
  <si>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</si>
  <si>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</si>
  <si>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</si>
  <si>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</si>
  <si>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</si>
  <si>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</si>
  <si>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</si>
  <si>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</si>
  <si>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</si>
  <si>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</si>
  <si>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</si>
  <si>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</si>
  <si>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</si>
  <si>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</si>
  <si>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</si>
  <si>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</si>
  <si>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</si>
  <si>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</si>
  <si>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</si>
  <si>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</si>
  <si>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</si>
  <si>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</si>
  <si>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</si>
  <si>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</si>
  <si>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</si>
  <si>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</si>
  <si>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</si>
  <si>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</si>
  <si>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</si>
  <si>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</si>
  <si>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</si>
  <si>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</si>
  <si>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</si>
  <si>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</si>
  <si>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</si>
  <si>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</si>
  <si>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</si>
  <si>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</si>
  <si>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</si>
  <si>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</si>
  <si>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</si>
  <si>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</si>
  <si>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</si>
  <si>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</si>
  <si>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</si>
  <si>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</si>
  <si>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</si>
  <si>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</si>
  <si>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</si>
  <si>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</si>
  <si>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</si>
  <si>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</si>
  <si>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</si>
  <si>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</si>
  <si>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</si>
  <si>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</si>
  <si>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</si>
  <si>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</si>
  <si>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</si>
  <si>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</si>
  <si>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</si>
  <si>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</si>
  <si>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</si>
  <si>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</si>
  <si>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</si>
  <si>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</si>
  <si>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</si>
  <si>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</si>
  <si>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</si>
  <si>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</si>
  <si>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</si>
  <si>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</si>
  <si>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</si>
  <si>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</si>
  <si>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</si>
  <si>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</si>
  <si>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</si>
  <si>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</si>
  <si>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</si>
  <si>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</si>
  <si>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</si>
  <si>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</si>
  <si>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</si>
  <si>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</si>
  <si>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</si>
  <si>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</si>
  <si>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</si>
  <si>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</si>
  <si>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</si>
  <si>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</si>
  <si>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</si>
  <si>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</si>
  <si>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</si>
  <si>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</si>
  <si>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</si>
  <si>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</si>
  <si>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</si>
  <si>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</si>
  <si>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</si>
  <si>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</si>
  <si>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</si>
  <si>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</si>
  <si>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</si>
  <si>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</si>
  <si>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</si>
  <si>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</si>
  <si>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</si>
  <si>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</si>
  <si>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</si>
  <si>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</si>
  <si>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</si>
  <si>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</si>
  <si>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</si>
  <si>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</si>
  <si>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</si>
  <si>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</si>
  <si>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</si>
  <si>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</si>
  <si>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</si>
  <si>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</si>
  <si>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</si>
  <si>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</si>
  <si>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</si>
  <si>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</si>
  <si>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</si>
  <si>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</si>
  <si>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</si>
  <si>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</si>
  <si>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</si>
  <si>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</si>
  <si>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</si>
  <si>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</si>
  <si>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</si>
  <si>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</si>
  <si>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</si>
  <si>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</si>
  <si>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</si>
  <si>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</si>
  <si>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</si>
  <si>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</si>
  <si>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</si>
  <si>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</si>
  <si>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</si>
  <si>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</si>
  <si>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</si>
  <si>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</si>
  <si>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</si>
  <si>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</si>
  <si>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</si>
  <si>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</si>
  <si>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</si>
  <si>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</si>
  <si>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</si>
  <si>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</si>
  <si>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</si>
  <si>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</si>
  <si>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</si>
  <si>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</si>
  <si>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</si>
  <si>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</si>
  <si>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</si>
  <si>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</si>
  <si>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</si>
  <si>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</si>
  <si>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</si>
  <si>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</si>
  <si>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</si>
  <si>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</si>
  <si>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</si>
  <si>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</si>
  <si>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</si>
  <si>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</si>
  <si>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</si>
  <si>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</si>
  <si>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</si>
  <si>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</si>
  <si>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</si>
  <si>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</si>
  <si>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</si>
  <si>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</si>
  <si>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</si>
  <si>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</si>
  <si>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</si>
  <si>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</si>
  <si>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</si>
  <si>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</si>
  <si>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</si>
  <si>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</si>
  <si>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</si>
  <si>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</si>
  <si>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</si>
  <si>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</si>
  <si>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</si>
  <si>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</si>
  <si>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</si>
  <si>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</si>
  <si>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</si>
  <si>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</si>
  <si>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</si>
  <si>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</si>
  <si>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</si>
  <si>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</si>
  <si>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</si>
  <si>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</si>
  <si>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</si>
  <si>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</si>
  <si>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</si>
  <si>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</si>
  <si>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</si>
  <si>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</si>
  <si>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</si>
  <si>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</si>
  <si>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</si>
  <si>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</si>
  <si>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</si>
  <si>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</si>
  <si>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</si>
  <si>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</si>
  <si>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</si>
  <si>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</si>
  <si>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</si>
  <si>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</si>
  <si>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</si>
  <si>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</si>
  <si>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</si>
  <si>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</si>
  <si>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</si>
  <si>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</si>
  <si>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</si>
  <si>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</si>
  <si>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</si>
  <si>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</si>
  <si>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</si>
  <si>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</si>
  <si>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</si>
  <si>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</si>
  <si>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</si>
  <si>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</si>
  <si>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</si>
  <si>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</si>
  <si>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</si>
  <si>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</si>
  <si>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</si>
  <si>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</si>
  <si>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</si>
  <si>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</si>
  <si>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</si>
  <si>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</si>
  <si>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</si>
  <si>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</si>
  <si>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</si>
  <si>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</si>
  <si>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</si>
  <si>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</si>
  <si>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</si>
  <si>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</si>
  <si>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</si>
  <si>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</si>
  <si>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</si>
  <si>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</si>
  <si>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</si>
  <si>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</si>
  <si>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</si>
  <si>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</si>
  <si>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</si>
  <si>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</si>
  <si>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</si>
  <si>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</si>
  <si>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</si>
  <si>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</si>
  <si>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</si>
  <si>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</si>
  <si>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</si>
  <si>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</si>
  <si>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</si>
  <si>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</si>
  <si>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</si>
  <si>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</si>
  <si>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</si>
  <si>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</si>
  <si>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</si>
  <si>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</si>
  <si>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</si>
  <si>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</si>
  <si>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</si>
  <si>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</si>
  <si>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</si>
  <si>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</si>
  <si>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</si>
  <si>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</si>
  <si>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</si>
  <si>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</si>
  <si>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</si>
  <si>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</si>
  <si>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</si>
  <si>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</si>
  <si>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</si>
  <si>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</si>
  <si>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</si>
  <si>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</si>
  <si>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</si>
  <si>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</si>
  <si>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</si>
  <si>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</si>
  <si>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</si>
  <si>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</si>
  <si>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</si>
  <si>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</si>
  <si>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</si>
  <si>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</si>
  <si>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</si>
  <si>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</si>
  <si>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</si>
  <si>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</si>
  <si>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</si>
  <si>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</si>
  <si>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</si>
  <si>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</si>
  <si>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</si>
  <si>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</si>
  <si>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</si>
  <si>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</si>
  <si>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</si>
  <si>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</si>
  <si>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</si>
  <si>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</si>
  <si>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</si>
  <si>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</si>
  <si>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</si>
  <si>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</si>
  <si>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</si>
  <si>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</si>
  <si>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</si>
  <si>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</si>
  <si>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</si>
  <si>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</si>
  <si>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</si>
  <si>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</si>
  <si>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</si>
  <si>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</si>
  <si>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</si>
  <si>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</si>
  <si>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</si>
  <si>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</si>
  <si>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</si>
  <si>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</si>
  <si>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</si>
  <si>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</si>
  <si>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</si>
  <si>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</si>
  <si>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</si>
  <si>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</si>
  <si>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</si>
  <si>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</si>
  <si>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</si>
  <si>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</si>
  <si>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</si>
  <si>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</si>
  <si>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</si>
  <si>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</si>
  <si>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</si>
  <si>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</si>
  <si>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</si>
  <si>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</si>
  <si>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</si>
  <si>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</si>
  <si>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</si>
  <si>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</si>
  <si>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</si>
  <si>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</si>
  <si>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</si>
  <si>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</si>
  <si>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</si>
  <si>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</si>
  <si>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</si>
  <si>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</si>
  <si>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</si>
  <si>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</si>
  <si>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</si>
  <si>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</si>
  <si>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</si>
  <si>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</si>
  <si>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</si>
  <si>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</si>
  <si>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</si>
  <si>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</si>
  <si>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</si>
  <si>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</si>
  <si>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</si>
  <si>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</si>
  <si>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</si>
  <si>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</si>
  <si>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</si>
  <si>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</si>
  <si>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</si>
  <si>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</si>
  <si>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</si>
  <si>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</si>
  <si>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</si>
  <si>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</si>
  <si>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</si>
  <si>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</si>
  <si>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</si>
  <si>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</si>
  <si>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</si>
  <si>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</si>
  <si>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</si>
  <si>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</si>
  <si>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</si>
  <si>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</si>
  <si>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</si>
  <si>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</si>
  <si>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</si>
  <si>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</si>
  <si>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</si>
  <si>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</si>
  <si>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</si>
  <si>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</si>
  <si>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</si>
  <si>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</si>
  <si>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</si>
  <si>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</si>
  <si>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</si>
  <si>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</si>
  <si>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</si>
  <si>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</si>
  <si>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</si>
  <si>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</si>
  <si>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</si>
  <si>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</si>
  <si>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</si>
  <si>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</si>
  <si>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</si>
  <si>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</si>
  <si>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</si>
  <si>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</si>
  <si>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</si>
  <si>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</si>
  <si>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</si>
  <si>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</si>
  <si>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</si>
  <si>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</si>
  <si>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</si>
  <si>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</si>
  <si>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</si>
  <si>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</si>
  <si>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</si>
  <si>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</si>
  <si>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</si>
  <si>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</si>
  <si>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</si>
  <si>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</si>
  <si>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</si>
  <si>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</si>
  <si>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</si>
  <si>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</si>
  <si>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</si>
  <si>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</si>
  <si>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</si>
  <si>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</si>
  <si>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</si>
  <si>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</si>
  <si>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</si>
  <si>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</si>
  <si>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</si>
  <si>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</si>
  <si>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</si>
  <si>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</si>
  <si>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</si>
  <si>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</si>
  <si>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</si>
  <si>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</si>
  <si>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</si>
  <si>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</si>
  <si>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</si>
  <si>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</si>
  <si>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</si>
  <si>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</si>
  <si>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</si>
  <si>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</si>
  <si>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</si>
  <si>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</si>
  <si>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</si>
  <si>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</si>
  <si>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</si>
  <si>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</si>
  <si>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</si>
  <si>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</si>
  <si>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</si>
  <si>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</si>
  <si>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</si>
  <si>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</si>
  <si>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</si>
  <si>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</si>
  <si>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</si>
  <si>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</si>
  <si>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</si>
  <si>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</si>
  <si>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</si>
  <si>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</si>
  <si>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</si>
  <si>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</si>
  <si>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</si>
  <si>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</si>
  <si>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</si>
  <si>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</si>
  <si>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</si>
  <si>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</si>
  <si>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</si>
  <si>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</si>
  <si>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</si>
  <si>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</si>
  <si>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</si>
  <si>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</si>
  <si>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</si>
  <si>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</si>
  <si>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</si>
  <si>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</si>
  <si>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</si>
  <si>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</si>
  <si>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</si>
  <si>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</si>
  <si>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</si>
  <si>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</si>
  <si>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</si>
  <si>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</si>
  <si>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</si>
  <si>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</si>
  <si>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</si>
  <si>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</si>
  <si>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</si>
  <si>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</si>
  <si>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</si>
  <si>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</si>
  <si>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</si>
  <si>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</si>
  <si>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</si>
  <si>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</si>
  <si>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</si>
  <si>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</si>
  <si>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</si>
  <si>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</si>
  <si>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</si>
  <si>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</si>
  <si>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</si>
  <si>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</si>
  <si>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</si>
  <si>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</si>
  <si>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</si>
  <si>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</si>
  <si>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</si>
  <si>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</si>
  <si>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</si>
  <si>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</si>
  <si>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</si>
  <si>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</si>
  <si>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</si>
  <si>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</si>
  <si>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</si>
  <si>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</si>
  <si>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</si>
  <si>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</si>
  <si>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</si>
  <si>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</si>
  <si>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</si>
  <si>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</si>
  <si>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</si>
  <si>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</si>
  <si>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</si>
  <si>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</si>
  <si>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</si>
  <si>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</si>
  <si>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</si>
  <si>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</si>
  <si>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</si>
  <si>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</si>
  <si>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</si>
  <si>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</si>
  <si>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</si>
  <si>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</si>
  <si>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</si>
  <si>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</si>
  <si>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</si>
  <si>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</si>
  <si>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</si>
  <si>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</si>
  <si>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</si>
  <si>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</si>
  <si>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</si>
  <si>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</si>
  <si>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</si>
  <si>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</si>
  <si>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</si>
  <si>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</si>
  <si>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</si>
  <si>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</si>
  <si>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</si>
  <si>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</si>
  <si>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</si>
  <si>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</si>
  <si>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</si>
  <si>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</si>
  <si>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</si>
  <si>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</si>
  <si>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</si>
  <si>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</si>
  <si>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</si>
  <si>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</si>
  <si>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</si>
  <si>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</si>
  <si>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</si>
  <si>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</si>
  <si>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</si>
  <si>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</si>
  <si>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</si>
  <si>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</si>
  <si>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</si>
  <si>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</si>
  <si>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</si>
  <si>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</si>
  <si>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</si>
  <si>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</si>
  <si>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</si>
  <si>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</si>
  <si>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</si>
  <si>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</si>
  <si>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</si>
  <si>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</si>
  <si>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</si>
  <si>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</si>
  <si>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</si>
  <si>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</si>
  <si>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</si>
  <si>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</si>
  <si>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</si>
  <si>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</si>
  <si>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</si>
  <si>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</si>
  <si>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</si>
  <si>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</si>
  <si>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</si>
  <si>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</si>
  <si>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</si>
  <si>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</si>
  <si>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</si>
  <si>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</si>
  <si>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</si>
  <si>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</si>
  <si>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</si>
  <si>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</si>
  <si>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</si>
  <si>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</si>
  <si>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</si>
  <si>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</si>
  <si>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</si>
  <si>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</si>
  <si>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</si>
  <si>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</si>
  <si>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</si>
  <si>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</si>
  <si>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</si>
  <si>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</si>
  <si>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</si>
  <si>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</si>
  <si>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</si>
  <si>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</si>
  <si>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</si>
  <si>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</si>
  <si>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</si>
  <si>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</si>
  <si>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</si>
  <si>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</si>
  <si>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</si>
  <si>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</si>
  <si>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</si>
  <si>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</si>
  <si>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</si>
  <si>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</si>
  <si>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</si>
  <si>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</si>
  <si>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</si>
  <si>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</si>
  <si>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</si>
  <si>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</si>
  <si>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</si>
  <si>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</si>
  <si>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</si>
  <si>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</si>
  <si>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</si>
  <si>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</si>
  <si>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</si>
  <si>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</si>
  <si>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</si>
  <si>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</si>
  <si>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</si>
  <si>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</si>
  <si>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</si>
  <si>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</si>
  <si>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</si>
  <si>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</si>
  <si>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</si>
  <si>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</si>
  <si>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</si>
  <si>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</si>
  <si>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</si>
  <si>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</si>
  <si>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</si>
  <si>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</si>
  <si>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</si>
  <si>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</si>
  <si>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</si>
  <si>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</si>
  <si>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</si>
  <si>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</si>
  <si>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</si>
  <si>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</si>
  <si>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</si>
  <si>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</si>
  <si>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</si>
  <si>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</si>
  <si>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</si>
  <si>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</si>
  <si>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</si>
  <si>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</si>
  <si>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</si>
  <si>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</si>
  <si>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</si>
  <si>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</si>
  <si>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</si>
  <si>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</si>
  <si>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</si>
  <si>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</si>
  <si>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</si>
  <si>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</si>
  <si>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</si>
  <si>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</si>
  <si>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</si>
  <si>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</si>
  <si>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</si>
  <si>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</si>
  <si>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</si>
  <si>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</si>
  <si>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</si>
  <si>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</si>
  <si>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</si>
  <si>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</si>
  <si>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</si>
  <si>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</si>
  <si>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</si>
  <si>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</si>
  <si>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</si>
  <si>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</si>
  <si>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</si>
  <si>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</si>
  <si>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</si>
  <si>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</si>
  <si>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</si>
  <si>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</si>
  <si>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</si>
  <si>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</si>
  <si>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</si>
  <si>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</si>
  <si>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</si>
  <si>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</si>
  <si>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</si>
  <si>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</si>
  <si>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</si>
  <si>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</si>
  <si>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</si>
  <si>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</si>
  <si>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</si>
  <si>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</si>
  <si>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</si>
  <si>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</si>
  <si>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</si>
  <si>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</si>
  <si>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</si>
  <si>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</si>
  <si>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</si>
  <si>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</si>
  <si>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</si>
  <si>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</si>
  <si>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</si>
  <si>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</si>
  <si>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</si>
  <si>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</si>
  <si>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</si>
  <si>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</si>
  <si>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</si>
  <si>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</si>
  <si>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</si>
  <si>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</si>
  <si>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</si>
  <si>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</si>
  <si>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</si>
  <si>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</si>
  <si>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</si>
  <si>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</si>
  <si>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</si>
  <si>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</si>
  <si>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</si>
  <si>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</si>
  <si>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</si>
  <si>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</si>
  <si>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</si>
  <si>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</si>
  <si>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</si>
  <si>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</si>
  <si>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</si>
  <si>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</si>
  <si>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</si>
  <si>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</si>
  <si>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</si>
  <si>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</si>
  <si>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</si>
  <si>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</si>
  <si>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</si>
  <si>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</si>
  <si>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</si>
  <si>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</si>
  <si>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</si>
  <si>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</si>
  <si>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</si>
  <si>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</si>
  <si>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</si>
  <si>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</si>
  <si>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</si>
  <si>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</si>
  <si>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</si>
  <si>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</si>
  <si>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</si>
  <si>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</si>
  <si>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</si>
  <si>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</si>
  <si>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</si>
  <si>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</si>
  <si>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</si>
  <si>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</si>
  <si>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</si>
  <si>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</si>
  <si>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</si>
  <si>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</si>
  <si>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</si>
  <si>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</si>
  <si>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</si>
  <si>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</si>
  <si>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</si>
  <si>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</si>
  <si>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</si>
  <si>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</si>
  <si>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</si>
  <si>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</si>
  <si>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</si>
  <si>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</si>
  <si>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</si>
  <si>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</si>
  <si>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</si>
  <si>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</si>
  <si>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</si>
  <si>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</si>
  <si>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</si>
  <si>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</si>
  <si>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</si>
  <si>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</si>
  <si>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</si>
  <si>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</si>
  <si>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</si>
  <si>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</si>
  <si>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</si>
  <si>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</si>
  <si>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</si>
  <si>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</si>
  <si>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</si>
  <si>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</si>
  <si>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</si>
  <si>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</si>
  <si>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</si>
  <si>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</si>
  <si>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</si>
  <si>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</si>
  <si>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</si>
  <si>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</si>
  <si>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</si>
  <si>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</si>
  <si>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</si>
  <si>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</si>
  <si>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</si>
  <si>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</si>
  <si>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</si>
  <si>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</si>
  <si>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</si>
  <si>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</si>
  <si>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</si>
  <si>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</si>
  <si>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</si>
  <si>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</si>
  <si>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</si>
  <si>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</si>
  <si>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</si>
  <si>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</si>
  <si>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</si>
  <si>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</si>
  <si>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</si>
  <si>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</si>
  <si>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</si>
  <si>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</si>
  <si>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</si>
  <si>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</si>
  <si>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</si>
  <si>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</si>
  <si>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</si>
  <si>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</si>
  <si>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</si>
  <si>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</si>
  <si>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</si>
  <si>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</si>
  <si>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</si>
  <si>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</si>
  <si>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</si>
  <si>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</si>
  <si>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</si>
  <si>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</si>
  <si>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</si>
  <si>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</si>
  <si>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</si>
  <si>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</si>
  <si>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</si>
  <si>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</si>
  <si>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</si>
  <si>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</si>
  <si>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</si>
  <si>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</si>
  <si>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</si>
  <si>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</si>
  <si>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</si>
  <si>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</si>
  <si>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</si>
  <si>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</si>
  <si>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</si>
  <si>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</si>
  <si>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</si>
  <si>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</si>
  <si>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</si>
  <si>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</si>
  <si>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</si>
  <si>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</si>
  <si>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</si>
  <si>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</si>
  <si>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</si>
  <si>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</si>
  <si>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</si>
  <si>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</si>
  <si>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</si>
  <si>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</si>
  <si>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</si>
  <si>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</si>
  <si>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</si>
  <si>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</si>
  <si>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</si>
  <si>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</si>
  <si>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</si>
  <si>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</si>
  <si>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</si>
  <si>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</si>
  <si>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</si>
  <si>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</si>
  <si>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</si>
  <si>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</si>
  <si>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</si>
  <si>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</si>
  <si>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</si>
  <si>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</si>
  <si>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</si>
  <si>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</si>
  <si>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</si>
  <si>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</si>
  <si>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</si>
  <si>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</si>
  <si>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</si>
  <si>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</si>
  <si>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</si>
  <si>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</si>
  <si>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</si>
  <si>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</si>
  <si>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</si>
  <si>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</si>
  <si>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</si>
  <si>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</si>
  <si>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</si>
  <si>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</si>
  <si>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</si>
  <si>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</si>
  <si>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</si>
  <si>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</si>
  <si>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</si>
  <si>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</si>
  <si>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</si>
  <si>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</si>
  <si>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</si>
  <si>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</si>
  <si>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</si>
  <si>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</si>
  <si>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</si>
  <si>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</si>
  <si>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</si>
  <si>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</si>
  <si>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</si>
  <si>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</si>
  <si>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</si>
  <si>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</si>
  <si>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</si>
  <si>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</si>
  <si>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</si>
  <si>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</si>
  <si>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</si>
  <si>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</si>
  <si>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</si>
  <si>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</si>
  <si>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</si>
  <si>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</si>
  <si>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</si>
  <si>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</si>
  <si>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</si>
  <si>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</si>
  <si>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</si>
  <si>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</si>
  <si>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</si>
  <si>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</si>
  <si>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</si>
  <si>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</si>
  <si>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</si>
  <si>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</si>
  <si>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</si>
  <si>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</si>
  <si>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</si>
  <si>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</si>
  <si>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</si>
  <si>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</si>
  <si>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</si>
  <si>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</si>
  <si>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</si>
  <si>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</si>
  <si>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</si>
  <si>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</si>
  <si>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</si>
  <si>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</si>
  <si>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</si>
  <si>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</si>
  <si>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</si>
  <si>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</si>
  <si>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</si>
  <si>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</si>
  <si>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</si>
  <si>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</si>
  <si>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</si>
  <si>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</si>
  <si>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</si>
  <si>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</si>
  <si>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</si>
  <si>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</si>
  <si>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</si>
  <si>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</si>
  <si>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</si>
  <si>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</si>
  <si>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</si>
  <si>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</si>
  <si>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</si>
  <si>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</si>
  <si>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</si>
  <si>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Contratación de personal para operatividad del programa</t>
  </si>
  <si>
    <t>Porcentaje</t>
  </si>
  <si>
    <t>Dotación de bienes muebles, papelería e insumos para operatividad del programa</t>
  </si>
  <si>
    <t>Realización de eventos de inclusión social</t>
  </si>
  <si>
    <t>Pago de arriendos</t>
  </si>
  <si>
    <t>Pago de Servicios públicos</t>
  </si>
  <si>
    <t>Suministro de alimentos, bienes e insumos para operatividad del programa</t>
  </si>
  <si>
    <t>Pago de Arriendos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</si>
</sst>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4.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E1. - SOCIAL:  Desarrollo Social con alta competitividad y proyección </v>
      </c>
      <c r="D5" s="891"/>
      <c r="E5" s="891"/>
      <c r="F5" s="891"/>
      <c r="G5" s="891"/>
      <c r="H5" s="891"/>
      <c r="I5" s="892"/>
      <c r="J5" s="893" t="s">
        <v>1672</v>
      </c>
      <c r="K5" s="894"/>
      <c r="L5" s="895" t="str">
        <f>VLOOKUP($D$9,'CONSOLIDADO PLAN DESARROLLO'!$DT$9:$DZ$62,5,0)</f>
        <v>Atención a grupos vulnerables - promoción social</v>
      </c>
      <c r="M5" s="895"/>
      <c r="N5" s="895"/>
      <c r="O5" s="895"/>
      <c r="P5" s="895"/>
      <c r="Q5" s="895"/>
      <c r="R5" s="895"/>
      <c r="S5" s="895"/>
      <c r="T5" s="895"/>
      <c r="U5" s="896"/>
      <c r="V5" s="897" t="s">
        <v>1790</v>
      </c>
      <c r="W5" s="898"/>
      <c r="X5" s="898"/>
      <c r="Y5" s="86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E1.P_F - PRIMERA INFANCIA, INFANCIA, ADOLESCENCIA Y JUVENTUD CON DESARROLLO Y PROYECCIÓN</v>
      </c>
      <c r="D6" s="866"/>
      <c r="E6" s="866"/>
      <c r="F6" s="867"/>
      <c r="G6" s="966" t="s">
        <v>1792</v>
      </c>
      <c r="H6" s="967"/>
      <c r="I6" s="967"/>
      <c r="J6" s="967"/>
      <c r="K6" s="968" t="str">
        <f>VLOOKUP($D$9,'CONSOLIDADO PLAN DESARROLLO'!$DT$9:$DZ$62,7,0)</f>
        <v>Garantizar el acceso de la Primera Infancia, Infancia, Adolescencia y Juventud Tocancipeña a los servicios sociales que permitan su desarrollo personal, social y económico</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1026"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1027"/>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4" t="s">
        <v>1936</v>
      </c>
      <c r="C9" s="975"/>
      <c r="D9" s="103" t="s">
        <v>204</v>
      </c>
      <c r="E9" s="102" t="str">
        <f>VLOOKUP($D$9,'CONSOLIDADO PLAN DESARROLLO'!$EB$9:$EF$62,2,0)</f>
        <v>Ampliar en 600 la cobertura de las personas que se benefician  de los programas dirigidos a Primera Infancia y Juventud</v>
      </c>
      <c r="F9" s="37" t="str">
        <f>VLOOKUP($D$9,'CONSOLIDADO PLAN DESARROLLO'!$EB$9:$EF$62,3,0)</f>
        <v>Cobertura ampliada</v>
      </c>
      <c r="G9" s="98">
        <f>VLOOKUP($D$9,'CONSOLIDADO PLAN DESARROLLO'!$EB$9:$EF$62,4,0)</f>
        <v>2598</v>
      </c>
      <c r="H9" s="98">
        <f>VLOOKUP($D$9,'CONSOLIDADO PLAN DESARROLLO'!$EB$9:$EF$62,5,0)</f>
        <v>3100</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0"/>
      <c r="B13" s="932" t="str">
        <f>VLOOKUP($D$9,'PROYECTOS REGISTRADOS'!$A$2:$D$82,4,0)</f>
        <v>Ampliación del desarrollo de programas sociales dirigidos a niños, niñas, adolescentes y jóvenes residentes en el Municipio de Tocancipá, Cundinamarca, Centro Oriente</v>
      </c>
      <c r="C13" s="935" t="str">
        <f>VLOOKUP($D$9,'PROYECTOS REGISTRADOS'!$A$2:$D$82,3,0)</f>
        <v>2016-25817-00024</v>
      </c>
      <c r="D13" s="938" t="s">
        <v>740</v>
      </c>
      <c r="E13" s="944" t="str">
        <f>IF(D13=0,"0-0",(VLOOKUP(D13,'CONSOLIDADO PLAN DESARROLLO'!$EL$9:$ET$304,2,0)))</f>
        <v>Mantener el programa dirigido Jóvenes de Tocancipá</v>
      </c>
      <c r="F13" s="941" t="str">
        <f>IF(D13=0,"0-0",(VLOOKUP(D13,'CONSOLIDADO PLAN DESARROLLO'!$EL$9:$ET$304,3,0)))</f>
        <v>Programa Jóven con Proyección implementado</v>
      </c>
      <c r="G13" s="963">
        <f>IF(D13=0,"0-0",(VLOOKUP(D13,'CONSOLIDADO PLAN DESARROLLO'!$EL$9:$ET$304,4,0)))</f>
        <v>1</v>
      </c>
      <c r="H13" s="947">
        <f>IF(D13=0,"0-0",(VLOOKUP(D13,'CONSOLIDADO PLAN DESARROLLO'!$EL$9:$ET$304,5,0)))</f>
        <v>1</v>
      </c>
      <c r="I13" s="950">
        <f>IF(D13=0,"0-0",(VLOOKUP(D13,'CONSOLIDADO PLAN DESARROLLO'!$EL$9:$ET$304,$R$3,0)))</f>
        <v>0.25</v>
      </c>
      <c r="J13" s="951"/>
      <c r="K13" s="956"/>
      <c r="L13" s="959"/>
      <c r="M13" s="853" t="s">
        <v>1937</v>
      </c>
      <c r="N13" s="851" t="s">
        <v>1938</v>
      </c>
      <c r="O13" s="854">
        <v>0.4</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30"/>
      <c r="B14" s="932"/>
      <c r="C14" s="935"/>
      <c r="D14" s="938"/>
      <c r="E14" s="945"/>
      <c r="F14" s="941"/>
      <c r="G14" s="963"/>
      <c r="H14" s="947"/>
      <c r="I14" s="952"/>
      <c r="J14" s="953"/>
      <c r="K14" s="956"/>
      <c r="L14" s="960"/>
      <c r="M14" s="853" t="s">
        <v>1939</v>
      </c>
      <c r="N14" s="851" t="s">
        <v>1938</v>
      </c>
      <c r="O14" s="854">
        <v>0.3</v>
      </c>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30"/>
      <c r="B15" s="932"/>
      <c r="C15" s="935"/>
      <c r="D15" s="938"/>
      <c r="E15" s="945"/>
      <c r="F15" s="941"/>
      <c r="G15" s="963"/>
      <c r="H15" s="947"/>
      <c r="I15" s="952"/>
      <c r="J15" s="953"/>
      <c r="K15" s="956"/>
      <c r="L15" s="960"/>
      <c r="M15" s="853" t="s">
        <v>1940</v>
      </c>
      <c r="N15" s="851" t="s">
        <v>1938</v>
      </c>
      <c r="O15" s="854">
        <v>0.4</v>
      </c>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930"/>
      <c r="B22" s="932" t="str">
        <f>VLOOKUP($D$9,'PROYECTOS REGISTRADOS'!$A$2:$D$82,4,0)</f>
        <v>Ampliación del desarrollo de programas sociales dirigidos a niños, niñas, adolescentes y jóvenes residentes en el Municipio de Tocancipá, Cundinamarca, Centro Oriente</v>
      </c>
      <c r="C22" s="935" t="str">
        <f>VLOOKUP($D$9,'PROYECTOS REGISTRADOS'!$A$2:$D$82,3,0)</f>
        <v>2016-25817-00024</v>
      </c>
      <c r="D22" s="938" t="s">
        <v>743</v>
      </c>
      <c r="E22" s="944" t="str">
        <f>IF(D22=0,"0-0",(VLOOKUP(D22,'CONSOLIDADO PLAN DESARROLLO'!$EL$9:$ET$304,2,0)))</f>
        <v>Mantener los programas de complementación nutricional y de protección, en cofinanciación con el ICBF y otros entes gubernamentales. (Estrategia de Cero a Siempre)</v>
      </c>
      <c r="F22" s="941" t="str">
        <f>IF(D22=0,"0-0",(VLOOKUP(D22,'CONSOLIDADO PLAN DESARROLLO'!$EL$9:$ET$304,3,0)))</f>
        <v>Programas mantenidos</v>
      </c>
      <c r="G22" s="963">
        <f>IF(D22=0,"0-0",(VLOOKUP(D22,'CONSOLIDADO PLAN DESARROLLO'!$EL$9:$ET$304,4,0)))</f>
        <v>3</v>
      </c>
      <c r="H22" s="947">
        <f>IF(D22=0,"0-0",(VLOOKUP(D22,'CONSOLIDADO PLAN DESARROLLO'!$EL$9:$ET$304,5,0)))</f>
        <v>3</v>
      </c>
      <c r="I22" s="950">
        <f>IF(D22=0,"0-0",(VLOOKUP(D22,'CONSOLIDADO PLAN DESARROLLO'!$EL$9:$ET$304,$R$3,0)))</f>
        <v>0.5</v>
      </c>
      <c r="J22" s="951"/>
      <c r="K22" s="956"/>
      <c r="L22" s="959"/>
      <c r="M22" s="850" t="s">
        <v>1941</v>
      </c>
      <c r="N22" s="851" t="s">
        <v>1938</v>
      </c>
      <c r="O22" s="854">
        <v>1.5</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9.5" customHeight="1" x14ac:dyDescent="0.2">
      <c r="A23" s="930"/>
      <c r="B23" s="932"/>
      <c r="C23" s="935"/>
      <c r="D23" s="938"/>
      <c r="E23" s="945"/>
      <c r="F23" s="941"/>
      <c r="G23" s="963"/>
      <c r="H23" s="947"/>
      <c r="I23" s="952"/>
      <c r="J23" s="953"/>
      <c r="K23" s="956"/>
      <c r="L23" s="960"/>
      <c r="M23" s="850" t="s">
        <v>1942</v>
      </c>
      <c r="N23" s="851" t="s">
        <v>1938</v>
      </c>
      <c r="O23" s="854">
        <v>1.5</v>
      </c>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6.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21"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Ampliación del desarrollo de programas sociales dirigidos a niños, niñas, adolescentes y jóvenes residentes en el Municipio de Tocancipá, Cundinamarca, Centro Oriente</v>
      </c>
      <c r="C31" s="935" t="str">
        <f>VLOOKUP($D$9,'PROYECTOS REGISTRADOS'!$A$2:$D$82,3,0)</f>
        <v>2016-25817-00024</v>
      </c>
      <c r="D31" s="938" t="s">
        <v>747</v>
      </c>
      <c r="E31" s="944" t="str">
        <f>IF(D31=0,"0-0",(VLOOKUP(D31,'CONSOLIDADO PLAN DESARROLLO'!$EL$9:$ET$304,2,0)))</f>
        <v>Mantener el Programa Clubes de Orientación de Tareas</v>
      </c>
      <c r="F31" s="941" t="str">
        <f>IF(D31=0,"0-0",(VLOOKUP(D31,'CONSOLIDADO PLAN DESARROLLO'!$EL$9:$ET$304,3,0)))</f>
        <v>Programa mantenido</v>
      </c>
      <c r="G31" s="963">
        <f>IF(D31=0,"0-0",(VLOOKUP(D31,'CONSOLIDADO PLAN DESARROLLO'!$EL$9:$ET$304,4,0)))</f>
        <v>1</v>
      </c>
      <c r="H31" s="947">
        <f>IF(D31=0,"0-0",(VLOOKUP(D31,'CONSOLIDADO PLAN DESARROLLO'!$EL$9:$ET$304,5,0)))</f>
        <v>1</v>
      </c>
      <c r="I31" s="950">
        <f>IF(D31=0,"0-0",(VLOOKUP(D31,'CONSOLIDADO PLAN DESARROLLO'!$EL$9:$ET$304,$R$3,0)))</f>
        <v>0.25</v>
      </c>
      <c r="J31" s="951"/>
      <c r="K31" s="956"/>
      <c r="L31" s="959"/>
      <c r="M31" s="853" t="s">
        <v>1937</v>
      </c>
      <c r="N31" s="851" t="s">
        <v>1938</v>
      </c>
      <c r="O31" s="854">
        <v>0.52</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930"/>
      <c r="B32" s="932"/>
      <c r="C32" s="935"/>
      <c r="D32" s="938"/>
      <c r="E32" s="945"/>
      <c r="F32" s="941"/>
      <c r="G32" s="963"/>
      <c r="H32" s="947"/>
      <c r="I32" s="952"/>
      <c r="J32" s="953"/>
      <c r="K32" s="956"/>
      <c r="L32" s="960"/>
      <c r="M32" s="853" t="s">
        <v>1943</v>
      </c>
      <c r="N32" s="851" t="s">
        <v>1938</v>
      </c>
      <c r="O32" s="854">
        <v>0.4</v>
      </c>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850" t="s">
        <v>1942</v>
      </c>
      <c r="N33" s="851" t="s">
        <v>1938</v>
      </c>
      <c r="O33" s="854">
        <v>0.04</v>
      </c>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850" t="s">
        <v>1944</v>
      </c>
      <c r="N34" s="851" t="s">
        <v>1938</v>
      </c>
      <c r="O34" s="852"/>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930"/>
      <c r="B40" s="932" t="str">
        <f>VLOOKUP($D$9,'PROYECTOS REGISTRADOS'!$A$2:$D$82,4,0)</f>
        <v>Ampliación del desarrollo de programas sociales dirigidos a niños, niñas, adolescentes y jóvenes residentes en el Municipio de Tocancipá, Cundinamarca, Centro Oriente</v>
      </c>
      <c r="C40" s="935" t="str">
        <f>VLOOKUP($D$9,'PROYECTOS REGISTRADOS'!$A$2:$D$82,3,0)</f>
        <v>2016-25817-00024</v>
      </c>
      <c r="D40" s="938" t="s">
        <v>750</v>
      </c>
      <c r="E40" s="944" t="str">
        <f>IF(D40=0,"0-0",(VLOOKUP(D40,'CONSOLIDADO PLAN DESARROLLO'!$EL$9:$ET$304,2,0)))</f>
        <v>Ampliar la cobertura del Programa de Hogares Comunitarios  y operación de mega jardines para la Primera Infancia</v>
      </c>
      <c r="F40" s="941" t="str">
        <f>IF(D40=0,"0-0",(VLOOKUP(D40,'CONSOLIDADO PLAN DESARROLLO'!$EL$9:$ET$304,3,0)))</f>
        <v>Cobertura ampliada</v>
      </c>
      <c r="G40" s="963">
        <f>IF(D40=0,"0-0",(VLOOKUP(D40,'CONSOLIDADO PLAN DESARROLLO'!$EL$9:$ET$304,4,0)))</f>
        <v>492</v>
      </c>
      <c r="H40" s="947">
        <f>IF(D40=0,"0-0",(VLOOKUP(D40,'CONSOLIDADO PLAN DESARROLLO'!$EL$9:$ET$304,5,0)))</f>
        <v>600</v>
      </c>
      <c r="I40" s="950">
        <f>IF(D40=0,"0-0",(VLOOKUP(D40,'CONSOLIDADO PLAN DESARROLLO'!$EL$9:$ET$304,$R$3,0)))</f>
        <v>546</v>
      </c>
      <c r="J40" s="951"/>
      <c r="K40" s="956"/>
      <c r="L40" s="959"/>
      <c r="M40" s="853" t="s">
        <v>1937</v>
      </c>
      <c r="N40" s="851" t="s">
        <v>1938</v>
      </c>
      <c r="O40" s="854">
        <v>0.52</v>
      </c>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930"/>
      <c r="B41" s="932"/>
      <c r="C41" s="935"/>
      <c r="D41" s="938"/>
      <c r="E41" s="945"/>
      <c r="F41" s="941"/>
      <c r="G41" s="963"/>
      <c r="H41" s="947"/>
      <c r="I41" s="952"/>
      <c r="J41" s="953"/>
      <c r="K41" s="956"/>
      <c r="L41" s="960"/>
      <c r="M41" s="853" t="s">
        <v>1943</v>
      </c>
      <c r="N41" s="851" t="s">
        <v>1938</v>
      </c>
      <c r="O41" s="854">
        <v>0.4</v>
      </c>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0"/>
      <c r="B42" s="932"/>
      <c r="C42" s="935"/>
      <c r="D42" s="938"/>
      <c r="E42" s="945"/>
      <c r="F42" s="941"/>
      <c r="G42" s="963"/>
      <c r="H42" s="947"/>
      <c r="I42" s="952"/>
      <c r="J42" s="953"/>
      <c r="K42" s="956"/>
      <c r="L42" s="960"/>
      <c r="M42" s="850" t="s">
        <v>1942</v>
      </c>
      <c r="N42" s="851" t="s">
        <v>1938</v>
      </c>
      <c r="O42" s="854">
        <v>0.04</v>
      </c>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0"/>
      <c r="B43" s="932"/>
      <c r="C43" s="935"/>
      <c r="D43" s="938"/>
      <c r="E43" s="945"/>
      <c r="F43" s="941"/>
      <c r="G43" s="963"/>
      <c r="H43" s="947"/>
      <c r="I43" s="952"/>
      <c r="J43" s="953"/>
      <c r="K43" s="956"/>
      <c r="L43" s="960"/>
      <c r="M43" s="850" t="s">
        <v>1944</v>
      </c>
      <c r="N43" s="851" t="s">
        <v>1938</v>
      </c>
      <c r="O43" s="854">
        <v>0.04</v>
      </c>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0"/>
      <c r="B49" s="932" t="str">
        <f>VLOOKUP($D$9,'PROYECTOS REGISTRADOS'!$A$2:$D$82,4,0)</f>
        <v>Ampliación del desarrollo de programas sociales dirigidos a niños, niñas, adolescentes y jóvenes residentes en el Municipio de Tocancipá, Cundinamarca, Centro Oriente</v>
      </c>
      <c r="C49" s="935" t="str">
        <f>VLOOKUP($D$9,'PROYECTOS REGISTRADOS'!$A$2:$D$82,3,0)</f>
        <v>2016-25817-00024</v>
      </c>
      <c r="D49" s="938"/>
      <c r="E49" s="944" t="str">
        <f>IF(D49=0,"0-0",(VLOOKUP(D49,'CONSOLIDADO PLAN DESARROLLO'!$EL$9:$ET$304,2,0)))</f>
        <v>0-0</v>
      </c>
      <c r="F49" s="941" t="str">
        <f>IF(D49=0,"0-0",(VLOOKUP(D49,'CONSOLIDADO PLAN DESARROLLO'!$EL$9:$ET$304,3,0)))</f>
        <v>0-0</v>
      </c>
      <c r="G49" s="963" t="str">
        <f>IF(D49=0,"0-0",(VLOOKUP(D49,'CONSOLIDADO PLAN DESARROLLO'!$EL$9:$ET$304,4,0)))</f>
        <v>0-0</v>
      </c>
      <c r="H49" s="947" t="str">
        <f>IF(D49=0,"0-0",(VLOOKUP(D49,'CONSOLIDADO PLAN DESARROLLO'!$EL$9:$ET$304,5,0)))</f>
        <v>0-0</v>
      </c>
      <c r="I49" s="950" t="str">
        <f>IF(D49=0,"0-0",(VLOOKUP(D49,'CONSOLIDADO PLAN DESARROLLO'!$EL$9:$ET$304,$R$3,0)))</f>
        <v>0-0</v>
      </c>
      <c r="J49" s="951"/>
      <c r="K49" s="976"/>
      <c r="L49" s="979"/>
      <c r="M49" s="175"/>
      <c r="N49" s="176"/>
      <c r="O49" s="177"/>
      <c r="P49" s="46"/>
      <c r="Q49" s="47"/>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0"/>
      <c r="B50" s="932"/>
      <c r="C50" s="935"/>
      <c r="D50" s="938"/>
      <c r="E50" s="945"/>
      <c r="F50" s="941"/>
      <c r="G50" s="963"/>
      <c r="H50" s="947"/>
      <c r="I50" s="952"/>
      <c r="J50" s="953"/>
      <c r="K50" s="976"/>
      <c r="L50" s="980"/>
      <c r="M50" s="175"/>
      <c r="N50" s="176"/>
      <c r="O50" s="177"/>
      <c r="P50" s="46"/>
      <c r="Q50" s="47"/>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0"/>
      <c r="B51" s="932"/>
      <c r="C51" s="935"/>
      <c r="D51" s="938"/>
      <c r="E51" s="945"/>
      <c r="F51" s="941"/>
      <c r="G51" s="963"/>
      <c r="H51" s="947"/>
      <c r="I51" s="952"/>
      <c r="J51" s="953"/>
      <c r="K51" s="976"/>
      <c r="L51" s="980"/>
      <c r="M51" s="175"/>
      <c r="N51" s="176"/>
      <c r="O51" s="177"/>
      <c r="P51" s="46"/>
      <c r="Q51" s="47"/>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0"/>
      <c r="B52" s="932"/>
      <c r="C52" s="935"/>
      <c r="D52" s="938"/>
      <c r="E52" s="945"/>
      <c r="F52" s="941"/>
      <c r="G52" s="963"/>
      <c r="H52" s="947"/>
      <c r="I52" s="952"/>
      <c r="J52" s="953"/>
      <c r="K52" s="976"/>
      <c r="L52" s="980"/>
      <c r="M52" s="175"/>
      <c r="N52" s="176"/>
      <c r="O52" s="177"/>
      <c r="P52" s="46"/>
      <c r="Q52" s="47"/>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0"/>
      <c r="B53" s="932"/>
      <c r="C53" s="935"/>
      <c r="D53" s="938"/>
      <c r="E53" s="945"/>
      <c r="F53" s="941"/>
      <c r="G53" s="963"/>
      <c r="H53" s="947"/>
      <c r="I53" s="952"/>
      <c r="J53" s="953"/>
      <c r="K53" s="976"/>
      <c r="L53" s="980"/>
      <c r="M53" s="175"/>
      <c r="N53" s="176"/>
      <c r="O53" s="177"/>
      <c r="P53" s="46"/>
      <c r="Q53" s="47"/>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0"/>
      <c r="B54" s="933"/>
      <c r="C54" s="936"/>
      <c r="D54" s="939"/>
      <c r="E54" s="945"/>
      <c r="F54" s="942"/>
      <c r="G54" s="964"/>
      <c r="H54" s="948"/>
      <c r="I54" s="952"/>
      <c r="J54" s="953"/>
      <c r="K54" s="977"/>
      <c r="L54" s="980"/>
      <c r="M54" s="178"/>
      <c r="N54" s="179"/>
      <c r="O54" s="180"/>
      <c r="P54" s="107"/>
      <c r="Q54" s="108"/>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1"/>
      <c r="B55" s="934"/>
      <c r="C55" s="937"/>
      <c r="D55" s="940"/>
      <c r="E55" s="946"/>
      <c r="F55" s="943"/>
      <c r="G55" s="965"/>
      <c r="H55" s="949"/>
      <c r="I55" s="954"/>
      <c r="J55" s="955"/>
      <c r="K55" s="978"/>
      <c r="L55" s="98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Ampliación del desarrollo de programas sociales dirigidos a niños, niñas, adolescentes y jóvenes residentes en el Municipio de Tocancipá, Cundinamarca, Centro Oriente</v>
      </c>
      <c r="C58" s="935" t="str">
        <f>VLOOKUP($D$9,'PROYECTOS REGISTRADOS'!$A$2:$D$82,3,0)</f>
        <v>2016-25817-00024</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6"/>
      <c r="L58" s="979"/>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6"/>
      <c r="L59" s="980"/>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6"/>
      <c r="L60" s="980"/>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6"/>
      <c r="L61" s="980"/>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6"/>
      <c r="L62" s="980"/>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7"/>
      <c r="L63" s="980"/>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78"/>
      <c r="L64" s="981"/>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Ampliación del desarrollo de programas sociales dirigidos a niños, niñas, adolescentes y jóvenes residentes en el Municipio de Tocancipá, Cundinamarca, Centro Oriente</v>
      </c>
      <c r="C67" s="935" t="str">
        <f>VLOOKUP($D$9,'PROYECTOS REGISTRADOS'!$A$2:$D$82,3,0)</f>
        <v>2016-25817-00024</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6"/>
      <c r="L67" s="979"/>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6"/>
      <c r="L68" s="980"/>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6"/>
      <c r="L69" s="980"/>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6"/>
      <c r="L70" s="980"/>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6"/>
      <c r="L71" s="980"/>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7"/>
      <c r="L72" s="980"/>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78"/>
      <c r="L73" s="981"/>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Ampliación del desarrollo de programas sociales dirigidos a niños, niñas, adolescentes y jóvenes residentes en el Municipio de Tocancipá, Cundinamarca, Centro Oriente</v>
      </c>
      <c r="C76" s="935" t="str">
        <f>VLOOKUP($D$9,'PROYECTOS REGISTRADOS'!$A$2:$D$82,3,0)</f>
        <v>2016-25817-00024</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6"/>
      <c r="L76" s="979"/>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6"/>
      <c r="L77" s="980"/>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6"/>
      <c r="L78" s="980"/>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6"/>
      <c r="L79" s="980"/>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6"/>
      <c r="L80" s="980"/>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7"/>
      <c r="L81" s="980"/>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78"/>
      <c r="L82" s="981"/>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Ampliación del desarrollo de programas sociales dirigidos a niños, niñas, adolescentes y jóvenes residentes en el Municipio de Tocancipá, Cundinamarca, Centro Oriente</v>
      </c>
      <c r="C85" s="935" t="str">
        <f>VLOOKUP($D$9,'PROYECTOS REGISTRADOS'!$A$2:$D$82,3,0)</f>
        <v>2016-25817-00024</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6"/>
      <c r="L85" s="979"/>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6"/>
      <c r="L86" s="980"/>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6"/>
      <c r="L87" s="980"/>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6"/>
      <c r="L88" s="980"/>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6"/>
      <c r="L89" s="980"/>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7"/>
      <c r="L90" s="980"/>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78"/>
      <c r="L91" s="981"/>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Ampliación del desarrollo de programas sociales dirigidos a niños, niñas, adolescentes y jóvenes residentes en el Municipio de Tocancipá, Cundinamarca, Centro Oriente</v>
      </c>
      <c r="C94" s="935" t="str">
        <f>VLOOKUP($D$9,'PROYECTOS REGISTRADOS'!$A$2:$D$82,3,0)</f>
        <v>2016-25817-00024</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6"/>
      <c r="L94" s="979"/>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6"/>
      <c r="L95" s="980"/>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6"/>
      <c r="L96" s="980"/>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6"/>
      <c r="L97" s="980"/>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6"/>
      <c r="L98" s="980"/>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7"/>
      <c r="L99" s="980"/>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78"/>
      <c r="L100" s="981"/>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Ampliación del desarrollo de programas sociales dirigidos a niños, niñas, adolescentes y jóvenes residentes en el Municipio de Tocancipá, Cundinamarca, Centro Oriente</v>
      </c>
      <c r="C103" s="935" t="str">
        <f>VLOOKUP($D$9,'PROYECTOS REGISTRADOS'!$A$2:$D$82,3,0)</f>
        <v>2016-25817-00024</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6"/>
      <c r="L103" s="979"/>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6"/>
      <c r="L104" s="980"/>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6"/>
      <c r="L105" s="980"/>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6"/>
      <c r="L106" s="980"/>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6"/>
      <c r="L107" s="980"/>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7"/>
      <c r="L108" s="980"/>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78"/>
      <c r="L109" s="981"/>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Ampliación del desarrollo de programas sociales dirigidos a niños, niñas, adolescentes y jóvenes residentes en el Municipio de Tocancipá, Cundinamarca, Centro Oriente</v>
      </c>
      <c r="C112" s="935" t="str">
        <f>VLOOKUP($D$9,'PROYECTOS REGISTRADOS'!$A$2:$D$82,3,0)</f>
        <v>2016-25817-00024</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6"/>
      <c r="L112" s="979"/>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6"/>
      <c r="L113" s="980"/>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6"/>
      <c r="L114" s="980"/>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6"/>
      <c r="L115" s="980"/>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6"/>
      <c r="L116" s="980"/>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7"/>
      <c r="L117" s="980"/>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78"/>
      <c r="L118" s="981"/>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Ampliación del desarrollo de programas sociales dirigidos a niños, niñas, adolescentes y jóvenes residentes en el Municipio de Tocancipá, Cundinamarca, Centro Oriente</v>
      </c>
      <c r="C121" s="935" t="str">
        <f>VLOOKUP($D$9,'PROYECTOS REGISTRADOS'!$A$2:$D$82,3,0)</f>
        <v>2016-25817-00024</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6"/>
      <c r="L121" s="979"/>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6"/>
      <c r="L122" s="980"/>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6"/>
      <c r="L123" s="980"/>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6"/>
      <c r="L124" s="980"/>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6"/>
      <c r="L125" s="980"/>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7"/>
      <c r="L126" s="980"/>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78"/>
      <c r="L127" s="981"/>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Ampliación del desarrollo de programas sociales dirigidos a niños, niñas, adolescentes y jóvenes residentes en el Municipio de Tocancipá, Cundinamarca, Centro Oriente</v>
      </c>
      <c r="C130" s="935" t="str">
        <f>VLOOKUP($D$9,'PROYECTOS REGISTRADOS'!$A$2:$D$82,3,0)</f>
        <v>2016-25817-00024</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6"/>
      <c r="L130" s="979"/>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6"/>
      <c r="L131" s="980"/>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6"/>
      <c r="L132" s="980"/>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6"/>
      <c r="L133" s="980"/>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6"/>
      <c r="L134" s="980"/>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7"/>
      <c r="L135" s="980"/>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78"/>
      <c r="L136" s="981"/>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Ampliación del desarrollo de programas sociales dirigidos a niños, niñas, adolescentes y jóvenes residentes en el Municipio de Tocancipá, Cundinamarca, Centro Oriente</v>
      </c>
      <c r="C139" s="935" t="str">
        <f>VLOOKUP($D$9,'PROYECTOS REGISTRADOS'!$A$2:$D$82,3,0)</f>
        <v>2016-25817-00024</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6"/>
      <c r="L139" s="979"/>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6"/>
      <c r="L140" s="980"/>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6"/>
      <c r="L141" s="980"/>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6"/>
      <c r="L142" s="980"/>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6"/>
      <c r="L143" s="980"/>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7"/>
      <c r="L144" s="980"/>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78"/>
      <c r="L145" s="981"/>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Ampliación del desarrollo de programas sociales dirigidos a niños, niñas, adolescentes y jóvenes residentes en el Municipio de Tocancipá, Cundinamarca, Centro Oriente</v>
      </c>
      <c r="C148" s="935" t="str">
        <f>VLOOKUP($D$9,'PROYECTOS REGISTRADOS'!$A$2:$D$82,3,0)</f>
        <v>2016-25817-00024</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6"/>
      <c r="L148" s="979"/>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6"/>
      <c r="L149" s="980"/>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6"/>
      <c r="L150" s="980"/>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6"/>
      <c r="L151" s="980"/>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6"/>
      <c r="L152" s="980"/>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7"/>
      <c r="L153" s="980"/>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78"/>
      <c r="L154" s="981"/>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Ampliación del desarrollo de programas sociales dirigidos a niños, niñas, adolescentes y jóvenes residentes en el Municipio de Tocancipá, Cundinamarca, Centro Oriente</v>
      </c>
      <c r="C157" s="935" t="str">
        <f>VLOOKUP($D$9,'PROYECTOS REGISTRADOS'!$A$2:$D$82,3,0)</f>
        <v>2016-25817-00024</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6"/>
      <c r="L157" s="979"/>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6"/>
      <c r="L158" s="980"/>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6"/>
      <c r="L159" s="980"/>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6"/>
      <c r="L160" s="980"/>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6"/>
      <c r="L161" s="980"/>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7"/>
      <c r="L162" s="980"/>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78"/>
      <c r="L163" s="981"/>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Ampliación del desarrollo de programas sociales dirigidos a niños, niñas, adolescentes y jóvenes residentes en el Municipio de Tocancipá, Cundinamarca, Centro Oriente</v>
      </c>
      <c r="C166" s="935" t="str">
        <f>VLOOKUP($D$9,'PROYECTOS REGISTRADOS'!$A$2:$D$82,3,0)</f>
        <v>2016-25817-00024</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6"/>
      <c r="L166" s="979"/>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6"/>
      <c r="L167" s="980"/>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6"/>
      <c r="L168" s="980"/>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6"/>
      <c r="L169" s="980"/>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6"/>
      <c r="L170" s="980"/>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7"/>
      <c r="L171" s="980"/>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78"/>
      <c r="L172" s="981"/>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Ampliación del desarrollo de programas sociales dirigidos a niños, niñas, adolescentes y jóvenes residentes en el Municipio de Tocancipá, Cundinamarca, Centro Oriente</v>
      </c>
      <c r="C175" s="935" t="str">
        <f>VLOOKUP($D$9,'PROYECTOS REGISTRADOS'!$A$2:$D$82,3,0)</f>
        <v>2016-25817-00024</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6"/>
      <c r="L175" s="979"/>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6"/>
      <c r="L176" s="980"/>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6"/>
      <c r="L177" s="980"/>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6"/>
      <c r="L178" s="980"/>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6"/>
      <c r="L179" s="980"/>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7"/>
      <c r="L180" s="980"/>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78"/>
      <c r="L181" s="981"/>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Ampliación del desarrollo de programas sociales dirigidos a niños, niñas, adolescentes y jóvenes residentes en el Municipio de Tocancipá, Cundinamarca, Centro Oriente</v>
      </c>
      <c r="C184" s="935" t="str">
        <f>VLOOKUP($D$9,'PROYECTOS REGISTRADOS'!$A$2:$D$82,3,0)</f>
        <v>2016-25817-00024</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6"/>
      <c r="L184" s="979"/>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6"/>
      <c r="L185" s="980"/>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6"/>
      <c r="L186" s="980"/>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6"/>
      <c r="L187" s="980"/>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6"/>
      <c r="L188" s="980"/>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7"/>
      <c r="L189" s="980"/>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78"/>
      <c r="L190" s="981"/>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Ampliación del desarrollo de programas sociales dirigidos a niños, niñas, adolescentes y jóvenes residentes en el Municipio de Tocancipá, Cundinamarca, Centro Oriente</v>
      </c>
      <c r="C193" s="935" t="str">
        <f>VLOOKUP($D$9,'PROYECTOS REGISTRADOS'!$A$2:$D$82,3,0)</f>
        <v>2016-25817-00024</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6"/>
      <c r="L193" s="979"/>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6"/>
      <c r="L194" s="980"/>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6"/>
      <c r="L195" s="980"/>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6"/>
      <c r="L196" s="980"/>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6"/>
      <c r="L197" s="980"/>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7"/>
      <c r="L198" s="980"/>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78"/>
      <c r="L199" s="981"/>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7A77CA-7DC2-407B-91AB-55EDFFD387A3}"/>
</file>

<file path=customXml/itemProps2.xml><?xml version="1.0" encoding="utf-8"?>
<ds:datastoreItem xmlns:ds="http://schemas.openxmlformats.org/officeDocument/2006/customXml" ds:itemID="{1B2F1E16-3D14-4C3F-A5E4-DDB06152A8BD}"/>
</file>

<file path=customXml/itemProps3.xml><?xml version="1.0" encoding="utf-8"?>
<ds:datastoreItem xmlns:ds="http://schemas.openxmlformats.org/officeDocument/2006/customXml" ds:itemID="{11C83A3D-3750-4597-8A26-C2FE18E0FC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