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I174" i="6" s="1"/>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I157" i="6"/>
  <c r="H157" i="6"/>
  <c r="G157" i="6"/>
  <c r="F157" i="6"/>
  <c r="E157" i="6"/>
  <c r="AX156" i="6"/>
  <c r="AW156" i="6"/>
  <c r="AV156" i="6"/>
  <c r="AU156" i="6"/>
  <c r="AT156" i="6"/>
  <c r="AR156" i="6"/>
  <c r="AQ156" i="6"/>
  <c r="AP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I148" i="6"/>
  <c r="H148" i="6"/>
  <c r="G148" i="6"/>
  <c r="F148" i="6"/>
  <c r="E148" i="6"/>
  <c r="AX147" i="6"/>
  <c r="AW147" i="6"/>
  <c r="AV147" i="6"/>
  <c r="AU147" i="6"/>
  <c r="AT147" i="6"/>
  <c r="AR147" i="6"/>
  <c r="AQ147" i="6"/>
  <c r="AP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P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H130" i="6"/>
  <c r="I130" i="6"/>
  <c r="H130" i="6"/>
  <c r="G130" i="6"/>
  <c r="F130" i="6"/>
  <c r="E130" i="6"/>
  <c r="AX129" i="6"/>
  <c r="AW129" i="6"/>
  <c r="AV129" i="6"/>
  <c r="AU129" i="6"/>
  <c r="AT129" i="6"/>
  <c r="AR129" i="6"/>
  <c r="AQ129" i="6"/>
  <c r="AP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I121" i="6"/>
  <c r="H121" i="6"/>
  <c r="G121" i="6"/>
  <c r="F121" i="6"/>
  <c r="E121" i="6"/>
  <c r="AX120" i="6"/>
  <c r="AW120" i="6"/>
  <c r="AV120" i="6"/>
  <c r="AU120" i="6"/>
  <c r="AT120" i="6"/>
  <c r="AR120" i="6"/>
  <c r="AQ120" i="6"/>
  <c r="AP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S93" i="6" s="1"/>
  <c r="AP95" i="6"/>
  <c r="AI95" i="6"/>
  <c r="AS94" i="6"/>
  <c r="AP94" i="6"/>
  <c r="AP93" i="6" s="1"/>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S84" i="6" s="1"/>
  <c r="AP86" i="6"/>
  <c r="AI86" i="6"/>
  <c r="AS85" i="6"/>
  <c r="AP85" i="6"/>
  <c r="AP84" i="6" s="1"/>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S75" i="6" s="1"/>
  <c r="AP77" i="6"/>
  <c r="AI77" i="6"/>
  <c r="AS76" i="6"/>
  <c r="AP76" i="6"/>
  <c r="AP75" i="6" s="1"/>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S57" i="6" s="1"/>
  <c r="AP59" i="6"/>
  <c r="AI59" i="6"/>
  <c r="AS58" i="6"/>
  <c r="AP58" i="6"/>
  <c r="AP57" i="6" s="1"/>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P30" i="6" s="1"/>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9" i="6" l="1"/>
  <c r="AI120" i="6"/>
  <c r="AI129" i="6"/>
  <c r="AI138" i="6"/>
  <c r="AI147" i="6"/>
  <c r="AI156" i="6"/>
  <c r="AI183" i="6"/>
  <c r="AP183" i="6"/>
  <c r="AI57" i="6"/>
  <c r="AI66" i="6"/>
  <c r="AI75" i="6"/>
  <c r="AI84" i="6"/>
  <c r="AI93" i="6"/>
  <c r="AI102" i="6"/>
  <c r="AP165" i="6"/>
  <c r="AS174" i="6"/>
  <c r="AP192" i="6"/>
  <c r="AI39" i="6"/>
  <c r="AP111" i="6"/>
  <c r="AS120" i="6"/>
  <c r="AS129" i="6"/>
  <c r="AS138" i="6"/>
  <c r="AS147" i="6"/>
  <c r="AS156"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K52" i="5"/>
  <c r="Q52" i="5" s="1"/>
  <c r="F52" i="5"/>
  <c r="F51" i="5"/>
  <c r="K51" i="5" s="1"/>
  <c r="Q51" i="5" s="1"/>
  <c r="K50" i="5"/>
  <c r="Q50" i="5" s="1"/>
  <c r="F50" i="5"/>
  <c r="F49" i="5"/>
  <c r="K49" i="5" s="1"/>
  <c r="Q49" i="5" s="1"/>
  <c r="K48" i="5"/>
  <c r="Q48" i="5" s="1"/>
  <c r="F48" i="5"/>
  <c r="F47" i="5"/>
  <c r="K47" i="5" s="1"/>
  <c r="Q47" i="5" s="1"/>
  <c r="K46" i="5"/>
  <c r="Q46" i="5" s="1"/>
  <c r="F46" i="5"/>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N283" i="5"/>
  <c r="AU283" i="5" s="1"/>
  <c r="AG99" i="5"/>
  <c r="AN99" i="5" s="1"/>
  <c r="AK186" i="5"/>
  <c r="AR186" i="5" s="1"/>
  <c r="AG275" i="5"/>
  <c r="BB186" i="5"/>
  <c r="AG9" i="5"/>
  <c r="AN9" i="5" s="1"/>
  <c r="AH9" i="5"/>
  <c r="AO9" i="5" s="1"/>
  <c r="AV9" i="5" s="1"/>
  <c r="BB9" i="5" s="1"/>
  <c r="AG95" i="5"/>
  <c r="AN95" i="5" s="1"/>
  <c r="AG109" i="5"/>
  <c r="AN109" i="5" s="1"/>
  <c r="AN111" i="5"/>
  <c r="AN139" i="5"/>
  <c r="AO139" i="5"/>
  <c r="AU139" i="5" s="1"/>
  <c r="AH186" i="5"/>
  <c r="AI69" i="5"/>
  <c r="AP69" i="5" s="1"/>
  <c r="AW69" i="5" s="1"/>
  <c r="AH133" i="5"/>
  <c r="AN206" i="5"/>
  <c r="AN211" i="5"/>
  <c r="AP211" i="5"/>
  <c r="AW211" i="5" s="1"/>
  <c r="BB211" i="5" s="1"/>
  <c r="AG230" i="5"/>
  <c r="K6" i="6"/>
  <c r="C6" i="6"/>
  <c r="L5" i="6"/>
  <c r="Y5" i="6"/>
  <c r="C5" i="6"/>
  <c r="AS12" i="6"/>
  <c r="AS9" i="6"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9" i="5" l="1"/>
  <c r="AN186" i="5"/>
  <c r="BC186" i="5" s="1"/>
  <c r="BC201" i="5"/>
  <c r="BC109" i="5"/>
  <c r="BC95" i="5"/>
  <c r="BC69" i="5"/>
  <c r="BC53" i="5"/>
  <c r="BC221"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<sst xmlns="http://schemas.openxmlformats.org/spreadsheetml/2006/main" count="10511" uniqueCount="1944">
  <si>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</si>
  <si>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</si>
  <si>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</si>
  <si>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</si>
  <si>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</si>
  <si>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</si>
  <si>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</si>
  <si>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</si>
  <si>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</si>
  <si>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</si>
  <si>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</si>
  <si>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</si>
  <si>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</si>
  <si>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</si>
  <si>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</si>
  <si>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</si>
  <si>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</si>
  <si>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</si>
  <si>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</si>
  <si>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</si>
  <si>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</si>
  <si>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</si>
  <si>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</si>
  <si>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</si>
  <si>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</si>
  <si>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</si>
  <si>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</si>
  <si>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</si>
  <si>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</si>
  <si>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</si>
  <si>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</si>
  <si>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</si>
  <si>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</si>
  <si>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</si>
  <si>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</si>
  <si>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</si>
  <si>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</si>
  <si>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</si>
  <si>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</si>
  <si>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</si>
  <si>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</si>
  <si>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</si>
  <si>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</si>
  <si>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</si>
  <si>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</si>
  <si>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</si>
  <si>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</si>
  <si>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</si>
  <si>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</si>
  <si>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</si>
  <si>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</si>
  <si>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</si>
  <si>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</si>
  <si>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</si>
  <si>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</si>
  <si>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</si>
  <si>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</si>
  <si>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</si>
  <si>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</si>
  <si>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</si>
  <si>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</si>
  <si>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</si>
  <si>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</si>
  <si>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</si>
  <si>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</si>
  <si>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</si>
  <si>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</si>
  <si>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</si>
  <si>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</si>
  <si>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</si>
  <si>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</si>
  <si>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</si>
  <si>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</si>
  <si>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</si>
  <si>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</si>
  <si>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</si>
  <si>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</si>
  <si>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</si>
  <si>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</si>
  <si>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</si>
  <si>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</si>
  <si>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</si>
  <si>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</si>
  <si>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</si>
  <si>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</si>
  <si>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</si>
  <si>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</si>
  <si>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</si>
  <si>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</si>
  <si>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</si>
  <si>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</si>
  <si>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</si>
  <si>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</si>
  <si>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</si>
  <si>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</si>
  <si>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</si>
  <si>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</si>
  <si>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</si>
  <si>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</si>
  <si>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</si>
  <si>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</si>
  <si>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</si>
  <si>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</si>
  <si>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</si>
  <si>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</si>
  <si>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</si>
  <si>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</si>
  <si>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</si>
  <si>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</si>
  <si>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</si>
  <si>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</si>
  <si>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</si>
  <si>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</si>
  <si>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</si>
  <si>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</si>
  <si>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</si>
  <si>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</si>
  <si>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</si>
  <si>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</si>
  <si>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</si>
  <si>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</si>
  <si>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</si>
  <si>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</si>
  <si>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</si>
  <si>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</si>
  <si>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</si>
  <si>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</si>
  <si>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</si>
  <si>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</si>
  <si>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</si>
  <si>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</si>
  <si>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</si>
  <si>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</si>
  <si>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</si>
  <si>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</si>
  <si>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</si>
  <si>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</si>
  <si>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</si>
  <si>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</si>
  <si>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</si>
  <si>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</si>
  <si>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</si>
  <si>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</si>
  <si>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</si>
  <si>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</si>
  <si>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</si>
  <si>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</si>
  <si>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</si>
  <si>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</si>
  <si>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</si>
  <si>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</si>
  <si>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</si>
  <si>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</si>
  <si>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</si>
  <si>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</si>
  <si>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</si>
  <si>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</si>
  <si>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</si>
  <si>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</si>
  <si>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</si>
  <si>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</si>
  <si>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</si>
  <si>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</si>
  <si>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</si>
  <si>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</si>
  <si>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</si>
  <si>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</si>
  <si>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</si>
  <si>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</si>
  <si>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</si>
  <si>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</si>
  <si>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</si>
  <si>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</si>
  <si>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</si>
  <si>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</si>
  <si>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</si>
  <si>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</si>
  <si>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</si>
  <si>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</si>
  <si>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</si>
  <si>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</si>
  <si>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</si>
  <si>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</si>
  <si>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</si>
  <si>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</si>
  <si>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</si>
  <si>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</si>
  <si>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</si>
  <si>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</si>
  <si>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</si>
  <si>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</si>
  <si>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</si>
  <si>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</si>
  <si>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</si>
  <si>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</si>
  <si>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</si>
  <si>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</si>
  <si>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</si>
  <si>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</si>
  <si>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</si>
  <si>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</si>
  <si>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</si>
  <si>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</si>
  <si>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</si>
  <si>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</si>
  <si>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</si>
  <si>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</si>
  <si>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</si>
  <si>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</si>
  <si>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</si>
  <si>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</si>
  <si>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</si>
  <si>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</si>
  <si>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</si>
  <si>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</si>
  <si>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</si>
  <si>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</si>
  <si>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</si>
  <si>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</si>
  <si>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</si>
  <si>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</si>
  <si>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</si>
  <si>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</si>
  <si>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</si>
  <si>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</si>
  <si>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</si>
  <si>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</si>
  <si>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</si>
  <si>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</si>
  <si>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</si>
  <si>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</si>
  <si>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</si>
  <si>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</si>
  <si>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</si>
  <si>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</si>
  <si>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</si>
  <si>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</si>
  <si>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</si>
  <si>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</si>
  <si>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</si>
  <si>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</si>
  <si>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</si>
  <si>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</si>
  <si>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</si>
  <si>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</si>
  <si>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</si>
  <si>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</si>
  <si>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</si>
  <si>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</si>
  <si>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</si>
  <si>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</si>
  <si>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</si>
  <si>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</si>
  <si>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</si>
  <si>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</si>
  <si>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</si>
  <si>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</si>
  <si>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</si>
  <si>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</si>
  <si>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</si>
  <si>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</si>
  <si>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</si>
  <si>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</si>
  <si>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</si>
  <si>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</si>
  <si>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</si>
  <si>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</si>
  <si>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</si>
  <si>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</si>
  <si>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</si>
  <si>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</si>
  <si>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</si>
  <si>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</si>
  <si>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</si>
  <si>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</si>
  <si>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</si>
  <si>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</si>
  <si>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</si>
  <si>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</si>
  <si>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</si>
  <si>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</si>
  <si>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</si>
  <si>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</si>
  <si>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</si>
  <si>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</si>
  <si>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</si>
  <si>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</si>
  <si>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</si>
  <si>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</si>
  <si>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</si>
  <si>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</si>
  <si>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</si>
  <si>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</si>
  <si>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</si>
  <si>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</si>
  <si>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</si>
  <si>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</si>
  <si>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</si>
  <si>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</si>
  <si>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</si>
  <si>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</si>
  <si>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</si>
  <si>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</si>
  <si>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</si>
  <si>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</si>
  <si>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</si>
  <si>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</si>
  <si>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</si>
  <si>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</si>
  <si>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</si>
  <si>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</si>
  <si>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</si>
  <si>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</si>
  <si>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</si>
  <si>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</si>
  <si>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</si>
  <si>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</si>
  <si>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</si>
  <si>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</si>
  <si>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</si>
  <si>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</si>
  <si>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</si>
  <si>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</si>
  <si>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</si>
  <si>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</si>
  <si>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</si>
  <si>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</si>
  <si>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</si>
  <si>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</si>
  <si>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</si>
  <si>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</si>
  <si>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</si>
  <si>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</si>
  <si>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</si>
  <si>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</si>
  <si>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</si>
  <si>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</si>
  <si>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</si>
  <si>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</si>
  <si>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</si>
  <si>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</si>
  <si>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</si>
  <si>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</si>
  <si>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</si>
  <si>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</si>
  <si>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</si>
  <si>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</si>
  <si>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</si>
  <si>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</si>
  <si>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</si>
  <si>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</si>
  <si>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</si>
  <si>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</si>
  <si>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</si>
  <si>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</si>
  <si>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</si>
  <si>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</si>
  <si>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</si>
  <si>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</si>
  <si>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</si>
  <si>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</si>
  <si>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</si>
  <si>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</si>
  <si>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</si>
  <si>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</si>
  <si>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</si>
  <si>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</si>
  <si>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</si>
  <si>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</si>
  <si>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</si>
  <si>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</si>
  <si>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</si>
  <si>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</si>
  <si>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</si>
  <si>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</si>
  <si>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</si>
  <si>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</si>
  <si>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</si>
  <si>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</si>
  <si>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</si>
  <si>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</si>
  <si>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</si>
  <si>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</si>
  <si>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</si>
  <si>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</si>
  <si>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</si>
  <si>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</si>
  <si>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</si>
  <si>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</si>
  <si>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</si>
  <si>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</si>
  <si>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</si>
  <si>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</si>
  <si>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</si>
  <si>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</si>
  <si>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</si>
  <si>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</si>
  <si>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</si>
  <si>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</si>
  <si>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</si>
  <si>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</si>
  <si>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</si>
  <si>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</si>
  <si>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</si>
  <si>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</si>
  <si>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</si>
  <si>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</si>
  <si>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</si>
  <si>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</si>
  <si>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</si>
  <si>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</si>
  <si>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</si>
  <si>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</si>
  <si>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</si>
  <si>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</si>
  <si>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</si>
  <si>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</si>
  <si>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</si>
  <si>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</si>
  <si>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</si>
  <si>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</si>
  <si>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</si>
  <si>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</si>
  <si>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</si>
  <si>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</si>
  <si>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</si>
  <si>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</si>
  <si>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</si>
  <si>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</si>
  <si>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</si>
  <si>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</si>
  <si>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</si>
  <si>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</si>
  <si>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</si>
  <si>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</si>
  <si>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</si>
  <si>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</si>
  <si>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</si>
  <si>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</si>
  <si>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</si>
  <si>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</si>
  <si>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</si>
  <si>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</si>
  <si>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</si>
  <si>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</si>
  <si>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</si>
  <si>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</si>
  <si>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</si>
  <si>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</si>
  <si>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</si>
  <si>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</si>
  <si>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</si>
  <si>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</si>
  <si>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</si>
  <si>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</si>
  <si>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</si>
  <si>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</si>
  <si>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</si>
  <si>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</si>
  <si>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</si>
  <si>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</si>
  <si>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</si>
  <si>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</si>
  <si>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</si>
  <si>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</si>
  <si>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</si>
  <si>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</si>
  <si>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</si>
  <si>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</si>
  <si>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</si>
  <si>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</si>
  <si>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</si>
  <si>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</si>
  <si>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</si>
  <si>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</si>
  <si>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</si>
  <si>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</si>
  <si>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</si>
  <si>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</si>
  <si>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</si>
  <si>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</si>
  <si>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</si>
  <si>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</si>
  <si>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</si>
  <si>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</si>
  <si>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</si>
  <si>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</si>
  <si>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</si>
  <si>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</si>
  <si>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</si>
  <si>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</si>
  <si>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</si>
  <si>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</si>
  <si>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</si>
  <si>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</si>
  <si>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</si>
  <si>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</si>
  <si>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</si>
  <si>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</si>
  <si>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</si>
  <si>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</si>
  <si>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</si>
  <si>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</si>
  <si>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</si>
  <si>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</si>
  <si>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</si>
  <si>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</si>
  <si>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</si>
  <si>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</si>
  <si>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</si>
  <si>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</si>
  <si>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</si>
  <si>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</si>
  <si>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</si>
  <si>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</si>
  <si>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</si>
  <si>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</si>
  <si>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</si>
  <si>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</si>
  <si>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</si>
  <si>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</si>
  <si>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</si>
  <si>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</si>
  <si>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</si>
  <si>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</si>
  <si>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</si>
  <si>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</si>
  <si>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</si>
  <si>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</si>
  <si>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</si>
  <si>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</si>
  <si>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</si>
  <si>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</si>
  <si>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</si>
  <si>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</si>
  <si>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</si>
  <si>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</si>
  <si>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</si>
  <si>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</si>
  <si>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</si>
  <si>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</si>
  <si>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</si>
  <si>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</si>
  <si>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</si>
  <si>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</si>
  <si>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</si>
  <si>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</si>
  <si>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</si>
  <si>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</si>
  <si>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</si>
  <si>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</si>
  <si>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</si>
  <si>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</si>
  <si>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</si>
  <si>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</si>
  <si>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</si>
  <si>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</si>
  <si>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</si>
  <si>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</si>
  <si>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</si>
  <si>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</si>
  <si>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</si>
  <si>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</si>
  <si>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</si>
  <si>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</si>
  <si>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</si>
  <si>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</si>
  <si>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</si>
  <si>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</si>
  <si>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</si>
  <si>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</si>
  <si>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</si>
  <si>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</si>
  <si>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</si>
  <si>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</si>
  <si>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</si>
  <si>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</si>
  <si>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</si>
  <si>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</si>
  <si>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</si>
  <si>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</si>
  <si>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</si>
  <si>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</si>
  <si>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</si>
  <si>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</si>
  <si>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</si>
  <si>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</si>
  <si>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</si>
  <si>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</si>
  <si>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</si>
  <si>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</si>
  <si>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</si>
  <si>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</si>
  <si>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</si>
  <si>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</si>
  <si>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</si>
  <si>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</si>
  <si>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</si>
  <si>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</si>
  <si>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</si>
  <si>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</si>
  <si>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</si>
  <si>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</si>
  <si>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</si>
  <si>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</si>
  <si>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</si>
  <si>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</si>
  <si>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</si>
  <si>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</si>
  <si>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</si>
  <si>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</si>
  <si>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</si>
  <si>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</si>
  <si>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</si>
  <si>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</si>
  <si>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</si>
  <si>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</si>
  <si>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</si>
  <si>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</si>
  <si>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</si>
  <si>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</si>
  <si>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</si>
  <si>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</si>
  <si>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</si>
  <si>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</si>
  <si>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</si>
  <si>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</si>
  <si>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</si>
  <si>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</si>
  <si>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</si>
  <si>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</si>
  <si>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</si>
  <si>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</si>
  <si>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</si>
  <si>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</si>
  <si>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</si>
  <si>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</si>
  <si>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</si>
  <si>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</si>
  <si>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</si>
  <si>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</si>
  <si>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</si>
  <si>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</si>
  <si>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</si>
  <si>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</si>
  <si>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</si>
  <si>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</si>
  <si>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</si>
  <si>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</si>
  <si>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</si>
  <si>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</si>
  <si>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</si>
  <si>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</si>
  <si>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</si>
  <si>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</si>
  <si>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</si>
  <si>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</si>
  <si>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</si>
  <si>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</si>
  <si>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</si>
  <si>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</si>
  <si>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</si>
  <si>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</si>
  <si>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</si>
  <si>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</si>
  <si>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</si>
  <si>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</si>
  <si>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</si>
  <si>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</si>
  <si>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</si>
  <si>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</si>
  <si>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</si>
  <si>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</si>
  <si>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</si>
  <si>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</si>
  <si>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</si>
  <si>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</si>
  <si>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</si>
  <si>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</si>
  <si>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</si>
  <si>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</si>
  <si>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</si>
  <si>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</si>
  <si>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</si>
  <si>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</si>
  <si>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</si>
  <si>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</si>
  <si>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</si>
  <si>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</si>
  <si>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</si>
  <si>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</si>
  <si>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</si>
  <si>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</si>
  <si>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</si>
  <si>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</si>
  <si>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</si>
  <si>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</si>
  <si>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</si>
  <si>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</si>
  <si>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</si>
  <si>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</si>
  <si>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</si>
  <si>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</si>
  <si>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</si>
  <si>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</si>
  <si>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</si>
  <si>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</si>
  <si>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</si>
  <si>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</si>
  <si>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</si>
  <si>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</si>
  <si>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</si>
  <si>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</si>
  <si>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</si>
  <si>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</si>
  <si>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</si>
  <si>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</si>
  <si>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</si>
  <si>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</si>
  <si>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</si>
  <si>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</si>
  <si>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</si>
  <si>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</si>
  <si>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</si>
  <si>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</si>
  <si>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</si>
  <si>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</si>
  <si>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</si>
  <si>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</si>
  <si>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</si>
  <si>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</si>
  <si>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</si>
  <si>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</si>
  <si>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</si>
  <si>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</si>
  <si>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</si>
  <si>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</si>
  <si>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</si>
  <si>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</si>
  <si>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</si>
  <si>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</si>
  <si>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</si>
  <si>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</si>
  <si>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</si>
  <si>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</si>
  <si>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</si>
  <si>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</si>
  <si>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</si>
  <si>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</si>
  <si>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</si>
  <si>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</si>
  <si>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</si>
  <si>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</si>
  <si>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</si>
  <si>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</si>
  <si>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</si>
  <si>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</si>
  <si>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</si>
  <si>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</si>
  <si>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</si>
  <si>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</si>
  <si>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</si>
  <si>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</si>
  <si>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</si>
  <si>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</si>
  <si>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</si>
  <si>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</si>
  <si>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</si>
  <si>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</si>
  <si>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</si>
  <si>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</si>
  <si>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</si>
  <si>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</si>
  <si>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</si>
  <si>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</si>
  <si>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</si>
  <si>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</si>
  <si>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</si>
  <si>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</si>
  <si>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</si>
  <si>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</si>
  <si>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</si>
  <si>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</si>
  <si>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</si>
  <si>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</si>
  <si>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</si>
  <si>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</si>
  <si>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</si>
  <si>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</si>
  <si>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</si>
  <si>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</si>
  <si>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</si>
  <si>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</si>
  <si>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</si>
  <si>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</si>
  <si>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</si>
  <si>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</si>
  <si>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</si>
  <si>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</si>
  <si>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</si>
  <si>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</si>
  <si>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</si>
  <si>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</si>
  <si>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</si>
  <si>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</si>
  <si>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</si>
  <si>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</si>
  <si>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</si>
  <si>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</si>
  <si>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</si>
  <si>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</si>
  <si>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</si>
  <si>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</si>
  <si>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</si>
  <si>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</si>
  <si>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</si>
  <si>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</si>
  <si>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</si>
  <si>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</si>
  <si>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</si>
  <si>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</si>
  <si>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</si>
  <si>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</si>
  <si>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</si>
  <si>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</si>
  <si>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</si>
  <si>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</si>
  <si>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</si>
  <si>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</si>
  <si>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</si>
  <si>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</si>
  <si>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</si>
  <si>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</si>
  <si>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</si>
  <si>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</si>
  <si>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</si>
  <si>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</si>
  <si>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</si>
  <si>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</si>
  <si>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</si>
  <si>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</si>
  <si>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</si>
  <si>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</si>
  <si>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</si>
  <si>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</si>
  <si>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</si>
  <si>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</si>
  <si>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</si>
  <si>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</si>
  <si>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</si>
  <si>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</si>
  <si>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</si>
  <si>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</si>
  <si>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</si>
  <si>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</si>
  <si>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</si>
  <si>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</si>
  <si>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</si>
  <si>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</si>
  <si>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</si>
  <si>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</si>
  <si>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</si>
  <si>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</si>
  <si>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</si>
  <si>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</si>
  <si>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</si>
  <si>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</si>
  <si>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</si>
  <si>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</si>
  <si>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</si>
  <si>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</si>
  <si>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</si>
  <si>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</si>
  <si>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</si>
  <si>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</si>
  <si>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</si>
  <si>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</si>
  <si>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</si>
  <si>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</si>
  <si>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</si>
  <si>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</si>
  <si>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</si>
  <si>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</si>
  <si>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</si>
  <si>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</si>
  <si>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</si>
  <si>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</si>
  <si>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</si>
  <si>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</si>
  <si>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</si>
  <si>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</si>
  <si>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</si>
  <si>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</si>
  <si>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</si>
  <si>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</si>
  <si>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</si>
  <si>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</si>
  <si>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</si>
  <si>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</si>
  <si>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</si>
  <si>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</si>
  <si>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</si>
  <si>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</si>
  <si>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</si>
  <si>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</si>
  <si>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</si>
  <si>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</si>
  <si>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</si>
  <si>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</si>
  <si>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</si>
  <si>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</si>
  <si>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</si>
  <si>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</si>
  <si>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</si>
  <si>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</si>
  <si>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</si>
  <si>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</si>
  <si>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</si>
  <si>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</si>
  <si>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</si>
  <si>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</si>
  <si>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</si>
  <si>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</si>
  <si>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</si>
  <si>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</si>
  <si>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</si>
  <si>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</si>
  <si>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</si>
  <si>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</si>
  <si>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</si>
  <si>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</si>
  <si>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</si>
  <si>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</si>
  <si>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</si>
  <si>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</si>
  <si>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</si>
  <si>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</si>
  <si>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</si>
  <si>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</si>
  <si>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</si>
  <si>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</si>
  <si>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</si>
  <si>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</si>
  <si>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</si>
  <si>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</si>
  <si>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</si>
  <si>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</si>
  <si>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</si>
  <si>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</si>
  <si>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</si>
  <si>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</si>
  <si>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</si>
  <si>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</si>
  <si>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</si>
  <si>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</si>
  <si>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</si>
  <si>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</si>
  <si>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</si>
  <si>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</si>
  <si>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</si>
  <si>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</si>
  <si>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</si>
  <si>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</si>
  <si>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</si>
  <si>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</si>
  <si>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</si>
  <si>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</si>
  <si>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</si>
  <si>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</si>
  <si>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</si>
  <si>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</si>
  <si>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</si>
  <si>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</si>
  <si>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</si>
  <si>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</si>
  <si>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</si>
  <si>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</si>
  <si>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</si>
  <si>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</si>
  <si>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</si>
  <si>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</si>
  <si>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</si>
  <si>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</si>
  <si>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</si>
  <si>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</si>
  <si>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</si>
  <si>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</si>
  <si>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</si>
  <si>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</si>
  <si>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</si>
  <si>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</si>
  <si>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</si>
  <si>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</si>
  <si>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</si>
  <si>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</si>
  <si>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</si>
  <si>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</si>
  <si>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</si>
  <si>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</si>
  <si>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</si>
  <si>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</si>
  <si>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</si>
  <si>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</si>
  <si>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</si>
  <si>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</si>
  <si>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</si>
  <si>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</si>
  <si>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</si>
  <si>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</si>
  <si>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</si>
  <si>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</si>
  <si>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</si>
  <si>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</si>
  <si>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</si>
  <si>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</si>
  <si>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</si>
  <si>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</si>
  <si>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</si>
  <si>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</si>
  <si>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</si>
  <si>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</si>
  <si>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</si>
  <si>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</si>
  <si>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</si>
  <si>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</si>
  <si>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</si>
  <si>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</si>
  <si>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</si>
  <si>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</si>
  <si>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</si>
  <si>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</si>
  <si>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</si>
  <si>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</si>
  <si>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</si>
  <si>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</si>
  <si>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</si>
  <si>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</si>
  <si>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</si>
  <si>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</si>
  <si>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</si>
  <si>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</si>
  <si>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</si>
  <si>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</si>
  <si>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</si>
  <si>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</si>
  <si>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</si>
  <si>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</si>
  <si>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</si>
  <si>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</si>
  <si>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</si>
  <si>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</si>
  <si>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</si>
  <si>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</si>
  <si>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</si>
  <si>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</si>
  <si>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</si>
  <si>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</si>
  <si>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</si>
  <si>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</si>
  <si>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</si>
  <si>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</si>
  <si>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</si>
  <si>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</si>
  <si>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</si>
  <si>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</si>
  <si>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</si>
  <si>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</si>
  <si>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</si>
  <si>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</si>
  <si>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</si>
  <si>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</si>
  <si>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</si>
  <si>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</si>
  <si>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</si>
  <si>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</si>
  <si>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</si>
  <si>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</si>
  <si>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</si>
  <si>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</si>
  <si>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</si>
  <si>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</si>
  <si>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</si>
  <si>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</si>
  <si>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</si>
  <si>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</si>
  <si>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</si>
  <si>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</si>
  <si>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</si>
  <si>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</si>
  <si>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</si>
  <si>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</si>
  <si>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</si>
  <si>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</si>
  <si>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</si>
  <si>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</si>
  <si>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</si>
  <si>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</si>
  <si>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</si>
  <si>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</si>
  <si>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</si>
  <si>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</si>
  <si>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</si>
  <si>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</si>
  <si>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</si>
  <si>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</si>
  <si>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</si>
  <si>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</si>
  <si>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</si>
  <si>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</si>
  <si>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</si>
  <si>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</si>
  <si>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</si>
  <si>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</si>
  <si>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</si>
  <si>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</si>
  <si>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</si>
  <si>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</si>
  <si>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</si>
  <si>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</si>
  <si>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</si>
  <si>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</si>
  <si>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</si>
  <si>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</si>
  <si>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</si>
  <si>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</si>
  <si>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</si>
  <si>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</si>
  <si>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</si>
  <si>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</si>
  <si>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</si>
  <si>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</si>
  <si>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</si>
  <si>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</si>
  <si>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</si>
  <si>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</si>
  <si>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</si>
  <si>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</si>
  <si>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</si>
  <si>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</si>
  <si>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</si>
  <si>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</si>
  <si>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</si>
  <si>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</si>
  <si>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</si>
  <si>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</si>
  <si>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</si>
  <si>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</si>
  <si>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</si>
  <si>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</si>
  <si>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</si>
  <si>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</si>
  <si>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</si>
  <si>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</si>
  <si>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</si>
  <si>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</si>
  <si>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</si>
  <si>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</si>
  <si>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</si>
  <si>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</si>
  <si>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</si>
  <si>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</si>
  <si>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</si>
  <si>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</si>
  <si>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</si>
  <si>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</si>
  <si>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</si>
  <si>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</si>
  <si>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</si>
  <si>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</si>
  <si>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</si>
  <si>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</si>
  <si>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</si>
  <si>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</si>
  <si>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</si>
  <si>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</si>
  <si>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</si>
  <si>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</si>
  <si>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</si>
  <si>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</si>
  <si>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</si>
  <si>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</si>
  <si>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</si>
  <si>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</si>
  <si>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</si>
  <si>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</si>
  <si>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</si>
  <si>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</si>
  <si>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</si>
  <si>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</si>
  <si>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</si>
  <si>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</si>
  <si>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</si>
  <si>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</si>
  <si>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</si>
  <si>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</si>
  <si>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</si>
  <si>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</si>
  <si>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</si>
  <si>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</si>
  <si>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</si>
  <si>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</si>
  <si>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</si>
  <si>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</si>
  <si>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</si>
  <si>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</si>
  <si>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</si>
  <si>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</si>
  <si>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</si>
  <si>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</si>
  <si>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</si>
  <si>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</si>
  <si>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</si>
  <si>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</si>
  <si>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</si>
  <si>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</si>
  <si>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</si>
  <si>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</si>
  <si>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</si>
  <si>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</si>
  <si>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</si>
  <si>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</si>
  <si>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</si>
  <si>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</si>
  <si>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</si>
  <si>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</si>
  <si>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</si>
  <si>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</si>
  <si>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</si>
  <si>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</si>
  <si>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</si>
  <si>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</si>
  <si>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</si>
  <si>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</si>
  <si>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</si>
  <si>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</si>
  <si>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</si>
  <si>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</si>
  <si>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</si>
  <si>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</si>
  <si>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</si>
  <si>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</si>
  <si>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</si>
  <si>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</si>
  <si>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</si>
  <si>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</si>
  <si>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</si>
  <si>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</si>
  <si>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</si>
  <si>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</si>
  <si>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</si>
  <si>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</si>
  <si>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</si>
  <si>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</si>
  <si>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</si>
  <si>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</si>
  <si>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</si>
  <si>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</si>
  <si>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</si>
  <si>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</si>
  <si>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</si>
  <si>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</si>
  <si>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</si>
  <si>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</si>
  <si>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</si>
  <si>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</si>
  <si>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</si>
  <si>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</si>
  <si>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</si>
  <si>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</si>
  <si>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</si>
  <si>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</si>
  <si>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</si>
  <si>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</si>
  <si>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</si>
  <si>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</si>
  <si>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</si>
  <si>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</si>
  <si>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</si>
  <si>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</si>
  <si>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</si>
  <si>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</si>
  <si>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</si>
  <si>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</si>
  <si>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</si>
  <si>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</si>
  <si>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</si>
  <si>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</si>
  <si>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</si>
  <si>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</si>
  <si>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</si>
  <si>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</si>
  <si>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</si>
  <si>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</si>
  <si>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</si>
  <si>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</si>
  <si>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</si>
  <si>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</si>
  <si>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</si>
  <si>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</si>
  <si>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</si>
  <si>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</si>
  <si>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</si>
  <si>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</si>
  <si>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</si>
  <si>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</si>
  <si>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</si>
  <si>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</si>
  <si>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</si>
  <si>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</si>
  <si>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</si>
  <si>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</si>
  <si>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</si>
  <si>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</si>
  <si>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</si>
  <si>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</si>
  <si>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</si>
  <si>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</si>
  <si>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</si>
  <si>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</si>
  <si>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</si>
  <si>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</si>
  <si>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</si>
  <si>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</si>
  <si>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</si>
  <si>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</si>
  <si>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</si>
  <si>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</si>
  <si>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</si>
  <si>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</si>
  <si>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</si>
  <si>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</si>
  <si>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</si>
  <si>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</si>
  <si>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</si>
  <si>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</si>
  <si>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</si>
  <si>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</si>
  <si>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</si>
  <si>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</si>
  <si>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</si>
  <si>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</si>
  <si>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</si>
  <si>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</si>
  <si>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</si>
  <si>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</si>
  <si>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</si>
  <si>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</si>
  <si>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</si>
  <si>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</si>
  <si>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</si>
  <si>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</si>
  <si>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</si>
  <si>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</si>
  <si>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</si>
  <si>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</si>
  <si>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</si>
  <si>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</si>
  <si>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</si>
  <si>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</si>
  <si>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</si>
  <si>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</si>
  <si>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</si>
  <si>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</si>
  <si>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</si>
  <si>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</si>
  <si>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</si>
  <si>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</si>
  <si>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</si>
  <si>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</si>
  <si>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</si>
  <si>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</si>
  <si>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</si>
  <si>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</si>
  <si>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</si>
  <si>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</si>
  <si>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</si>
  <si>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</si>
  <si>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</si>
  <si>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</si>
  <si>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</si>
  <si>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</si>
  <si>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</si>
  <si>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</si>
  <si>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</si>
  <si>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</si>
  <si>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</si>
  <si>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</si>
  <si>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</si>
  <si>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</si>
  <si>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</si>
  <si>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</si>
  <si>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</si>
  <si>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</si>
  <si>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</si>
  <si>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</si>
  <si>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</si>
  <si>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</si>
  <si>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</si>
  <si>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</si>
  <si>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</si>
  <si>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</si>
  <si>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</si>
  <si>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</si>
  <si>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</si>
  <si>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</si>
  <si>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</si>
  <si>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</si>
  <si>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</si>
  <si>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</si>
  <si>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</si>
  <si>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</si>
  <si>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</si>
  <si>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</si>
  <si>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</si>
  <si>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</si>
  <si>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</si>
  <si>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</si>
  <si>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</si>
  <si>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</si>
  <si>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</si>
  <si>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</si>
  <si>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</si>
  <si>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</si>
  <si>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</si>
  <si>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</si>
  <si>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</si>
  <si>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</si>
  <si>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</si>
  <si>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</si>
  <si>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</si>
  <si>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</si>
  <si>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</si>
  <si>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</si>
  <si>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</si>
  <si>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</si>
  <si>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</si>
  <si>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</si>
  <si>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</si>
  <si>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</si>
  <si>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</si>
  <si>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</si>
  <si>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</si>
  <si>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</si>
  <si>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</si>
  <si>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</si>
  <si>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</si>
  <si>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</si>
  <si>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</si>
  <si>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</si>
  <si>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</si>
  <si>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</si>
  <si>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</si>
  <si>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</si>
  <si>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</si>
  <si>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</si>
  <si>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</si>
  <si>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</si>
  <si>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</si>
  <si>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</si>
  <si>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</si>
  <si>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</si>
  <si>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</si>
  <si>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</si>
  <si>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</si>
  <si>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</si>
  <si>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</si>
  <si>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</si>
  <si>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</si>
  <si>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</si>
  <si>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</si>
  <si>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</si>
  <si>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</si>
  <si>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</si>
  <si>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</si>
  <si>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</si>
  <si>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</si>
  <si>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</si>
  <si>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</si>
  <si>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</si>
  <si>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</si>
  <si>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</si>
  <si>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</si>
  <si>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</si>
  <si>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</si>
  <si>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</si>
  <si>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</si>
  <si>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</si>
  <si>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</si>
  <si>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</si>
  <si>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</si>
  <si>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</si>
  <si>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</si>
  <si>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</si>
  <si>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</si>
  <si>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</si>
  <si>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</si>
  <si>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</si>
  <si>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</si>
  <si>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</si>
  <si>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</si>
  <si>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</si>
  <si>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</si>
  <si>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</si>
  <si>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</si>
  <si>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</si>
  <si>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</si>
  <si>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</si>
  <si>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</si>
  <si>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</si>
  <si>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</si>
  <si>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</si>
  <si>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</si>
  <si>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</si>
  <si>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</si>
  <si>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</si>
  <si>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</si>
  <si>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</si>
  <si>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</si>
  <si>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</si>
  <si>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</si>
  <si>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</si>
  <si>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</si>
  <si>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</si>
  <si>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</si>
  <si>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</si>
  <si>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</si>
  <si>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</si>
  <si>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</si>
  <si>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</si>
  <si>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</si>
  <si>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</si>
  <si>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</si>
  <si>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</si>
  <si>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</si>
  <si>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</si>
  <si>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</si>
  <si>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</si>
  <si>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</si>
  <si>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</si>
  <si>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</si>
  <si>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</si>
  <si>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</si>
  <si>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</si>
  <si>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</si>
  <si>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</si>
  <si>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</si>
  <si>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</si>
  <si>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</si>
  <si>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</si>
  <si>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</si>
  <si>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</si>
  <si>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</si>
  <si>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</si>
  <si>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</si>
  <si>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</si>
  <si>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</si>
  <si>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</si>
  <si>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</si>
  <si>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</si>
  <si>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</si>
  <si>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</si>
  <si>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</si>
  <si>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</si>
  <si>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</si>
  <si>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</si>
  <si>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</si>
  <si>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</si>
  <si>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</si>
  <si>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</si>
  <si>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</si>
  <si>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</si>
  <si>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</si>
  <si>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</si>
  <si>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</si>
  <si>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</si>
  <si>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</si>
  <si>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</si>
  <si>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</si>
  <si>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</si>
  <si>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</si>
  <si>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</si>
  <si>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</si>
  <si>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</si>
  <si>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</si>
  <si>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</si>
  <si>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</si>
  <si>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</si>
  <si>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</si>
  <si>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</si>
  <si>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</si>
  <si>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</si>
  <si>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</si>
  <si>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</si>
  <si>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</si>
  <si>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</si>
  <si>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</si>
  <si>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</si>
  <si>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</si>
  <si>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</si>
  <si>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</si>
  <si>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</si>
  <si>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</si>
  <si>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</si>
  <si>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</si>
  <si>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</si>
  <si>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</si>
  <si>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</si>
  <si>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</si>
  <si>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</si>
  <si>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</si>
  <si>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</si>
  <si>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</si>
  <si>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</si>
  <si>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</si>
  <si>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</si>
  <si>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</si>
  <si>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</si>
  <si>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</si>
  <si>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</si>
  <si>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</si>
  <si>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</si>
  <si>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</si>
  <si>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</si>
  <si>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</si>
  <si>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</si>
  <si>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</si>
  <si>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</si>
  <si>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</si>
  <si>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</si>
  <si>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</si>
  <si>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</si>
  <si>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</si>
  <si>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</si>
  <si>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</si>
  <si>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</si>
  <si>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</si>
  <si>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</si>
  <si>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</si>
  <si>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</si>
  <si>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</si>
  <si>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</si>
  <si>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</si>
  <si>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</si>
  <si>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</si>
  <si>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</si>
  <si>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</si>
  <si>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</si>
  <si>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</si>
  <si>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</si>
  <si>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</si>
  <si>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</si>
  <si>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</si>
  <si>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</si>
  <si>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</si>
  <si>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</si>
  <si>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</si>
  <si>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</si>
  <si>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</si>
  <si>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</si>
  <si>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</si>
  <si>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</si>
  <si>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</si>
  <si>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</si>
  <si>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</si>
  <si>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</si>
  <si>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</si>
  <si>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</si>
  <si>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</si>
  <si>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</si>
  <si>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</si>
  <si>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</si>
  <si>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</si>
  <si>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</si>
  <si>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</si>
  <si>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</si>
  <si>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</si>
  <si>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</si>
  <si>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</si>
  <si>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</si>
  <si>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</si>
  <si>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</si>
  <si>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</si>
  <si>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</si>
  <si>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</si>
  <si>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</si>
  <si>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</si>
  <si>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</si>
  <si>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</si>
  <si>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</si>
  <si>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</si>
  <si>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</si>
  <si>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</si>
  <si>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</si>
  <si>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</si>
  <si>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</si>
  <si>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</si>
  <si>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</si>
  <si>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</si>
  <si>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</si>
  <si>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</si>
  <si>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</si>
  <si>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</si>
  <si>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</si>
  <si>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</si>
  <si>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</si>
  <si>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</si>
  <si>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</si>
  <si>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</si>
  <si>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</si>
  <si>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</si>
  <si>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</si>
  <si>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</si>
  <si>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</si>
  <si>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</si>
  <si>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</si>
  <si>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</si>
  <si>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</si>
  <si>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</si>
  <si>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</si>
  <si>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</si>
  <si>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</si>
  <si>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</si>
  <si>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</si>
  <si>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</si>
  <si>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</si>
  <si>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</si>
  <si>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</si>
  <si>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</si>
  <si>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</si>
  <si>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</si>
  <si>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</si>
  <si>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</si>
  <si>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</si>
  <si>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</si>
  <si>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</si>
  <si>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</si>
  <si>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</si>
  <si>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</si>
  <si>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</si>
  <si>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</si>
  <si>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</si>
  <si>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</si>
  <si>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</si>
  <si>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</si>
  <si>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</si>
  <si>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</si>
  <si>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</si>
  <si>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</si>
  <si>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</si>
  <si>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</si>
  <si>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</si>
  <si>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</si>
  <si>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</si>
  <si>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</si>
  <si>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</si>
  <si>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</si>
  <si>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</si>
  <si>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</si>
  <si>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</si>
  <si>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</si>
  <si>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</si>
  <si>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</si>
  <si>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</si>
  <si>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</si>
  <si>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</si>
  <si>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</si>
  <si>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</si>
  <si>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</si>
  <si>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</si>
  <si>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</si>
  <si>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</si>
  <si>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</si>
  <si>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</si>
  <si>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</si>
  <si>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</si>
  <si>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</si>
  <si>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</si>
  <si>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</si>
  <si>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</si>
  <si>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</si>
  <si>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</si>
  <si>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</si>
  <si>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</si>
  <si>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</si>
  <si>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</si>
  <si>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</si>
  <si>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</si>
  <si>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</si>
  <si>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</si>
  <si>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</si>
  <si>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</si>
  <si>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</si>
  <si>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</si>
  <si>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</si>
  <si>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</si>
  <si>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</si>
  <si>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</si>
  <si>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</si>
  <si>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</si>
  <si>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</si>
  <si>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</si>
  <si>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</si>
  <si>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</si>
  <si>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</si>
  <si>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</si>
  <si>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</si>
  <si>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</si>
  <si>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</si>
  <si>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</si>
  <si>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</si>
  <si>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</si>
  <si>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</si>
  <si>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</si>
  <si>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</si>
  <si>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</si>
  <si>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</si>
  <si>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</si>
  <si>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</si>
  <si>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</si>
  <si>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</si>
  <si>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</si>
  <si>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</si>
  <si>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</si>
  <si>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</si>
  <si>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</si>
  <si>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</si>
  <si>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</si>
  <si>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</si>
  <si>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</si>
  <si>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</si>
  <si>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</si>
  <si>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</si>
  <si>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</si>
  <si>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</si>
  <si>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</si>
  <si>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</si>
  <si>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</si>
  <si>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</si>
  <si>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</si>
  <si>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</si>
  <si>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</si>
  <si>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</si>
  <si>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</si>
  <si>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</si>
  <si>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</si>
  <si>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</si>
  <si>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</si>
  <si>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</si>
  <si>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</si>
  <si>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</si>
  <si>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</si>
  <si>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</si>
  <si>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</si>
  <si>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</si>
  <si>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</si>
  <si>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</si>
  <si>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</si>
  <si>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</si>
  <si>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</si>
  <si>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</si>
  <si>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</si>
  <si>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</si>
  <si>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</si>
  <si>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</si>
  <si>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</si>
  <si>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</si>
  <si>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</si>
  <si>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</si>
  <si>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</si>
  <si>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</si>
  <si>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</si>
  <si>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</si>
  <si>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</si>
  <si>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</si>
  <si>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</si>
  <si>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</si>
  <si>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</si>
  <si>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</si>
  <si>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</si>
  <si>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</si>
  <si>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</si>
  <si>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</si>
  <si>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</si>
  <si>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</si>
  <si>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</si>
  <si>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</si>
  <si>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</si>
  <si>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</si>
  <si>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</si>
  <si>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</si>
  <si>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</si>
  <si>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</si>
  <si>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</si>
  <si>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</si>
  <si>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</si>
  <si>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</si>
  <si>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</si>
  <si>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</si>
  <si>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</si>
  <si>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</si>
  <si>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</si>
  <si>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</si>
  <si>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</si>
  <si>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</si>
  <si>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</si>
  <si>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</si>
  <si>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</si>
  <si>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</si>
  <si>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</si>
  <si>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</si>
  <si>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</si>
  <si>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</si>
  <si>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</si>
  <si>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</si>
  <si>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</si>
  <si>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</si>
  <si>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</si>
  <si>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</si>
  <si>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</si>
  <si>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</si>
  <si>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</si>
  <si>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</si>
  <si>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</si>
  <si>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</si>
  <si>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</si>
  <si>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</si>
  <si>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</si>
  <si>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</si>
  <si>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</si>
  <si>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</si>
  <si>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</si>
  <si>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</si>
  <si>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</si>
  <si>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</si>
  <si>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</si>
  <si>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</si>
  <si>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</si>
  <si>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Mejoramiento de la habilitabilidad de las familias de red unidos</t>
  </si>
  <si>
    <t>Porcentaje</t>
  </si>
  <si>
    <t>Apoyo a formación laboral y educativa de las familias de red Unidos</t>
  </si>
  <si>
    <t>Suministro de paquetes alimentarios para población vulnerable</t>
  </si>
  <si>
    <t>Funcionamiento y operatividad de los programas</t>
  </si>
  <si>
    <t>Pago de personal de apoyo</t>
  </si>
  <si>
    <t>Realización de eventos y actividades de bienestar</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</si>
</sst>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 xml:space="preserve">E1. - SOCIAL:  Desarrollo Social con alta competitividad y proyección </v>
      </c>
      <c r="D5" s="892"/>
      <c r="E5" s="892"/>
      <c r="F5" s="892"/>
      <c r="G5" s="892"/>
      <c r="H5" s="892"/>
      <c r="I5" s="893"/>
      <c r="J5" s="894" t="s">
        <v>1672</v>
      </c>
      <c r="K5" s="895"/>
      <c r="L5" s="896" t="str">
        <f>VLOOKUP($D$9,'CONSOLIDADO PLAN DESARROLLO'!$DT$9:$DZ$62,5,0)</f>
        <v>Atención a grupos vulnerables - promoción social</v>
      </c>
      <c r="M5" s="896"/>
      <c r="N5" s="896"/>
      <c r="O5" s="896"/>
      <c r="P5" s="896"/>
      <c r="Q5" s="896"/>
      <c r="R5" s="896"/>
      <c r="S5" s="896"/>
      <c r="T5" s="896"/>
      <c r="U5" s="897"/>
      <c r="V5" s="898" t="s">
        <v>1790</v>
      </c>
      <c r="W5" s="899"/>
      <c r="X5" s="899"/>
      <c r="Y5" s="86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E1.P_I - REDUCCIÓN DE LA POBREZA EXTREMA</v>
      </c>
      <c r="D6" s="867"/>
      <c r="E6" s="867"/>
      <c r="F6" s="868"/>
      <c r="G6" s="967" t="s">
        <v>1792</v>
      </c>
      <c r="H6" s="968"/>
      <c r="I6" s="968"/>
      <c r="J6" s="968"/>
      <c r="K6" s="969" t="str">
        <f>VLOOKUP($D$9,'CONSOLIDADO PLAN DESARROLLO'!$DT$9:$DZ$62,7,0)</f>
        <v>Coordinar, articular y focalizar, a través de Programas contra la Pobreza Extrema, la oferta de servicios sociales, que les permita superar su nivel de Pobreza</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1027"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1028"/>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5" t="s">
        <v>1936</v>
      </c>
      <c r="C9" s="976"/>
      <c r="D9" s="103" t="s">
        <v>251</v>
      </c>
      <c r="E9" s="102" t="str">
        <f>VLOOKUP($D$9,'CONSOLIDADO PLAN DESARROLLO'!$EB$9:$EF$62,2,0)</f>
        <v>Superar en un 80% la pobreza extrema de las familias identificadas en el Municipio</v>
      </c>
      <c r="F9" s="37" t="str">
        <f>VLOOKUP($D$9,'CONSOLIDADO PLAN DESARROLLO'!$EB$9:$EF$62,3,0)</f>
        <v>Pobreza extrema superada (80%)</v>
      </c>
      <c r="G9" s="98">
        <f>VLOOKUP($D$9,'CONSOLIDADO PLAN DESARROLLO'!$EB$9:$EF$62,4,0)</f>
        <v>164</v>
      </c>
      <c r="H9" s="98">
        <f>VLOOKUP($D$9,'CONSOLIDADO PLAN DESARROLLO'!$EB$9:$EF$62,5,0)</f>
        <v>131</v>
      </c>
      <c r="I9" s="904"/>
      <c r="J9" s="905"/>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Protección para las familias identificadas en pobreza extrema residentes en el Municipio de Tocancipá, Cundinamarca, Centro Oriente</v>
      </c>
      <c r="C13" s="936" t="str">
        <f>VLOOKUP($D$9,'PROYECTOS REGISTRADOS'!$A$2:$D$82,3,0)</f>
        <v>2016-25817-0046</v>
      </c>
      <c r="D13" s="939" t="s">
        <v>808</v>
      </c>
      <c r="E13" s="945" t="str">
        <f>IF(D13=0,"0-0",(VLOOKUP(D13,'CONSOLIDADO PLAN DESARROLLO'!$EL$9:$ET$304,2,0)))</f>
        <v>Atender a las familias  en Pobreza Extrema, identificadas en Red Unidos</v>
      </c>
      <c r="F13" s="942" t="str">
        <f>IF(D13=0,"0-0",(VLOOKUP(D13,'CONSOLIDADO PLAN DESARROLLO'!$EL$9:$ET$304,3,0)))</f>
        <v>Familias atendidas</v>
      </c>
      <c r="G13" s="964">
        <f>IF(D13=0,"0-0",(VLOOKUP(D13,'CONSOLIDADO PLAN DESARROLLO'!$EL$9:$ET$304,4,0)))</f>
        <v>164</v>
      </c>
      <c r="H13" s="948">
        <f>IF(D13=0,"0-0",(VLOOKUP(D13,'CONSOLIDADO PLAN DESARROLLO'!$EL$9:$ET$304,5,0)))</f>
        <v>131</v>
      </c>
      <c r="I13" s="951">
        <f>IF(D13=0,"0-0",(VLOOKUP(D13,'CONSOLIDADO PLAN DESARROLLO'!$EL$9:$ET$304,$R$3,0)))</f>
        <v>154</v>
      </c>
      <c r="J13" s="952"/>
      <c r="K13" s="957"/>
      <c r="L13" s="960"/>
      <c r="M13" s="852" t="s">
        <v>1937</v>
      </c>
      <c r="N13" s="851" t="s">
        <v>1938</v>
      </c>
      <c r="O13" s="854">
        <v>0.4</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1"/>
      <c r="B14" s="933"/>
      <c r="C14" s="936"/>
      <c r="D14" s="939"/>
      <c r="E14" s="946"/>
      <c r="F14" s="942"/>
      <c r="G14" s="964"/>
      <c r="H14" s="948"/>
      <c r="I14" s="953"/>
      <c r="J14" s="954"/>
      <c r="K14" s="957"/>
      <c r="L14" s="961"/>
      <c r="M14" s="852" t="s">
        <v>1939</v>
      </c>
      <c r="N14" s="851" t="s">
        <v>1938</v>
      </c>
      <c r="O14" s="854">
        <v>0.60000000000000009</v>
      </c>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175"/>
      <c r="N15" s="176"/>
      <c r="O15" s="177"/>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1"/>
      <c r="B22" s="933" t="str">
        <f>VLOOKUP($D$9,'PROYECTOS REGISTRADOS'!$A$2:$D$82,4,0)</f>
        <v>Protección para las familias identificadas en pobreza extrema residentes en el Municipio de Tocancipá, Cundinamarca, Centro Oriente</v>
      </c>
      <c r="C22" s="936" t="str">
        <f>VLOOKUP($D$9,'PROYECTOS REGISTRADOS'!$A$2:$D$82,3,0)</f>
        <v>2016-25817-0046</v>
      </c>
      <c r="D22" s="939" t="s">
        <v>812</v>
      </c>
      <c r="E22" s="945" t="str">
        <f>IF(D22=0,"0-0",(VLOOKUP(D22,'CONSOLIDADO PLAN DESARROLLO'!$EL$9:$ET$304,2,0)))</f>
        <v>Mantener del programa de Banco de alimentos</v>
      </c>
      <c r="F22" s="942" t="str">
        <f>IF(D22=0,"0-0",(VLOOKUP(D22,'CONSOLIDADO PLAN DESARROLLO'!$EL$9:$ET$304,3,0)))</f>
        <v>Banco de Alimentos mantenido</v>
      </c>
      <c r="G22" s="964">
        <f>IF(D22=0,"0-0",(VLOOKUP(D22,'CONSOLIDADO PLAN DESARROLLO'!$EL$9:$ET$304,4,0)))</f>
        <v>1</v>
      </c>
      <c r="H22" s="948">
        <f>IF(D22=0,"0-0",(VLOOKUP(D22,'CONSOLIDADO PLAN DESARROLLO'!$EL$9:$ET$304,5,0)))</f>
        <v>1</v>
      </c>
      <c r="I22" s="951">
        <f>IF(D22=0,"0-0",(VLOOKUP(D22,'CONSOLIDADO PLAN DESARROLLO'!$EL$9:$ET$304,$R$3,0)))</f>
        <v>0.25</v>
      </c>
      <c r="J22" s="952"/>
      <c r="K22" s="957"/>
      <c r="L22" s="960"/>
      <c r="M22" s="852" t="s">
        <v>1940</v>
      </c>
      <c r="N22" s="851" t="s">
        <v>1938</v>
      </c>
      <c r="O22" s="854">
        <v>1</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31"/>
      <c r="B23" s="933"/>
      <c r="C23" s="936"/>
      <c r="D23" s="939"/>
      <c r="E23" s="946"/>
      <c r="F23" s="942"/>
      <c r="G23" s="964"/>
      <c r="H23" s="948"/>
      <c r="I23" s="953"/>
      <c r="J23" s="954"/>
      <c r="K23" s="957"/>
      <c r="L23" s="961"/>
      <c r="M23" s="855" t="s">
        <v>1941</v>
      </c>
      <c r="N23" s="851"/>
      <c r="O23" s="853"/>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1"/>
      <c r="B24" s="933"/>
      <c r="C24" s="936"/>
      <c r="D24" s="939"/>
      <c r="E24" s="946"/>
      <c r="F24" s="942"/>
      <c r="G24" s="964"/>
      <c r="H24" s="948"/>
      <c r="I24" s="953"/>
      <c r="J24" s="954"/>
      <c r="K24" s="957"/>
      <c r="L24" s="961"/>
      <c r="M24" s="175"/>
      <c r="N24" s="176"/>
      <c r="O24" s="177"/>
      <c r="P24" s="47"/>
      <c r="Q24" s="46"/>
      <c r="R24" s="862"/>
      <c r="S24" s="48"/>
      <c r="T24" s="865"/>
      <c r="U24" s="49"/>
      <c r="V24" s="865"/>
      <c r="W24" s="49"/>
      <c r="X24" s="865"/>
      <c r="Y24" s="49"/>
      <c r="Z24" s="865"/>
      <c r="AA24" s="49"/>
      <c r="AB24" s="865"/>
      <c r="AC24" s="49"/>
      <c r="AD24" s="865"/>
      <c r="AE24" s="49"/>
      <c r="AF24" s="865"/>
      <c r="AG24" s="50"/>
      <c r="AH24" s="85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1"/>
      <c r="B25" s="933"/>
      <c r="C25" s="936"/>
      <c r="D25" s="939"/>
      <c r="E25" s="946"/>
      <c r="F25" s="942"/>
      <c r="G25" s="964"/>
      <c r="H25" s="948"/>
      <c r="I25" s="953"/>
      <c r="J25" s="954"/>
      <c r="K25" s="957"/>
      <c r="L25" s="961"/>
      <c r="M25" s="175"/>
      <c r="N25" s="176"/>
      <c r="O25" s="177"/>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1"/>
      <c r="B26" s="933"/>
      <c r="C26" s="936"/>
      <c r="D26" s="939"/>
      <c r="E26" s="946"/>
      <c r="F26" s="942"/>
      <c r="G26" s="964"/>
      <c r="H26" s="948"/>
      <c r="I26" s="953"/>
      <c r="J26" s="954"/>
      <c r="K26" s="957"/>
      <c r="L26" s="961"/>
      <c r="M26" s="175"/>
      <c r="N26" s="176"/>
      <c r="O26" s="177"/>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1"/>
      <c r="B27" s="934"/>
      <c r="C27" s="937"/>
      <c r="D27" s="940"/>
      <c r="E27" s="946"/>
      <c r="F27" s="943"/>
      <c r="G27" s="965"/>
      <c r="H27" s="949"/>
      <c r="I27" s="953"/>
      <c r="J27" s="954"/>
      <c r="K27" s="958"/>
      <c r="L27" s="961"/>
      <c r="M27" s="178"/>
      <c r="N27" s="179"/>
      <c r="O27" s="180"/>
      <c r="P27" s="108"/>
      <c r="Q27" s="107"/>
      <c r="R27" s="862"/>
      <c r="S27" s="109"/>
      <c r="T27" s="865"/>
      <c r="U27" s="110"/>
      <c r="V27" s="865"/>
      <c r="W27" s="110"/>
      <c r="X27" s="865"/>
      <c r="Y27" s="110"/>
      <c r="Z27" s="865"/>
      <c r="AA27" s="110"/>
      <c r="AB27" s="865"/>
      <c r="AC27" s="110"/>
      <c r="AD27" s="865"/>
      <c r="AE27" s="110"/>
      <c r="AF27" s="865"/>
      <c r="AG27" s="111"/>
      <c r="AH27" s="86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2"/>
      <c r="B28" s="935"/>
      <c r="C28" s="938"/>
      <c r="D28" s="941"/>
      <c r="E28" s="947"/>
      <c r="F28" s="944"/>
      <c r="G28" s="966"/>
      <c r="H28" s="950"/>
      <c r="I28" s="955"/>
      <c r="J28" s="956"/>
      <c r="K28" s="959"/>
      <c r="L28" s="962"/>
      <c r="M28" s="181"/>
      <c r="N28" s="182"/>
      <c r="O28" s="183"/>
      <c r="P28" s="118"/>
      <c r="Q28" s="118"/>
      <c r="R28" s="863"/>
      <c r="S28" s="184"/>
      <c r="T28" s="866"/>
      <c r="U28" s="185"/>
      <c r="V28" s="866"/>
      <c r="W28" s="185"/>
      <c r="X28" s="866"/>
      <c r="Y28" s="185"/>
      <c r="Z28" s="866"/>
      <c r="AA28" s="185"/>
      <c r="AB28" s="866"/>
      <c r="AC28" s="185"/>
      <c r="AD28" s="866"/>
      <c r="AE28" s="185"/>
      <c r="AF28" s="866"/>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31"/>
      <c r="B31" s="933" t="str">
        <f>VLOOKUP($D$9,'PROYECTOS REGISTRADOS'!$A$2:$D$82,4,0)</f>
        <v>Protección para las familias identificadas en pobreza extrema residentes en el Municipio de Tocancipá, Cundinamarca, Centro Oriente</v>
      </c>
      <c r="C31" s="936" t="str">
        <f>VLOOKUP($D$9,'PROYECTOS REGISTRADOS'!$A$2:$D$82,3,0)</f>
        <v>2016-25817-0046</v>
      </c>
      <c r="D31" s="939" t="s">
        <v>816</v>
      </c>
      <c r="E31" s="945" t="str">
        <f>IF(D31=0,"0-0",(VLOOKUP(D31,'CONSOLIDADO PLAN DESARROLLO'!$EL$9:$ET$304,2,0)))</f>
        <v>Mantener el programa Más familias en Acción, en cofinanciación con el Departamento para la Prosperidad Social DPS</v>
      </c>
      <c r="F31" s="942" t="str">
        <f>IF(D31=0,"0-0",(VLOOKUP(D31,'CONSOLIDADO PLAN DESARROLLO'!$EL$9:$ET$304,3,0)))</f>
        <v>Programa Ejecutado</v>
      </c>
      <c r="G31" s="964">
        <f>IF(D31=0,"0-0",(VLOOKUP(D31,'CONSOLIDADO PLAN DESARROLLO'!$EL$9:$ET$304,4,0)))</f>
        <v>1</v>
      </c>
      <c r="H31" s="948">
        <f>IF(D31=0,"0-0",(VLOOKUP(D31,'CONSOLIDADO PLAN DESARROLLO'!$EL$9:$ET$304,5,0)))</f>
        <v>1</v>
      </c>
      <c r="I31" s="951">
        <f>IF(D31=0,"0-0",(VLOOKUP(D31,'CONSOLIDADO PLAN DESARROLLO'!$EL$9:$ET$304,$R$3,0)))</f>
        <v>0.25</v>
      </c>
      <c r="J31" s="952"/>
      <c r="K31" s="957"/>
      <c r="L31" s="960"/>
      <c r="M31" s="850" t="s">
        <v>1942</v>
      </c>
      <c r="N31" s="851" t="s">
        <v>1938</v>
      </c>
      <c r="O31" s="854">
        <v>0.8</v>
      </c>
      <c r="P31" s="47"/>
      <c r="Q31" s="46"/>
      <c r="R31" s="861"/>
      <c r="S31" s="48"/>
      <c r="T31" s="864"/>
      <c r="U31" s="49"/>
      <c r="V31" s="864"/>
      <c r="W31" s="49"/>
      <c r="X31" s="864"/>
      <c r="Y31" s="49"/>
      <c r="Z31" s="864"/>
      <c r="AA31" s="49"/>
      <c r="AB31" s="864"/>
      <c r="AC31" s="49"/>
      <c r="AD31" s="864"/>
      <c r="AE31" s="49"/>
      <c r="AF31" s="864"/>
      <c r="AG31" s="50"/>
      <c r="AH31" s="85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1"/>
      <c r="B32" s="933"/>
      <c r="C32" s="936"/>
      <c r="D32" s="939"/>
      <c r="E32" s="946"/>
      <c r="F32" s="942"/>
      <c r="G32" s="964"/>
      <c r="H32" s="948"/>
      <c r="I32" s="953"/>
      <c r="J32" s="954"/>
      <c r="K32" s="957"/>
      <c r="L32" s="961"/>
      <c r="M32" s="852" t="s">
        <v>1943</v>
      </c>
      <c r="N32" s="851" t="s">
        <v>1938</v>
      </c>
      <c r="O32" s="854">
        <v>0.2</v>
      </c>
      <c r="P32" s="47"/>
      <c r="Q32" s="46"/>
      <c r="R32" s="862"/>
      <c r="S32" s="48"/>
      <c r="T32" s="865"/>
      <c r="U32" s="49"/>
      <c r="V32" s="865"/>
      <c r="W32" s="49"/>
      <c r="X32" s="865"/>
      <c r="Y32" s="49"/>
      <c r="Z32" s="865"/>
      <c r="AA32" s="49"/>
      <c r="AB32" s="865"/>
      <c r="AC32" s="49"/>
      <c r="AD32" s="865"/>
      <c r="AE32" s="49"/>
      <c r="AF32" s="865"/>
      <c r="AG32" s="50"/>
      <c r="AH32" s="85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1"/>
      <c r="B33" s="933"/>
      <c r="C33" s="936"/>
      <c r="D33" s="939"/>
      <c r="E33" s="946"/>
      <c r="F33" s="942"/>
      <c r="G33" s="964"/>
      <c r="H33" s="948"/>
      <c r="I33" s="953"/>
      <c r="J33" s="954"/>
      <c r="K33" s="957"/>
      <c r="L33" s="961"/>
      <c r="M33" s="175"/>
      <c r="N33" s="176"/>
      <c r="O33" s="177"/>
      <c r="P33" s="47"/>
      <c r="Q33" s="46"/>
      <c r="R33" s="862"/>
      <c r="S33" s="48"/>
      <c r="T33" s="865"/>
      <c r="U33" s="49"/>
      <c r="V33" s="865"/>
      <c r="W33" s="49"/>
      <c r="X33" s="865"/>
      <c r="Y33" s="49"/>
      <c r="Z33" s="865"/>
      <c r="AA33" s="49"/>
      <c r="AB33" s="865"/>
      <c r="AC33" s="49"/>
      <c r="AD33" s="865"/>
      <c r="AE33" s="49"/>
      <c r="AF33" s="865"/>
      <c r="AG33" s="50"/>
      <c r="AH33" s="85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1"/>
      <c r="B34" s="933"/>
      <c r="C34" s="936"/>
      <c r="D34" s="939"/>
      <c r="E34" s="946"/>
      <c r="F34" s="942"/>
      <c r="G34" s="964"/>
      <c r="H34" s="948"/>
      <c r="I34" s="953"/>
      <c r="J34" s="954"/>
      <c r="K34" s="957"/>
      <c r="L34" s="961"/>
      <c r="M34" s="175"/>
      <c r="N34" s="176"/>
      <c r="O34" s="177"/>
      <c r="P34" s="47"/>
      <c r="Q34" s="46"/>
      <c r="R34" s="862"/>
      <c r="S34" s="48"/>
      <c r="T34" s="865"/>
      <c r="U34" s="49"/>
      <c r="V34" s="865"/>
      <c r="W34" s="49"/>
      <c r="X34" s="865"/>
      <c r="Y34" s="49"/>
      <c r="Z34" s="865"/>
      <c r="AA34" s="49"/>
      <c r="AB34" s="865"/>
      <c r="AC34" s="49"/>
      <c r="AD34" s="865"/>
      <c r="AE34" s="49"/>
      <c r="AF34" s="865"/>
      <c r="AG34" s="50"/>
      <c r="AH34" s="85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1"/>
      <c r="B36" s="934"/>
      <c r="C36" s="937"/>
      <c r="D36" s="940"/>
      <c r="E36" s="946"/>
      <c r="F36" s="943"/>
      <c r="G36" s="965"/>
      <c r="H36" s="949"/>
      <c r="I36" s="953"/>
      <c r="J36" s="954"/>
      <c r="K36" s="958"/>
      <c r="L36" s="961"/>
      <c r="M36" s="178"/>
      <c r="N36" s="179"/>
      <c r="O36" s="180"/>
      <c r="P36" s="108"/>
      <c r="Q36" s="107"/>
      <c r="R36" s="862"/>
      <c r="S36" s="109"/>
      <c r="T36" s="865"/>
      <c r="U36" s="110"/>
      <c r="V36" s="865"/>
      <c r="W36" s="110"/>
      <c r="X36" s="865"/>
      <c r="Y36" s="110"/>
      <c r="Z36" s="865"/>
      <c r="AA36" s="110"/>
      <c r="AB36" s="865"/>
      <c r="AC36" s="110"/>
      <c r="AD36" s="865"/>
      <c r="AE36" s="110"/>
      <c r="AF36" s="865"/>
      <c r="AG36" s="111"/>
      <c r="AH36" s="86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2"/>
      <c r="B37" s="935"/>
      <c r="C37" s="938"/>
      <c r="D37" s="941"/>
      <c r="E37" s="947"/>
      <c r="F37" s="944"/>
      <c r="G37" s="966"/>
      <c r="H37" s="950"/>
      <c r="I37" s="955"/>
      <c r="J37" s="956"/>
      <c r="K37" s="959"/>
      <c r="L37" s="962"/>
      <c r="M37" s="181"/>
      <c r="N37" s="182"/>
      <c r="O37" s="183"/>
      <c r="P37" s="118"/>
      <c r="Q37" s="118"/>
      <c r="R37" s="863"/>
      <c r="S37" s="184"/>
      <c r="T37" s="866"/>
      <c r="U37" s="185"/>
      <c r="V37" s="866"/>
      <c r="W37" s="185"/>
      <c r="X37" s="866"/>
      <c r="Y37" s="185"/>
      <c r="Z37" s="866"/>
      <c r="AA37" s="185"/>
      <c r="AB37" s="866"/>
      <c r="AC37" s="185"/>
      <c r="AD37" s="866"/>
      <c r="AE37" s="185"/>
      <c r="AF37" s="866"/>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3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31"/>
      <c r="B40" s="933" t="str">
        <f>VLOOKUP($D$9,'PROYECTOS REGISTRADOS'!$A$2:$D$82,4,0)</f>
        <v>Protección para las familias identificadas en pobreza extrema residentes en el Municipio de Tocancipá, Cundinamarca, Centro Oriente</v>
      </c>
      <c r="C40" s="936" t="str">
        <f>VLOOKUP($D$9,'PROYECTOS REGISTRADOS'!$A$2:$D$82,3,0)</f>
        <v>2016-25817-0046</v>
      </c>
      <c r="D40" s="939"/>
      <c r="E40" s="945" t="str">
        <f>IF(D40=0,"0-0",(VLOOKUP(D40,'CONSOLIDADO PLAN DESARROLLO'!$EL$9:$ET$304,2,0)))</f>
        <v>0-0</v>
      </c>
      <c r="F40" s="942" t="str">
        <f>IF(D40=0,"0-0",(VLOOKUP(D40,'CONSOLIDADO PLAN DESARROLLO'!$EL$9:$ET$304,3,0)))</f>
        <v>0-0</v>
      </c>
      <c r="G40" s="964" t="str">
        <f>IF(D40=0,"0-0",(VLOOKUP(D40,'CONSOLIDADO PLAN DESARROLLO'!$EL$9:$ET$304,4,0)))</f>
        <v>0-0</v>
      </c>
      <c r="H40" s="948" t="str">
        <f>IF(D40=0,"0-0",(VLOOKUP(D40,'CONSOLIDADO PLAN DESARROLLO'!$EL$9:$ET$304,5,0)))</f>
        <v>0-0</v>
      </c>
      <c r="I40" s="951" t="str">
        <f>IF(D40=0,"0-0",(VLOOKUP(D40,'CONSOLIDADO PLAN DESARROLLO'!$EL$9:$ET$304,$R$3,0)))</f>
        <v>0-0</v>
      </c>
      <c r="J40" s="952"/>
      <c r="K40" s="977"/>
      <c r="L40" s="980"/>
      <c r="M40" s="175"/>
      <c r="N40" s="176"/>
      <c r="O40" s="177"/>
      <c r="P40" s="46"/>
      <c r="Q40" s="47"/>
      <c r="R40" s="861"/>
      <c r="S40" s="48"/>
      <c r="T40" s="864"/>
      <c r="U40" s="49"/>
      <c r="V40" s="864"/>
      <c r="W40" s="49"/>
      <c r="X40" s="864"/>
      <c r="Y40" s="49"/>
      <c r="Z40" s="864"/>
      <c r="AA40" s="49"/>
      <c r="AB40" s="864"/>
      <c r="AC40" s="49"/>
      <c r="AD40" s="864"/>
      <c r="AE40" s="49"/>
      <c r="AF40" s="864"/>
      <c r="AG40" s="50"/>
      <c r="AH40" s="85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31"/>
      <c r="B41" s="933"/>
      <c r="C41" s="936"/>
      <c r="D41" s="939"/>
      <c r="E41" s="946"/>
      <c r="F41" s="942"/>
      <c r="G41" s="964"/>
      <c r="H41" s="948"/>
      <c r="I41" s="953"/>
      <c r="J41" s="954"/>
      <c r="K41" s="977"/>
      <c r="L41" s="981"/>
      <c r="M41" s="175"/>
      <c r="N41" s="176"/>
      <c r="O41" s="177"/>
      <c r="P41" s="46"/>
      <c r="Q41" s="47"/>
      <c r="R41" s="862"/>
      <c r="S41" s="48"/>
      <c r="T41" s="865"/>
      <c r="U41" s="49"/>
      <c r="V41" s="865"/>
      <c r="W41" s="49"/>
      <c r="X41" s="865"/>
      <c r="Y41" s="49"/>
      <c r="Z41" s="865"/>
      <c r="AA41" s="49"/>
      <c r="AB41" s="865"/>
      <c r="AC41" s="49"/>
      <c r="AD41" s="865"/>
      <c r="AE41" s="49"/>
      <c r="AF41" s="865"/>
      <c r="AG41" s="50"/>
      <c r="AH41" s="85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31"/>
      <c r="B42" s="933"/>
      <c r="C42" s="936"/>
      <c r="D42" s="939"/>
      <c r="E42" s="946"/>
      <c r="F42" s="942"/>
      <c r="G42" s="964"/>
      <c r="H42" s="948"/>
      <c r="I42" s="953"/>
      <c r="J42" s="954"/>
      <c r="K42" s="977"/>
      <c r="L42" s="981"/>
      <c r="M42" s="175"/>
      <c r="N42" s="176"/>
      <c r="O42" s="177"/>
      <c r="P42" s="46"/>
      <c r="Q42" s="47"/>
      <c r="R42" s="862"/>
      <c r="S42" s="48"/>
      <c r="T42" s="865"/>
      <c r="U42" s="49"/>
      <c r="V42" s="865"/>
      <c r="W42" s="49"/>
      <c r="X42" s="865"/>
      <c r="Y42" s="49"/>
      <c r="Z42" s="865"/>
      <c r="AA42" s="49"/>
      <c r="AB42" s="865"/>
      <c r="AC42" s="49"/>
      <c r="AD42" s="865"/>
      <c r="AE42" s="49"/>
      <c r="AF42" s="865"/>
      <c r="AG42" s="50"/>
      <c r="AH42" s="85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7"/>
      <c r="L43" s="981"/>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7"/>
      <c r="L44" s="981"/>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31"/>
      <c r="B45" s="934"/>
      <c r="C45" s="937"/>
      <c r="D45" s="940"/>
      <c r="E45" s="946"/>
      <c r="F45" s="943"/>
      <c r="G45" s="965"/>
      <c r="H45" s="949"/>
      <c r="I45" s="953"/>
      <c r="J45" s="954"/>
      <c r="K45" s="978"/>
      <c r="L45" s="981"/>
      <c r="M45" s="178"/>
      <c r="N45" s="179"/>
      <c r="O45" s="180"/>
      <c r="P45" s="107"/>
      <c r="Q45" s="108"/>
      <c r="R45" s="862"/>
      <c r="S45" s="109"/>
      <c r="T45" s="865"/>
      <c r="U45" s="110"/>
      <c r="V45" s="865"/>
      <c r="W45" s="110"/>
      <c r="X45" s="865"/>
      <c r="Y45" s="110"/>
      <c r="Z45" s="865"/>
      <c r="AA45" s="110"/>
      <c r="AB45" s="865"/>
      <c r="AC45" s="110"/>
      <c r="AD45" s="865"/>
      <c r="AE45" s="110"/>
      <c r="AF45" s="865"/>
      <c r="AG45" s="111"/>
      <c r="AH45" s="86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2"/>
      <c r="B46" s="935"/>
      <c r="C46" s="938"/>
      <c r="D46" s="941"/>
      <c r="E46" s="947"/>
      <c r="F46" s="944"/>
      <c r="G46" s="966"/>
      <c r="H46" s="950"/>
      <c r="I46" s="955"/>
      <c r="J46" s="956"/>
      <c r="K46" s="979"/>
      <c r="L46" s="982"/>
      <c r="M46" s="181"/>
      <c r="N46" s="182"/>
      <c r="O46" s="183"/>
      <c r="P46" s="118"/>
      <c r="Q46" s="118"/>
      <c r="R46" s="863"/>
      <c r="S46" s="184"/>
      <c r="T46" s="866"/>
      <c r="U46" s="185"/>
      <c r="V46" s="866"/>
      <c r="W46" s="185"/>
      <c r="X46" s="866"/>
      <c r="Y46" s="185"/>
      <c r="Z46" s="866"/>
      <c r="AA46" s="185"/>
      <c r="AB46" s="866"/>
      <c r="AC46" s="185"/>
      <c r="AD46" s="866"/>
      <c r="AE46" s="185"/>
      <c r="AF46" s="866"/>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3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1"/>
      <c r="B49" s="933" t="str">
        <f>VLOOKUP($D$9,'PROYECTOS REGISTRADOS'!$A$2:$D$82,4,0)</f>
        <v>Protección para las familias identificadas en pobreza extrema residentes en el Municipio de Tocancipá, Cundinamarca, Centro Oriente</v>
      </c>
      <c r="C49" s="936" t="str">
        <f>VLOOKUP($D$9,'PROYECTOS REGISTRADOS'!$A$2:$D$82,3,0)</f>
        <v>2016-25817-0046</v>
      </c>
      <c r="D49" s="939"/>
      <c r="E49" s="945" t="str">
        <f>IF(D49=0,"0-0",(VLOOKUP(D49,'CONSOLIDADO PLAN DESARROLLO'!$EL$9:$ET$304,2,0)))</f>
        <v>0-0</v>
      </c>
      <c r="F49" s="942" t="str">
        <f>IF(D49=0,"0-0",(VLOOKUP(D49,'CONSOLIDADO PLAN DESARROLLO'!$EL$9:$ET$304,3,0)))</f>
        <v>0-0</v>
      </c>
      <c r="G49" s="964" t="str">
        <f>IF(D49=0,"0-0",(VLOOKUP(D49,'CONSOLIDADO PLAN DESARROLLO'!$EL$9:$ET$304,4,0)))</f>
        <v>0-0</v>
      </c>
      <c r="H49" s="948" t="str">
        <f>IF(D49=0,"0-0",(VLOOKUP(D49,'CONSOLIDADO PLAN DESARROLLO'!$EL$9:$ET$304,5,0)))</f>
        <v>0-0</v>
      </c>
      <c r="I49" s="951" t="str">
        <f>IF(D49=0,"0-0",(VLOOKUP(D49,'CONSOLIDADO PLAN DESARROLLO'!$EL$9:$ET$304,$R$3,0)))</f>
        <v>0-0</v>
      </c>
      <c r="J49" s="952"/>
      <c r="K49" s="977"/>
      <c r="L49" s="980"/>
      <c r="M49" s="175"/>
      <c r="N49" s="176"/>
      <c r="O49" s="177"/>
      <c r="P49" s="46"/>
      <c r="Q49" s="47"/>
      <c r="R49" s="861"/>
      <c r="S49" s="48"/>
      <c r="T49" s="864"/>
      <c r="U49" s="49"/>
      <c r="V49" s="864"/>
      <c r="W49" s="49"/>
      <c r="X49" s="864"/>
      <c r="Y49" s="49"/>
      <c r="Z49" s="864"/>
      <c r="AA49" s="49"/>
      <c r="AB49" s="864"/>
      <c r="AC49" s="49"/>
      <c r="AD49" s="864"/>
      <c r="AE49" s="49"/>
      <c r="AF49" s="864"/>
      <c r="AG49" s="50"/>
      <c r="AH49" s="85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1"/>
      <c r="B50" s="933"/>
      <c r="C50" s="936"/>
      <c r="D50" s="939"/>
      <c r="E50" s="946"/>
      <c r="F50" s="942"/>
      <c r="G50" s="964"/>
      <c r="H50" s="948"/>
      <c r="I50" s="953"/>
      <c r="J50" s="954"/>
      <c r="K50" s="977"/>
      <c r="L50" s="981"/>
      <c r="M50" s="175"/>
      <c r="N50" s="176"/>
      <c r="O50" s="177"/>
      <c r="P50" s="46"/>
      <c r="Q50" s="47"/>
      <c r="R50" s="862"/>
      <c r="S50" s="48"/>
      <c r="T50" s="865"/>
      <c r="U50" s="49"/>
      <c r="V50" s="865"/>
      <c r="W50" s="49"/>
      <c r="X50" s="865"/>
      <c r="Y50" s="49"/>
      <c r="Z50" s="865"/>
      <c r="AA50" s="49"/>
      <c r="AB50" s="865"/>
      <c r="AC50" s="49"/>
      <c r="AD50" s="865"/>
      <c r="AE50" s="49"/>
      <c r="AF50" s="865"/>
      <c r="AG50" s="50"/>
      <c r="AH50" s="85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7"/>
      <c r="L51" s="981"/>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7"/>
      <c r="L52" s="981"/>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7"/>
      <c r="L53" s="981"/>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1"/>
      <c r="B54" s="934"/>
      <c r="C54" s="937"/>
      <c r="D54" s="940"/>
      <c r="E54" s="946"/>
      <c r="F54" s="943"/>
      <c r="G54" s="965"/>
      <c r="H54" s="949"/>
      <c r="I54" s="953"/>
      <c r="J54" s="954"/>
      <c r="K54" s="978"/>
      <c r="L54" s="981"/>
      <c r="M54" s="178"/>
      <c r="N54" s="179"/>
      <c r="O54" s="180"/>
      <c r="P54" s="107"/>
      <c r="Q54" s="108"/>
      <c r="R54" s="862"/>
      <c r="S54" s="109"/>
      <c r="T54" s="865"/>
      <c r="U54" s="110"/>
      <c r="V54" s="865"/>
      <c r="W54" s="110"/>
      <c r="X54" s="865"/>
      <c r="Y54" s="110"/>
      <c r="Z54" s="865"/>
      <c r="AA54" s="110"/>
      <c r="AB54" s="865"/>
      <c r="AC54" s="110"/>
      <c r="AD54" s="865"/>
      <c r="AE54" s="110"/>
      <c r="AF54" s="865"/>
      <c r="AG54" s="111"/>
      <c r="AH54" s="86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2"/>
      <c r="B55" s="935"/>
      <c r="C55" s="938"/>
      <c r="D55" s="941"/>
      <c r="E55" s="947"/>
      <c r="F55" s="944"/>
      <c r="G55" s="966"/>
      <c r="H55" s="950"/>
      <c r="I55" s="955"/>
      <c r="J55" s="956"/>
      <c r="K55" s="979"/>
      <c r="L55" s="982"/>
      <c r="M55" s="181"/>
      <c r="N55" s="182"/>
      <c r="O55" s="183"/>
      <c r="P55" s="118"/>
      <c r="Q55" s="118"/>
      <c r="R55" s="863"/>
      <c r="S55" s="184"/>
      <c r="T55" s="866"/>
      <c r="U55" s="185"/>
      <c r="V55" s="866"/>
      <c r="W55" s="185"/>
      <c r="X55" s="866"/>
      <c r="Y55" s="185"/>
      <c r="Z55" s="866"/>
      <c r="AA55" s="185"/>
      <c r="AB55" s="866"/>
      <c r="AC55" s="185"/>
      <c r="AD55" s="866"/>
      <c r="AE55" s="185"/>
      <c r="AF55" s="866"/>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3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1"/>
      <c r="B58" s="933" t="str">
        <f>VLOOKUP($D$9,'PROYECTOS REGISTRADOS'!$A$2:$D$82,4,0)</f>
        <v>Protección para las familias identificadas en pobreza extrema residentes en el Municipio de Tocancipá, Cundinamarca, Centro Oriente</v>
      </c>
      <c r="C58" s="936" t="str">
        <f>VLOOKUP($D$9,'PROYECTOS REGISTRADOS'!$A$2:$D$82,3,0)</f>
        <v>2016-25817-0046</v>
      </c>
      <c r="D58" s="939"/>
      <c r="E58" s="945" t="str">
        <f>IF(D58=0,"0-0",(VLOOKUP(D58,'CONSOLIDADO PLAN DESARROLLO'!$EL$9:$ET$304,2,0)))</f>
        <v>0-0</v>
      </c>
      <c r="F58" s="942" t="str">
        <f>IF(D58=0,"0-0",(VLOOKUP(D58,'CONSOLIDADO PLAN DESARROLLO'!$EL$9:$ET$304,3,0)))</f>
        <v>0-0</v>
      </c>
      <c r="G58" s="964" t="str">
        <f>IF(D58=0,"0-0",(VLOOKUP(D58,'CONSOLIDADO PLAN DESARROLLO'!$EL$9:$ET$304,4,0)))</f>
        <v>0-0</v>
      </c>
      <c r="H58" s="948" t="str">
        <f>IF(D58=0,"0-0",(VLOOKUP(D58,'CONSOLIDADO PLAN DESARROLLO'!$EL$9:$ET$304,5,0)))</f>
        <v>0-0</v>
      </c>
      <c r="I58" s="951" t="str">
        <f>IF(D58=0,"0-0",(VLOOKUP(D58,'CONSOLIDADO PLAN DESARROLLO'!$EL$9:$ET$304,$R$3,0)))</f>
        <v>0-0</v>
      </c>
      <c r="J58" s="952"/>
      <c r="K58" s="977"/>
      <c r="L58" s="980"/>
      <c r="M58" s="175"/>
      <c r="N58" s="176"/>
      <c r="O58" s="177"/>
      <c r="P58" s="46"/>
      <c r="Q58" s="47"/>
      <c r="R58" s="861"/>
      <c r="S58" s="48"/>
      <c r="T58" s="864"/>
      <c r="U58" s="49"/>
      <c r="V58" s="864"/>
      <c r="W58" s="49"/>
      <c r="X58" s="864"/>
      <c r="Y58" s="49"/>
      <c r="Z58" s="864"/>
      <c r="AA58" s="49"/>
      <c r="AB58" s="864"/>
      <c r="AC58" s="49"/>
      <c r="AD58" s="864"/>
      <c r="AE58" s="49"/>
      <c r="AF58" s="864"/>
      <c r="AG58" s="50"/>
      <c r="AH58" s="85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1"/>
      <c r="B59" s="933"/>
      <c r="C59" s="936"/>
      <c r="D59" s="939"/>
      <c r="E59" s="946"/>
      <c r="F59" s="942"/>
      <c r="G59" s="964"/>
      <c r="H59" s="948"/>
      <c r="I59" s="953"/>
      <c r="J59" s="954"/>
      <c r="K59" s="977"/>
      <c r="L59" s="981"/>
      <c r="M59" s="175"/>
      <c r="N59" s="176"/>
      <c r="O59" s="177"/>
      <c r="P59" s="46"/>
      <c r="Q59" s="47"/>
      <c r="R59" s="862"/>
      <c r="S59" s="48"/>
      <c r="T59" s="865"/>
      <c r="U59" s="49"/>
      <c r="V59" s="865"/>
      <c r="W59" s="49"/>
      <c r="X59" s="865"/>
      <c r="Y59" s="49"/>
      <c r="Z59" s="865"/>
      <c r="AA59" s="49"/>
      <c r="AB59" s="865"/>
      <c r="AC59" s="49"/>
      <c r="AD59" s="865"/>
      <c r="AE59" s="49"/>
      <c r="AF59" s="865"/>
      <c r="AG59" s="50"/>
      <c r="AH59" s="85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7"/>
      <c r="L60" s="981"/>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7"/>
      <c r="L61" s="981"/>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7"/>
      <c r="L62" s="981"/>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1"/>
      <c r="B63" s="934"/>
      <c r="C63" s="937"/>
      <c r="D63" s="940"/>
      <c r="E63" s="946"/>
      <c r="F63" s="943"/>
      <c r="G63" s="965"/>
      <c r="H63" s="949"/>
      <c r="I63" s="953"/>
      <c r="J63" s="954"/>
      <c r="K63" s="978"/>
      <c r="L63" s="981"/>
      <c r="M63" s="178"/>
      <c r="N63" s="179"/>
      <c r="O63" s="180"/>
      <c r="P63" s="107"/>
      <c r="Q63" s="108"/>
      <c r="R63" s="862"/>
      <c r="S63" s="109"/>
      <c r="T63" s="865"/>
      <c r="U63" s="110"/>
      <c r="V63" s="865"/>
      <c r="W63" s="110"/>
      <c r="X63" s="865"/>
      <c r="Y63" s="110"/>
      <c r="Z63" s="865"/>
      <c r="AA63" s="110"/>
      <c r="AB63" s="865"/>
      <c r="AC63" s="110"/>
      <c r="AD63" s="865"/>
      <c r="AE63" s="110"/>
      <c r="AF63" s="865"/>
      <c r="AG63" s="111"/>
      <c r="AH63" s="86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2"/>
      <c r="B64" s="935"/>
      <c r="C64" s="938"/>
      <c r="D64" s="941"/>
      <c r="E64" s="947"/>
      <c r="F64" s="944"/>
      <c r="G64" s="966"/>
      <c r="H64" s="950"/>
      <c r="I64" s="955"/>
      <c r="J64" s="956"/>
      <c r="K64" s="979"/>
      <c r="L64" s="982"/>
      <c r="M64" s="181"/>
      <c r="N64" s="182"/>
      <c r="O64" s="183"/>
      <c r="P64" s="118"/>
      <c r="Q64" s="118"/>
      <c r="R64" s="863"/>
      <c r="S64" s="184"/>
      <c r="T64" s="866"/>
      <c r="U64" s="185"/>
      <c r="V64" s="866"/>
      <c r="W64" s="185"/>
      <c r="X64" s="866"/>
      <c r="Y64" s="185"/>
      <c r="Z64" s="866"/>
      <c r="AA64" s="185"/>
      <c r="AB64" s="866"/>
      <c r="AC64" s="185"/>
      <c r="AD64" s="866"/>
      <c r="AE64" s="185"/>
      <c r="AF64" s="866"/>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30">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1"/>
      <c r="B67" s="933" t="str">
        <f>VLOOKUP($D$9,'PROYECTOS REGISTRADOS'!$A$2:$D$82,4,0)</f>
        <v>Protección para las familias identificadas en pobreza extrema residentes en el Municipio de Tocancipá, Cundinamarca, Centro Oriente</v>
      </c>
      <c r="C67" s="936" t="str">
        <f>VLOOKUP($D$9,'PROYECTOS REGISTRADOS'!$A$2:$D$82,3,0)</f>
        <v>2016-25817-0046</v>
      </c>
      <c r="D67" s="939"/>
      <c r="E67" s="945" t="str">
        <f>IF(D67=0,"0-0",(VLOOKUP(D67,'CONSOLIDADO PLAN DESARROLLO'!$EL$9:$ET$304,2,0)))</f>
        <v>0-0</v>
      </c>
      <c r="F67" s="942" t="str">
        <f>IF(D67=0,"0-0",(VLOOKUP(D67,'CONSOLIDADO PLAN DESARROLLO'!$EL$9:$ET$304,3,0)))</f>
        <v>0-0</v>
      </c>
      <c r="G67" s="964" t="str">
        <f>IF(D67=0,"0-0",(VLOOKUP(D67,'CONSOLIDADO PLAN DESARROLLO'!$EL$9:$ET$304,4,0)))</f>
        <v>0-0</v>
      </c>
      <c r="H67" s="948" t="str">
        <f>IF(D67=0,"0-0",(VLOOKUP(D67,'CONSOLIDADO PLAN DESARROLLO'!$EL$9:$ET$304,5,0)))</f>
        <v>0-0</v>
      </c>
      <c r="I67" s="951" t="str">
        <f>IF(D67=0,"0-0",(VLOOKUP(D67,'CONSOLIDADO PLAN DESARROLLO'!$EL$9:$ET$304,$R$3,0)))</f>
        <v>0-0</v>
      </c>
      <c r="J67" s="952"/>
      <c r="K67" s="977"/>
      <c r="L67" s="980"/>
      <c r="M67" s="175"/>
      <c r="N67" s="176"/>
      <c r="O67" s="177"/>
      <c r="P67" s="46"/>
      <c r="Q67" s="47"/>
      <c r="R67" s="861"/>
      <c r="S67" s="48"/>
      <c r="T67" s="864"/>
      <c r="U67" s="49"/>
      <c r="V67" s="864"/>
      <c r="W67" s="49"/>
      <c r="X67" s="864"/>
      <c r="Y67" s="49"/>
      <c r="Z67" s="864"/>
      <c r="AA67" s="49"/>
      <c r="AB67" s="864"/>
      <c r="AC67" s="49"/>
      <c r="AD67" s="864"/>
      <c r="AE67" s="49"/>
      <c r="AF67" s="864"/>
      <c r="AG67" s="50"/>
      <c r="AH67" s="85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1"/>
      <c r="B68" s="933"/>
      <c r="C68" s="936"/>
      <c r="D68" s="939"/>
      <c r="E68" s="946"/>
      <c r="F68" s="942"/>
      <c r="G68" s="964"/>
      <c r="H68" s="948"/>
      <c r="I68" s="953"/>
      <c r="J68" s="954"/>
      <c r="K68" s="977"/>
      <c r="L68" s="981"/>
      <c r="M68" s="175"/>
      <c r="N68" s="176"/>
      <c r="O68" s="177"/>
      <c r="P68" s="46"/>
      <c r="Q68" s="47"/>
      <c r="R68" s="862"/>
      <c r="S68" s="48"/>
      <c r="T68" s="865"/>
      <c r="U68" s="49"/>
      <c r="V68" s="865"/>
      <c r="W68" s="49"/>
      <c r="X68" s="865"/>
      <c r="Y68" s="49"/>
      <c r="Z68" s="865"/>
      <c r="AA68" s="49"/>
      <c r="AB68" s="865"/>
      <c r="AC68" s="49"/>
      <c r="AD68" s="865"/>
      <c r="AE68" s="49"/>
      <c r="AF68" s="865"/>
      <c r="AG68" s="50"/>
      <c r="AH68" s="85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7"/>
      <c r="L69" s="981"/>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7"/>
      <c r="L70" s="981"/>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7"/>
      <c r="L71" s="981"/>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1"/>
      <c r="B72" s="934"/>
      <c r="C72" s="937"/>
      <c r="D72" s="940"/>
      <c r="E72" s="946"/>
      <c r="F72" s="943"/>
      <c r="G72" s="965"/>
      <c r="H72" s="949"/>
      <c r="I72" s="953"/>
      <c r="J72" s="954"/>
      <c r="K72" s="978"/>
      <c r="L72" s="981"/>
      <c r="M72" s="178"/>
      <c r="N72" s="179"/>
      <c r="O72" s="180"/>
      <c r="P72" s="107"/>
      <c r="Q72" s="108"/>
      <c r="R72" s="862"/>
      <c r="S72" s="109"/>
      <c r="T72" s="865"/>
      <c r="U72" s="110"/>
      <c r="V72" s="865"/>
      <c r="W72" s="110"/>
      <c r="X72" s="865"/>
      <c r="Y72" s="110"/>
      <c r="Z72" s="865"/>
      <c r="AA72" s="110"/>
      <c r="AB72" s="865"/>
      <c r="AC72" s="110"/>
      <c r="AD72" s="865"/>
      <c r="AE72" s="110"/>
      <c r="AF72" s="865"/>
      <c r="AG72" s="111"/>
      <c r="AH72" s="86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2"/>
      <c r="B73" s="935"/>
      <c r="C73" s="938"/>
      <c r="D73" s="941"/>
      <c r="E73" s="947"/>
      <c r="F73" s="944"/>
      <c r="G73" s="966"/>
      <c r="H73" s="950"/>
      <c r="I73" s="955"/>
      <c r="J73" s="956"/>
      <c r="K73" s="979"/>
      <c r="L73" s="982"/>
      <c r="M73" s="181"/>
      <c r="N73" s="182"/>
      <c r="O73" s="183"/>
      <c r="P73" s="118"/>
      <c r="Q73" s="118"/>
      <c r="R73" s="863"/>
      <c r="S73" s="184"/>
      <c r="T73" s="866"/>
      <c r="U73" s="185"/>
      <c r="V73" s="866"/>
      <c r="W73" s="185"/>
      <c r="X73" s="866"/>
      <c r="Y73" s="185"/>
      <c r="Z73" s="866"/>
      <c r="AA73" s="185"/>
      <c r="AB73" s="866"/>
      <c r="AC73" s="185"/>
      <c r="AD73" s="866"/>
      <c r="AE73" s="185"/>
      <c r="AF73" s="866"/>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30">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1"/>
      <c r="B76" s="933" t="str">
        <f>VLOOKUP($D$9,'PROYECTOS REGISTRADOS'!$A$2:$D$82,4,0)</f>
        <v>Protección para las familias identificadas en pobreza extrema residentes en el Municipio de Tocancipá, Cundinamarca, Centro Oriente</v>
      </c>
      <c r="C76" s="936" t="str">
        <f>VLOOKUP($D$9,'PROYECTOS REGISTRADOS'!$A$2:$D$82,3,0)</f>
        <v>2016-25817-0046</v>
      </c>
      <c r="D76" s="939"/>
      <c r="E76" s="945" t="str">
        <f>IF(D76=0,"0-0",(VLOOKUP(D76,'CONSOLIDADO PLAN DESARROLLO'!$EL$9:$ET$304,2,0)))</f>
        <v>0-0</v>
      </c>
      <c r="F76" s="942" t="str">
        <f>IF(D76=0,"0-0",(VLOOKUP(D76,'CONSOLIDADO PLAN DESARROLLO'!$EL$9:$ET$304,3,0)))</f>
        <v>0-0</v>
      </c>
      <c r="G76" s="964" t="str">
        <f>IF(D76=0,"0-0",(VLOOKUP(D76,'CONSOLIDADO PLAN DESARROLLO'!$EL$9:$ET$304,4,0)))</f>
        <v>0-0</v>
      </c>
      <c r="H76" s="948" t="str">
        <f>IF(D76=0,"0-0",(VLOOKUP(D76,'CONSOLIDADO PLAN DESARROLLO'!$EL$9:$ET$304,5,0)))</f>
        <v>0-0</v>
      </c>
      <c r="I76" s="951" t="str">
        <f>IF(D76=0,"0-0",(VLOOKUP(D76,'CONSOLIDADO PLAN DESARROLLO'!$EL$9:$ET$304,$R$3,0)))</f>
        <v>0-0</v>
      </c>
      <c r="J76" s="952"/>
      <c r="K76" s="977"/>
      <c r="L76" s="980"/>
      <c r="M76" s="175"/>
      <c r="N76" s="176"/>
      <c r="O76" s="177"/>
      <c r="P76" s="46"/>
      <c r="Q76" s="47"/>
      <c r="R76" s="861"/>
      <c r="S76" s="48"/>
      <c r="T76" s="864"/>
      <c r="U76" s="49"/>
      <c r="V76" s="864"/>
      <c r="W76" s="49"/>
      <c r="X76" s="864"/>
      <c r="Y76" s="49"/>
      <c r="Z76" s="864"/>
      <c r="AA76" s="49"/>
      <c r="AB76" s="864"/>
      <c r="AC76" s="49"/>
      <c r="AD76" s="864"/>
      <c r="AE76" s="49"/>
      <c r="AF76" s="864"/>
      <c r="AG76" s="50"/>
      <c r="AH76" s="85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1"/>
      <c r="B77" s="933"/>
      <c r="C77" s="936"/>
      <c r="D77" s="939"/>
      <c r="E77" s="946"/>
      <c r="F77" s="942"/>
      <c r="G77" s="964"/>
      <c r="H77" s="948"/>
      <c r="I77" s="953"/>
      <c r="J77" s="954"/>
      <c r="K77" s="977"/>
      <c r="L77" s="981"/>
      <c r="M77" s="175"/>
      <c r="N77" s="176"/>
      <c r="O77" s="177"/>
      <c r="P77" s="46"/>
      <c r="Q77" s="47"/>
      <c r="R77" s="862"/>
      <c r="S77" s="48"/>
      <c r="T77" s="865"/>
      <c r="U77" s="49"/>
      <c r="V77" s="865"/>
      <c r="W77" s="49"/>
      <c r="X77" s="865"/>
      <c r="Y77" s="49"/>
      <c r="Z77" s="865"/>
      <c r="AA77" s="49"/>
      <c r="AB77" s="865"/>
      <c r="AC77" s="49"/>
      <c r="AD77" s="865"/>
      <c r="AE77" s="49"/>
      <c r="AF77" s="865"/>
      <c r="AG77" s="50"/>
      <c r="AH77" s="85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7"/>
      <c r="L78" s="981"/>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7"/>
      <c r="L79" s="981"/>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7"/>
      <c r="L80" s="981"/>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1"/>
      <c r="B81" s="934"/>
      <c r="C81" s="937"/>
      <c r="D81" s="940"/>
      <c r="E81" s="946"/>
      <c r="F81" s="943"/>
      <c r="G81" s="965"/>
      <c r="H81" s="949"/>
      <c r="I81" s="953"/>
      <c r="J81" s="954"/>
      <c r="K81" s="978"/>
      <c r="L81" s="981"/>
      <c r="M81" s="178"/>
      <c r="N81" s="179"/>
      <c r="O81" s="180"/>
      <c r="P81" s="107"/>
      <c r="Q81" s="108"/>
      <c r="R81" s="862"/>
      <c r="S81" s="109"/>
      <c r="T81" s="865"/>
      <c r="U81" s="110"/>
      <c r="V81" s="865"/>
      <c r="W81" s="110"/>
      <c r="X81" s="865"/>
      <c r="Y81" s="110"/>
      <c r="Z81" s="865"/>
      <c r="AA81" s="110"/>
      <c r="AB81" s="865"/>
      <c r="AC81" s="110"/>
      <c r="AD81" s="865"/>
      <c r="AE81" s="110"/>
      <c r="AF81" s="865"/>
      <c r="AG81" s="111"/>
      <c r="AH81" s="86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2"/>
      <c r="B82" s="935"/>
      <c r="C82" s="938"/>
      <c r="D82" s="941"/>
      <c r="E82" s="947"/>
      <c r="F82" s="944"/>
      <c r="G82" s="966"/>
      <c r="H82" s="950"/>
      <c r="I82" s="955"/>
      <c r="J82" s="956"/>
      <c r="K82" s="979"/>
      <c r="L82" s="982"/>
      <c r="M82" s="181"/>
      <c r="N82" s="182"/>
      <c r="O82" s="183"/>
      <c r="P82" s="118"/>
      <c r="Q82" s="118"/>
      <c r="R82" s="863"/>
      <c r="S82" s="184"/>
      <c r="T82" s="866"/>
      <c r="U82" s="185"/>
      <c r="V82" s="866"/>
      <c r="W82" s="185"/>
      <c r="X82" s="866"/>
      <c r="Y82" s="185"/>
      <c r="Z82" s="866"/>
      <c r="AA82" s="185"/>
      <c r="AB82" s="866"/>
      <c r="AC82" s="185"/>
      <c r="AD82" s="866"/>
      <c r="AE82" s="185"/>
      <c r="AF82" s="866"/>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30">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1"/>
      <c r="B85" s="933" t="str">
        <f>VLOOKUP($D$9,'PROYECTOS REGISTRADOS'!$A$2:$D$82,4,0)</f>
        <v>Protección para las familias identificadas en pobreza extrema residentes en el Municipio de Tocancipá, Cundinamarca, Centro Oriente</v>
      </c>
      <c r="C85" s="936" t="str">
        <f>VLOOKUP($D$9,'PROYECTOS REGISTRADOS'!$A$2:$D$82,3,0)</f>
        <v>2016-25817-0046</v>
      </c>
      <c r="D85" s="939"/>
      <c r="E85" s="945" t="str">
        <f>IF(D85=0,"0-0",(VLOOKUP(D85,'CONSOLIDADO PLAN DESARROLLO'!$EL$9:$ET$304,2,0)))</f>
        <v>0-0</v>
      </c>
      <c r="F85" s="942" t="str">
        <f>IF(D85=0,"0-0",(VLOOKUP(D85,'CONSOLIDADO PLAN DESARROLLO'!$EL$9:$ET$304,3,0)))</f>
        <v>0-0</v>
      </c>
      <c r="G85" s="964" t="str">
        <f>IF(D85=0,"0-0",(VLOOKUP(D85,'CONSOLIDADO PLAN DESARROLLO'!$EL$9:$ET$304,4,0)))</f>
        <v>0-0</v>
      </c>
      <c r="H85" s="948" t="str">
        <f>IF(D85=0,"0-0",(VLOOKUP(D85,'CONSOLIDADO PLAN DESARROLLO'!$EL$9:$ET$304,5,0)))</f>
        <v>0-0</v>
      </c>
      <c r="I85" s="951" t="str">
        <f>IF(D85=0,"0-0",(VLOOKUP(D85,'CONSOLIDADO PLAN DESARROLLO'!$EL$9:$ET$304,$R$3,0)))</f>
        <v>0-0</v>
      </c>
      <c r="J85" s="952"/>
      <c r="K85" s="977"/>
      <c r="L85" s="980"/>
      <c r="M85" s="175"/>
      <c r="N85" s="176"/>
      <c r="O85" s="177"/>
      <c r="P85" s="46"/>
      <c r="Q85" s="47"/>
      <c r="R85" s="861"/>
      <c r="S85" s="48"/>
      <c r="T85" s="864"/>
      <c r="U85" s="49"/>
      <c r="V85" s="864"/>
      <c r="W85" s="49"/>
      <c r="X85" s="864"/>
      <c r="Y85" s="49"/>
      <c r="Z85" s="864"/>
      <c r="AA85" s="49"/>
      <c r="AB85" s="864"/>
      <c r="AC85" s="49"/>
      <c r="AD85" s="864"/>
      <c r="AE85" s="49"/>
      <c r="AF85" s="864"/>
      <c r="AG85" s="50"/>
      <c r="AH85" s="85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1"/>
      <c r="B86" s="933"/>
      <c r="C86" s="936"/>
      <c r="D86" s="939"/>
      <c r="E86" s="946"/>
      <c r="F86" s="942"/>
      <c r="G86" s="964"/>
      <c r="H86" s="948"/>
      <c r="I86" s="953"/>
      <c r="J86" s="954"/>
      <c r="K86" s="977"/>
      <c r="L86" s="981"/>
      <c r="M86" s="175"/>
      <c r="N86" s="176"/>
      <c r="O86" s="177"/>
      <c r="P86" s="46"/>
      <c r="Q86" s="47"/>
      <c r="R86" s="862"/>
      <c r="S86" s="48"/>
      <c r="T86" s="865"/>
      <c r="U86" s="49"/>
      <c r="V86" s="865"/>
      <c r="W86" s="49"/>
      <c r="X86" s="865"/>
      <c r="Y86" s="49"/>
      <c r="Z86" s="865"/>
      <c r="AA86" s="49"/>
      <c r="AB86" s="865"/>
      <c r="AC86" s="49"/>
      <c r="AD86" s="865"/>
      <c r="AE86" s="49"/>
      <c r="AF86" s="865"/>
      <c r="AG86" s="50"/>
      <c r="AH86" s="85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7"/>
      <c r="L87" s="981"/>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7"/>
      <c r="L88" s="981"/>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7"/>
      <c r="L89" s="981"/>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1"/>
      <c r="B90" s="934"/>
      <c r="C90" s="937"/>
      <c r="D90" s="940"/>
      <c r="E90" s="946"/>
      <c r="F90" s="943"/>
      <c r="G90" s="965"/>
      <c r="H90" s="949"/>
      <c r="I90" s="953"/>
      <c r="J90" s="954"/>
      <c r="K90" s="978"/>
      <c r="L90" s="981"/>
      <c r="M90" s="178"/>
      <c r="N90" s="179"/>
      <c r="O90" s="180"/>
      <c r="P90" s="107"/>
      <c r="Q90" s="108"/>
      <c r="R90" s="862"/>
      <c r="S90" s="109"/>
      <c r="T90" s="865"/>
      <c r="U90" s="110"/>
      <c r="V90" s="865"/>
      <c r="W90" s="110"/>
      <c r="X90" s="865"/>
      <c r="Y90" s="110"/>
      <c r="Z90" s="865"/>
      <c r="AA90" s="110"/>
      <c r="AB90" s="865"/>
      <c r="AC90" s="110"/>
      <c r="AD90" s="865"/>
      <c r="AE90" s="110"/>
      <c r="AF90" s="865"/>
      <c r="AG90" s="111"/>
      <c r="AH90" s="86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2"/>
      <c r="B91" s="935"/>
      <c r="C91" s="938"/>
      <c r="D91" s="941"/>
      <c r="E91" s="947"/>
      <c r="F91" s="944"/>
      <c r="G91" s="966"/>
      <c r="H91" s="950"/>
      <c r="I91" s="955"/>
      <c r="J91" s="956"/>
      <c r="K91" s="979"/>
      <c r="L91" s="982"/>
      <c r="M91" s="181"/>
      <c r="N91" s="182"/>
      <c r="O91" s="183"/>
      <c r="P91" s="118"/>
      <c r="Q91" s="118"/>
      <c r="R91" s="863"/>
      <c r="S91" s="184"/>
      <c r="T91" s="866"/>
      <c r="U91" s="185"/>
      <c r="V91" s="866"/>
      <c r="W91" s="185"/>
      <c r="X91" s="866"/>
      <c r="Y91" s="185"/>
      <c r="Z91" s="866"/>
      <c r="AA91" s="185"/>
      <c r="AB91" s="866"/>
      <c r="AC91" s="185"/>
      <c r="AD91" s="866"/>
      <c r="AE91" s="185"/>
      <c r="AF91" s="866"/>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30">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1"/>
      <c r="B94" s="933" t="str">
        <f>VLOOKUP($D$9,'PROYECTOS REGISTRADOS'!$A$2:$D$82,4,0)</f>
        <v>Protección para las familias identificadas en pobreza extrema residentes en el Municipio de Tocancipá, Cundinamarca, Centro Oriente</v>
      </c>
      <c r="C94" s="936" t="str">
        <f>VLOOKUP($D$9,'PROYECTOS REGISTRADOS'!$A$2:$D$82,3,0)</f>
        <v>2016-25817-0046</v>
      </c>
      <c r="D94" s="939"/>
      <c r="E94" s="945" t="str">
        <f>IF(D94=0,"0-0",(VLOOKUP(D94,'CONSOLIDADO PLAN DESARROLLO'!$EL$9:$ET$304,2,0)))</f>
        <v>0-0</v>
      </c>
      <c r="F94" s="942" t="str">
        <f>IF(D94=0,"0-0",(VLOOKUP(D94,'CONSOLIDADO PLAN DESARROLLO'!$EL$9:$ET$304,3,0)))</f>
        <v>0-0</v>
      </c>
      <c r="G94" s="964" t="str">
        <f>IF(D94=0,"0-0",(VLOOKUP(D94,'CONSOLIDADO PLAN DESARROLLO'!$EL$9:$ET$304,4,0)))</f>
        <v>0-0</v>
      </c>
      <c r="H94" s="948" t="str">
        <f>IF(D94=0,"0-0",(VLOOKUP(D94,'CONSOLIDADO PLAN DESARROLLO'!$EL$9:$ET$304,5,0)))</f>
        <v>0-0</v>
      </c>
      <c r="I94" s="951" t="str">
        <f>IF(D94=0,"0-0",(VLOOKUP(D94,'CONSOLIDADO PLAN DESARROLLO'!$EL$9:$ET$304,$R$3,0)))</f>
        <v>0-0</v>
      </c>
      <c r="J94" s="952"/>
      <c r="K94" s="977"/>
      <c r="L94" s="980"/>
      <c r="M94" s="175"/>
      <c r="N94" s="176"/>
      <c r="O94" s="177"/>
      <c r="P94" s="46"/>
      <c r="Q94" s="47"/>
      <c r="R94" s="861"/>
      <c r="S94" s="48"/>
      <c r="T94" s="864"/>
      <c r="U94" s="49"/>
      <c r="V94" s="864"/>
      <c r="W94" s="49"/>
      <c r="X94" s="864"/>
      <c r="Y94" s="49"/>
      <c r="Z94" s="864"/>
      <c r="AA94" s="49"/>
      <c r="AB94" s="864"/>
      <c r="AC94" s="49"/>
      <c r="AD94" s="864"/>
      <c r="AE94" s="49"/>
      <c r="AF94" s="864"/>
      <c r="AG94" s="50"/>
      <c r="AH94" s="85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1"/>
      <c r="B95" s="933"/>
      <c r="C95" s="936"/>
      <c r="D95" s="939"/>
      <c r="E95" s="946"/>
      <c r="F95" s="942"/>
      <c r="G95" s="964"/>
      <c r="H95" s="948"/>
      <c r="I95" s="953"/>
      <c r="J95" s="954"/>
      <c r="K95" s="977"/>
      <c r="L95" s="981"/>
      <c r="M95" s="175"/>
      <c r="N95" s="176"/>
      <c r="O95" s="177"/>
      <c r="P95" s="46"/>
      <c r="Q95" s="47"/>
      <c r="R95" s="862"/>
      <c r="S95" s="48"/>
      <c r="T95" s="865"/>
      <c r="U95" s="49"/>
      <c r="V95" s="865"/>
      <c r="W95" s="49"/>
      <c r="X95" s="865"/>
      <c r="Y95" s="49"/>
      <c r="Z95" s="865"/>
      <c r="AA95" s="49"/>
      <c r="AB95" s="865"/>
      <c r="AC95" s="49"/>
      <c r="AD95" s="865"/>
      <c r="AE95" s="49"/>
      <c r="AF95" s="865"/>
      <c r="AG95" s="50"/>
      <c r="AH95" s="85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7"/>
      <c r="L96" s="981"/>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7"/>
      <c r="L97" s="981"/>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7"/>
      <c r="L98" s="981"/>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1"/>
      <c r="B99" s="934"/>
      <c r="C99" s="937"/>
      <c r="D99" s="940"/>
      <c r="E99" s="946"/>
      <c r="F99" s="943"/>
      <c r="G99" s="965"/>
      <c r="H99" s="949"/>
      <c r="I99" s="953"/>
      <c r="J99" s="954"/>
      <c r="K99" s="978"/>
      <c r="L99" s="981"/>
      <c r="M99" s="178"/>
      <c r="N99" s="179"/>
      <c r="O99" s="180"/>
      <c r="P99" s="107"/>
      <c r="Q99" s="108"/>
      <c r="R99" s="862"/>
      <c r="S99" s="109"/>
      <c r="T99" s="865"/>
      <c r="U99" s="110"/>
      <c r="V99" s="865"/>
      <c r="W99" s="110"/>
      <c r="X99" s="865"/>
      <c r="Y99" s="110"/>
      <c r="Z99" s="865"/>
      <c r="AA99" s="110"/>
      <c r="AB99" s="865"/>
      <c r="AC99" s="110"/>
      <c r="AD99" s="865"/>
      <c r="AE99" s="110"/>
      <c r="AF99" s="865"/>
      <c r="AG99" s="111"/>
      <c r="AH99" s="86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2"/>
      <c r="B100" s="935"/>
      <c r="C100" s="938"/>
      <c r="D100" s="941"/>
      <c r="E100" s="947"/>
      <c r="F100" s="944"/>
      <c r="G100" s="966"/>
      <c r="H100" s="950"/>
      <c r="I100" s="955"/>
      <c r="J100" s="956"/>
      <c r="K100" s="979"/>
      <c r="L100" s="982"/>
      <c r="M100" s="181"/>
      <c r="N100" s="182"/>
      <c r="O100" s="183"/>
      <c r="P100" s="118"/>
      <c r="Q100" s="118"/>
      <c r="R100" s="863"/>
      <c r="S100" s="184"/>
      <c r="T100" s="866"/>
      <c r="U100" s="185"/>
      <c r="V100" s="866"/>
      <c r="W100" s="185"/>
      <c r="X100" s="866"/>
      <c r="Y100" s="185"/>
      <c r="Z100" s="866"/>
      <c r="AA100" s="185"/>
      <c r="AB100" s="866"/>
      <c r="AC100" s="185"/>
      <c r="AD100" s="866"/>
      <c r="AE100" s="185"/>
      <c r="AF100" s="866"/>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0">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1"/>
      <c r="B103" s="933" t="str">
        <f>VLOOKUP($D$9,'PROYECTOS REGISTRADOS'!$A$2:$D$82,4,0)</f>
        <v>Protección para las familias identificadas en pobreza extrema residentes en el Municipio de Tocancipá, Cundinamarca, Centro Oriente</v>
      </c>
      <c r="C103" s="936" t="str">
        <f>VLOOKUP($D$9,'PROYECTOS REGISTRADOS'!$A$2:$D$82,3,0)</f>
        <v>2016-25817-0046</v>
      </c>
      <c r="D103" s="939"/>
      <c r="E103" s="945" t="str">
        <f>IF(D103=0,"0-0",(VLOOKUP(D103,'CONSOLIDADO PLAN DESARROLLO'!$EL$9:$ET$304,2,0)))</f>
        <v>0-0</v>
      </c>
      <c r="F103" s="942" t="str">
        <f>IF(D103=0,"0-0",(VLOOKUP(D103,'CONSOLIDADO PLAN DESARROLLO'!$EL$9:$ET$304,3,0)))</f>
        <v>0-0</v>
      </c>
      <c r="G103" s="964" t="str">
        <f>IF(D103=0,"0-0",(VLOOKUP(D103,'CONSOLIDADO PLAN DESARROLLO'!$EL$9:$ET$304,4,0)))</f>
        <v>0-0</v>
      </c>
      <c r="H103" s="948" t="str">
        <f>IF(D103=0,"0-0",(VLOOKUP(D103,'CONSOLIDADO PLAN DESARROLLO'!$EL$9:$ET$304,5,0)))</f>
        <v>0-0</v>
      </c>
      <c r="I103" s="951" t="str">
        <f>IF(D103=0,"0-0",(VLOOKUP(D103,'CONSOLIDADO PLAN DESARROLLO'!$EL$9:$ET$304,$R$3,0)))</f>
        <v>0-0</v>
      </c>
      <c r="J103" s="952"/>
      <c r="K103" s="977"/>
      <c r="L103" s="980"/>
      <c r="M103" s="175"/>
      <c r="N103" s="176"/>
      <c r="O103" s="177"/>
      <c r="P103" s="46"/>
      <c r="Q103" s="47"/>
      <c r="R103" s="861"/>
      <c r="S103" s="48"/>
      <c r="T103" s="864"/>
      <c r="U103" s="49"/>
      <c r="V103" s="864"/>
      <c r="W103" s="49"/>
      <c r="X103" s="864"/>
      <c r="Y103" s="49"/>
      <c r="Z103" s="864"/>
      <c r="AA103" s="49"/>
      <c r="AB103" s="864"/>
      <c r="AC103" s="49"/>
      <c r="AD103" s="864"/>
      <c r="AE103" s="49"/>
      <c r="AF103" s="864"/>
      <c r="AG103" s="50"/>
      <c r="AH103" s="85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1"/>
      <c r="B104" s="933"/>
      <c r="C104" s="936"/>
      <c r="D104" s="939"/>
      <c r="E104" s="946"/>
      <c r="F104" s="942"/>
      <c r="G104" s="964"/>
      <c r="H104" s="948"/>
      <c r="I104" s="953"/>
      <c r="J104" s="954"/>
      <c r="K104" s="977"/>
      <c r="L104" s="981"/>
      <c r="M104" s="175"/>
      <c r="N104" s="176"/>
      <c r="O104" s="177"/>
      <c r="P104" s="46"/>
      <c r="Q104" s="47"/>
      <c r="R104" s="862"/>
      <c r="S104" s="48"/>
      <c r="T104" s="865"/>
      <c r="U104" s="49"/>
      <c r="V104" s="865"/>
      <c r="W104" s="49"/>
      <c r="X104" s="865"/>
      <c r="Y104" s="49"/>
      <c r="Z104" s="865"/>
      <c r="AA104" s="49"/>
      <c r="AB104" s="865"/>
      <c r="AC104" s="49"/>
      <c r="AD104" s="865"/>
      <c r="AE104" s="49"/>
      <c r="AF104" s="865"/>
      <c r="AG104" s="50"/>
      <c r="AH104" s="85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7"/>
      <c r="L105" s="981"/>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7"/>
      <c r="L106" s="981"/>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7"/>
      <c r="L107" s="981"/>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1"/>
      <c r="B108" s="934"/>
      <c r="C108" s="937"/>
      <c r="D108" s="940"/>
      <c r="E108" s="946"/>
      <c r="F108" s="943"/>
      <c r="G108" s="965"/>
      <c r="H108" s="949"/>
      <c r="I108" s="953"/>
      <c r="J108" s="954"/>
      <c r="K108" s="978"/>
      <c r="L108" s="981"/>
      <c r="M108" s="178"/>
      <c r="N108" s="179"/>
      <c r="O108" s="180"/>
      <c r="P108" s="107"/>
      <c r="Q108" s="108"/>
      <c r="R108" s="862"/>
      <c r="S108" s="109"/>
      <c r="T108" s="865"/>
      <c r="U108" s="110"/>
      <c r="V108" s="865"/>
      <c r="W108" s="110"/>
      <c r="X108" s="865"/>
      <c r="Y108" s="110"/>
      <c r="Z108" s="865"/>
      <c r="AA108" s="110"/>
      <c r="AB108" s="865"/>
      <c r="AC108" s="110"/>
      <c r="AD108" s="865"/>
      <c r="AE108" s="110"/>
      <c r="AF108" s="865"/>
      <c r="AG108" s="111"/>
      <c r="AH108" s="86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2"/>
      <c r="B109" s="935"/>
      <c r="C109" s="938"/>
      <c r="D109" s="941"/>
      <c r="E109" s="947"/>
      <c r="F109" s="944"/>
      <c r="G109" s="966"/>
      <c r="H109" s="950"/>
      <c r="I109" s="955"/>
      <c r="J109" s="956"/>
      <c r="K109" s="979"/>
      <c r="L109" s="982"/>
      <c r="M109" s="181"/>
      <c r="N109" s="182"/>
      <c r="O109" s="183"/>
      <c r="P109" s="118"/>
      <c r="Q109" s="118"/>
      <c r="R109" s="863"/>
      <c r="S109" s="184"/>
      <c r="T109" s="866"/>
      <c r="U109" s="185"/>
      <c r="V109" s="866"/>
      <c r="W109" s="185"/>
      <c r="X109" s="866"/>
      <c r="Y109" s="185"/>
      <c r="Z109" s="866"/>
      <c r="AA109" s="185"/>
      <c r="AB109" s="866"/>
      <c r="AC109" s="185"/>
      <c r="AD109" s="866"/>
      <c r="AE109" s="185"/>
      <c r="AF109" s="866"/>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0">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1"/>
      <c r="B112" s="933" t="str">
        <f>VLOOKUP($D$9,'PROYECTOS REGISTRADOS'!$A$2:$D$82,4,0)</f>
        <v>Protección para las familias identificadas en pobreza extrema residentes en el Municipio de Tocancipá, Cundinamarca, Centro Oriente</v>
      </c>
      <c r="C112" s="936" t="str">
        <f>VLOOKUP($D$9,'PROYECTOS REGISTRADOS'!$A$2:$D$82,3,0)</f>
        <v>2016-25817-0046</v>
      </c>
      <c r="D112" s="939"/>
      <c r="E112" s="945" t="str">
        <f>IF(D112=0,"0-0",(VLOOKUP(D112,'CONSOLIDADO PLAN DESARROLLO'!$EL$9:$ET$304,2,0)))</f>
        <v>0-0</v>
      </c>
      <c r="F112" s="942" t="str">
        <f>IF(D112=0,"0-0",(VLOOKUP(D112,'CONSOLIDADO PLAN DESARROLLO'!$EL$9:$ET$304,3,0)))</f>
        <v>0-0</v>
      </c>
      <c r="G112" s="964" t="str">
        <f>IF(D112=0,"0-0",(VLOOKUP(D112,'CONSOLIDADO PLAN DESARROLLO'!$EL$9:$ET$304,4,0)))</f>
        <v>0-0</v>
      </c>
      <c r="H112" s="948" t="str">
        <f>IF(D112=0,"0-0",(VLOOKUP(D112,'CONSOLIDADO PLAN DESARROLLO'!$EL$9:$ET$304,5,0)))</f>
        <v>0-0</v>
      </c>
      <c r="I112" s="951" t="str">
        <f>IF(D112=0,"0-0",(VLOOKUP(D112,'CONSOLIDADO PLAN DESARROLLO'!$EL$9:$ET$304,$R$3,0)))</f>
        <v>0-0</v>
      </c>
      <c r="J112" s="952"/>
      <c r="K112" s="977"/>
      <c r="L112" s="980"/>
      <c r="M112" s="175"/>
      <c r="N112" s="176"/>
      <c r="O112" s="177"/>
      <c r="P112" s="46"/>
      <c r="Q112" s="47"/>
      <c r="R112" s="861"/>
      <c r="S112" s="48"/>
      <c r="T112" s="864"/>
      <c r="U112" s="49"/>
      <c r="V112" s="864"/>
      <c r="W112" s="49"/>
      <c r="X112" s="864"/>
      <c r="Y112" s="49"/>
      <c r="Z112" s="864"/>
      <c r="AA112" s="49"/>
      <c r="AB112" s="864"/>
      <c r="AC112" s="49"/>
      <c r="AD112" s="864"/>
      <c r="AE112" s="49"/>
      <c r="AF112" s="864"/>
      <c r="AG112" s="50"/>
      <c r="AH112" s="85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1"/>
      <c r="B113" s="933"/>
      <c r="C113" s="936"/>
      <c r="D113" s="939"/>
      <c r="E113" s="946"/>
      <c r="F113" s="942"/>
      <c r="G113" s="964"/>
      <c r="H113" s="948"/>
      <c r="I113" s="953"/>
      <c r="J113" s="954"/>
      <c r="K113" s="977"/>
      <c r="L113" s="981"/>
      <c r="M113" s="175"/>
      <c r="N113" s="176"/>
      <c r="O113" s="177"/>
      <c r="P113" s="46"/>
      <c r="Q113" s="47"/>
      <c r="R113" s="862"/>
      <c r="S113" s="48"/>
      <c r="T113" s="865"/>
      <c r="U113" s="49"/>
      <c r="V113" s="865"/>
      <c r="W113" s="49"/>
      <c r="X113" s="865"/>
      <c r="Y113" s="49"/>
      <c r="Z113" s="865"/>
      <c r="AA113" s="49"/>
      <c r="AB113" s="865"/>
      <c r="AC113" s="49"/>
      <c r="AD113" s="865"/>
      <c r="AE113" s="49"/>
      <c r="AF113" s="865"/>
      <c r="AG113" s="50"/>
      <c r="AH113" s="85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7"/>
      <c r="L114" s="981"/>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7"/>
      <c r="L115" s="981"/>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7"/>
      <c r="L116" s="981"/>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1"/>
      <c r="B117" s="934"/>
      <c r="C117" s="937"/>
      <c r="D117" s="940"/>
      <c r="E117" s="946"/>
      <c r="F117" s="943"/>
      <c r="G117" s="965"/>
      <c r="H117" s="949"/>
      <c r="I117" s="953"/>
      <c r="J117" s="954"/>
      <c r="K117" s="978"/>
      <c r="L117" s="981"/>
      <c r="M117" s="178"/>
      <c r="N117" s="179"/>
      <c r="O117" s="180"/>
      <c r="P117" s="107"/>
      <c r="Q117" s="108"/>
      <c r="R117" s="862"/>
      <c r="S117" s="109"/>
      <c r="T117" s="865"/>
      <c r="U117" s="110"/>
      <c r="V117" s="865"/>
      <c r="W117" s="110"/>
      <c r="X117" s="865"/>
      <c r="Y117" s="110"/>
      <c r="Z117" s="865"/>
      <c r="AA117" s="110"/>
      <c r="AB117" s="865"/>
      <c r="AC117" s="110"/>
      <c r="AD117" s="865"/>
      <c r="AE117" s="110"/>
      <c r="AF117" s="865"/>
      <c r="AG117" s="111"/>
      <c r="AH117" s="86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2"/>
      <c r="B118" s="935"/>
      <c r="C118" s="938"/>
      <c r="D118" s="941"/>
      <c r="E118" s="947"/>
      <c r="F118" s="944"/>
      <c r="G118" s="966"/>
      <c r="H118" s="950"/>
      <c r="I118" s="955"/>
      <c r="J118" s="956"/>
      <c r="K118" s="979"/>
      <c r="L118" s="982"/>
      <c r="M118" s="181"/>
      <c r="N118" s="182"/>
      <c r="O118" s="183"/>
      <c r="P118" s="118"/>
      <c r="Q118" s="118"/>
      <c r="R118" s="863"/>
      <c r="S118" s="184"/>
      <c r="T118" s="866"/>
      <c r="U118" s="185"/>
      <c r="V118" s="866"/>
      <c r="W118" s="185"/>
      <c r="X118" s="866"/>
      <c r="Y118" s="185"/>
      <c r="Z118" s="866"/>
      <c r="AA118" s="185"/>
      <c r="AB118" s="866"/>
      <c r="AC118" s="185"/>
      <c r="AD118" s="866"/>
      <c r="AE118" s="185"/>
      <c r="AF118" s="866"/>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0">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1"/>
      <c r="B121" s="933" t="str">
        <f>VLOOKUP($D$9,'PROYECTOS REGISTRADOS'!$A$2:$D$82,4,0)</f>
        <v>Protección para las familias identificadas en pobreza extrema residentes en el Municipio de Tocancipá, Cundinamarca, Centro Oriente</v>
      </c>
      <c r="C121" s="936" t="str">
        <f>VLOOKUP($D$9,'PROYECTOS REGISTRADOS'!$A$2:$D$82,3,0)</f>
        <v>2016-25817-0046</v>
      </c>
      <c r="D121" s="939"/>
      <c r="E121" s="945" t="str">
        <f>IF(D121=0,"0-0",(VLOOKUP(D121,'CONSOLIDADO PLAN DESARROLLO'!$EL$9:$ET$304,2,0)))</f>
        <v>0-0</v>
      </c>
      <c r="F121" s="942" t="str">
        <f>IF(D121=0,"0-0",(VLOOKUP(D121,'CONSOLIDADO PLAN DESARROLLO'!$EL$9:$ET$304,3,0)))</f>
        <v>0-0</v>
      </c>
      <c r="G121" s="964" t="str">
        <f>IF(D121=0,"0-0",(VLOOKUP(D121,'CONSOLIDADO PLAN DESARROLLO'!$EL$9:$ET$304,4,0)))</f>
        <v>0-0</v>
      </c>
      <c r="H121" s="948" t="str">
        <f>IF(D121=0,"0-0",(VLOOKUP(D121,'CONSOLIDADO PLAN DESARROLLO'!$EL$9:$ET$304,5,0)))</f>
        <v>0-0</v>
      </c>
      <c r="I121" s="951" t="str">
        <f>IF(D121=0,"0-0",(VLOOKUP(D121,'CONSOLIDADO PLAN DESARROLLO'!$EL$9:$ET$304,$R$3,0)))</f>
        <v>0-0</v>
      </c>
      <c r="J121" s="952"/>
      <c r="K121" s="977"/>
      <c r="L121" s="980"/>
      <c r="M121" s="175"/>
      <c r="N121" s="176"/>
      <c r="O121" s="177"/>
      <c r="P121" s="46"/>
      <c r="Q121" s="47"/>
      <c r="R121" s="861"/>
      <c r="S121" s="48"/>
      <c r="T121" s="864"/>
      <c r="U121" s="49"/>
      <c r="V121" s="864"/>
      <c r="W121" s="49"/>
      <c r="X121" s="864"/>
      <c r="Y121" s="49"/>
      <c r="Z121" s="864"/>
      <c r="AA121" s="49"/>
      <c r="AB121" s="864"/>
      <c r="AC121" s="49"/>
      <c r="AD121" s="864"/>
      <c r="AE121" s="49"/>
      <c r="AF121" s="864"/>
      <c r="AG121" s="50"/>
      <c r="AH121" s="85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1"/>
      <c r="B122" s="933"/>
      <c r="C122" s="936"/>
      <c r="D122" s="939"/>
      <c r="E122" s="946"/>
      <c r="F122" s="942"/>
      <c r="G122" s="964"/>
      <c r="H122" s="948"/>
      <c r="I122" s="953"/>
      <c r="J122" s="954"/>
      <c r="K122" s="977"/>
      <c r="L122" s="981"/>
      <c r="M122" s="175"/>
      <c r="N122" s="176"/>
      <c r="O122" s="177"/>
      <c r="P122" s="46"/>
      <c r="Q122" s="47"/>
      <c r="R122" s="862"/>
      <c r="S122" s="48"/>
      <c r="T122" s="865"/>
      <c r="U122" s="49"/>
      <c r="V122" s="865"/>
      <c r="W122" s="49"/>
      <c r="X122" s="865"/>
      <c r="Y122" s="49"/>
      <c r="Z122" s="865"/>
      <c r="AA122" s="49"/>
      <c r="AB122" s="865"/>
      <c r="AC122" s="49"/>
      <c r="AD122" s="865"/>
      <c r="AE122" s="49"/>
      <c r="AF122" s="865"/>
      <c r="AG122" s="50"/>
      <c r="AH122" s="85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7"/>
      <c r="L123" s="981"/>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7"/>
      <c r="L124" s="981"/>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7"/>
      <c r="L125" s="981"/>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1"/>
      <c r="B126" s="934"/>
      <c r="C126" s="937"/>
      <c r="D126" s="940"/>
      <c r="E126" s="946"/>
      <c r="F126" s="943"/>
      <c r="G126" s="965"/>
      <c r="H126" s="949"/>
      <c r="I126" s="953"/>
      <c r="J126" s="954"/>
      <c r="K126" s="978"/>
      <c r="L126" s="981"/>
      <c r="M126" s="178"/>
      <c r="N126" s="179"/>
      <c r="O126" s="180"/>
      <c r="P126" s="107"/>
      <c r="Q126" s="108"/>
      <c r="R126" s="862"/>
      <c r="S126" s="109"/>
      <c r="T126" s="865"/>
      <c r="U126" s="110"/>
      <c r="V126" s="865"/>
      <c r="W126" s="110"/>
      <c r="X126" s="865"/>
      <c r="Y126" s="110"/>
      <c r="Z126" s="865"/>
      <c r="AA126" s="110"/>
      <c r="AB126" s="865"/>
      <c r="AC126" s="110"/>
      <c r="AD126" s="865"/>
      <c r="AE126" s="110"/>
      <c r="AF126" s="865"/>
      <c r="AG126" s="111"/>
      <c r="AH126" s="86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2"/>
      <c r="B127" s="935"/>
      <c r="C127" s="938"/>
      <c r="D127" s="941"/>
      <c r="E127" s="947"/>
      <c r="F127" s="944"/>
      <c r="G127" s="966"/>
      <c r="H127" s="950"/>
      <c r="I127" s="955"/>
      <c r="J127" s="956"/>
      <c r="K127" s="979"/>
      <c r="L127" s="982"/>
      <c r="M127" s="181"/>
      <c r="N127" s="182"/>
      <c r="O127" s="183"/>
      <c r="P127" s="118"/>
      <c r="Q127" s="118"/>
      <c r="R127" s="863"/>
      <c r="S127" s="184"/>
      <c r="T127" s="866"/>
      <c r="U127" s="185"/>
      <c r="V127" s="866"/>
      <c r="W127" s="185"/>
      <c r="X127" s="866"/>
      <c r="Y127" s="185"/>
      <c r="Z127" s="866"/>
      <c r="AA127" s="185"/>
      <c r="AB127" s="866"/>
      <c r="AC127" s="185"/>
      <c r="AD127" s="866"/>
      <c r="AE127" s="185"/>
      <c r="AF127" s="866"/>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0">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1"/>
      <c r="B130" s="933" t="str">
        <f>VLOOKUP($D$9,'PROYECTOS REGISTRADOS'!$A$2:$D$82,4,0)</f>
        <v>Protección para las familias identificadas en pobreza extrema residentes en el Municipio de Tocancipá, Cundinamarca, Centro Oriente</v>
      </c>
      <c r="C130" s="936" t="str">
        <f>VLOOKUP($D$9,'PROYECTOS REGISTRADOS'!$A$2:$D$82,3,0)</f>
        <v>2016-25817-0046</v>
      </c>
      <c r="D130" s="939"/>
      <c r="E130" s="945" t="str">
        <f>IF(D130=0,"0-0",(VLOOKUP(D130,'CONSOLIDADO PLAN DESARROLLO'!$EL$9:$ET$304,2,0)))</f>
        <v>0-0</v>
      </c>
      <c r="F130" s="942" t="str">
        <f>IF(D130=0,"0-0",(VLOOKUP(D130,'CONSOLIDADO PLAN DESARROLLO'!$EL$9:$ET$304,3,0)))</f>
        <v>0-0</v>
      </c>
      <c r="G130" s="964" t="str">
        <f>IF(D130=0,"0-0",(VLOOKUP(D130,'CONSOLIDADO PLAN DESARROLLO'!$EL$9:$ET$304,4,0)))</f>
        <v>0-0</v>
      </c>
      <c r="H130" s="948" t="str">
        <f>IF(D130=0,"0-0",(VLOOKUP(D130,'CONSOLIDADO PLAN DESARROLLO'!$EL$9:$ET$304,5,0)))</f>
        <v>0-0</v>
      </c>
      <c r="I130" s="951" t="str">
        <f>IF(D130=0,"0-0",(VLOOKUP(D130,'CONSOLIDADO PLAN DESARROLLO'!$EL$9:$ET$304,$R$3,0)))</f>
        <v>0-0</v>
      </c>
      <c r="J130" s="952"/>
      <c r="K130" s="977"/>
      <c r="L130" s="980"/>
      <c r="M130" s="175"/>
      <c r="N130" s="176"/>
      <c r="O130" s="177"/>
      <c r="P130" s="46"/>
      <c r="Q130" s="47"/>
      <c r="R130" s="861"/>
      <c r="S130" s="48"/>
      <c r="T130" s="864"/>
      <c r="U130" s="49"/>
      <c r="V130" s="864"/>
      <c r="W130" s="49"/>
      <c r="X130" s="864"/>
      <c r="Y130" s="49"/>
      <c r="Z130" s="864"/>
      <c r="AA130" s="49"/>
      <c r="AB130" s="864"/>
      <c r="AC130" s="49"/>
      <c r="AD130" s="864"/>
      <c r="AE130" s="49"/>
      <c r="AF130" s="864"/>
      <c r="AG130" s="50"/>
      <c r="AH130" s="85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1"/>
      <c r="B131" s="933"/>
      <c r="C131" s="936"/>
      <c r="D131" s="939"/>
      <c r="E131" s="946"/>
      <c r="F131" s="942"/>
      <c r="G131" s="964"/>
      <c r="H131" s="948"/>
      <c r="I131" s="953"/>
      <c r="J131" s="954"/>
      <c r="K131" s="977"/>
      <c r="L131" s="981"/>
      <c r="M131" s="175"/>
      <c r="N131" s="176"/>
      <c r="O131" s="177"/>
      <c r="P131" s="46"/>
      <c r="Q131" s="47"/>
      <c r="R131" s="862"/>
      <c r="S131" s="48"/>
      <c r="T131" s="865"/>
      <c r="U131" s="49"/>
      <c r="V131" s="865"/>
      <c r="W131" s="49"/>
      <c r="X131" s="865"/>
      <c r="Y131" s="49"/>
      <c r="Z131" s="865"/>
      <c r="AA131" s="49"/>
      <c r="AB131" s="865"/>
      <c r="AC131" s="49"/>
      <c r="AD131" s="865"/>
      <c r="AE131" s="49"/>
      <c r="AF131" s="865"/>
      <c r="AG131" s="50"/>
      <c r="AH131" s="85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7"/>
      <c r="L132" s="981"/>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7"/>
      <c r="L133" s="981"/>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7"/>
      <c r="L134" s="981"/>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1"/>
      <c r="B135" s="934"/>
      <c r="C135" s="937"/>
      <c r="D135" s="940"/>
      <c r="E135" s="946"/>
      <c r="F135" s="943"/>
      <c r="G135" s="965"/>
      <c r="H135" s="949"/>
      <c r="I135" s="953"/>
      <c r="J135" s="954"/>
      <c r="K135" s="978"/>
      <c r="L135" s="981"/>
      <c r="M135" s="178"/>
      <c r="N135" s="179"/>
      <c r="O135" s="180"/>
      <c r="P135" s="107"/>
      <c r="Q135" s="108"/>
      <c r="R135" s="862"/>
      <c r="S135" s="109"/>
      <c r="T135" s="865"/>
      <c r="U135" s="110"/>
      <c r="V135" s="865"/>
      <c r="W135" s="110"/>
      <c r="X135" s="865"/>
      <c r="Y135" s="110"/>
      <c r="Z135" s="865"/>
      <c r="AA135" s="110"/>
      <c r="AB135" s="865"/>
      <c r="AC135" s="110"/>
      <c r="AD135" s="865"/>
      <c r="AE135" s="110"/>
      <c r="AF135" s="865"/>
      <c r="AG135" s="111"/>
      <c r="AH135" s="86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2"/>
      <c r="B136" s="935"/>
      <c r="C136" s="938"/>
      <c r="D136" s="941"/>
      <c r="E136" s="947"/>
      <c r="F136" s="944"/>
      <c r="G136" s="966"/>
      <c r="H136" s="950"/>
      <c r="I136" s="955"/>
      <c r="J136" s="956"/>
      <c r="K136" s="979"/>
      <c r="L136" s="982"/>
      <c r="M136" s="181"/>
      <c r="N136" s="182"/>
      <c r="O136" s="183"/>
      <c r="P136" s="118"/>
      <c r="Q136" s="118"/>
      <c r="R136" s="863"/>
      <c r="S136" s="184"/>
      <c r="T136" s="866"/>
      <c r="U136" s="185"/>
      <c r="V136" s="866"/>
      <c r="W136" s="185"/>
      <c r="X136" s="866"/>
      <c r="Y136" s="185"/>
      <c r="Z136" s="866"/>
      <c r="AA136" s="185"/>
      <c r="AB136" s="866"/>
      <c r="AC136" s="185"/>
      <c r="AD136" s="866"/>
      <c r="AE136" s="185"/>
      <c r="AF136" s="866"/>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0">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1"/>
      <c r="B139" s="933" t="str">
        <f>VLOOKUP($D$9,'PROYECTOS REGISTRADOS'!$A$2:$D$82,4,0)</f>
        <v>Protección para las familias identificadas en pobreza extrema residentes en el Municipio de Tocancipá, Cundinamarca, Centro Oriente</v>
      </c>
      <c r="C139" s="936" t="str">
        <f>VLOOKUP($D$9,'PROYECTOS REGISTRADOS'!$A$2:$D$82,3,0)</f>
        <v>2016-25817-0046</v>
      </c>
      <c r="D139" s="939"/>
      <c r="E139" s="945" t="str">
        <f>IF(D139=0,"0-0",(VLOOKUP(D139,'CONSOLIDADO PLAN DESARROLLO'!$EL$9:$ET$304,2,0)))</f>
        <v>0-0</v>
      </c>
      <c r="F139" s="942" t="str">
        <f>IF(D139=0,"0-0",(VLOOKUP(D139,'CONSOLIDADO PLAN DESARROLLO'!$EL$9:$ET$304,3,0)))</f>
        <v>0-0</v>
      </c>
      <c r="G139" s="964" t="str">
        <f>IF(D139=0,"0-0",(VLOOKUP(D139,'CONSOLIDADO PLAN DESARROLLO'!$EL$9:$ET$304,4,0)))</f>
        <v>0-0</v>
      </c>
      <c r="H139" s="948" t="str">
        <f>IF(D139=0,"0-0",(VLOOKUP(D139,'CONSOLIDADO PLAN DESARROLLO'!$EL$9:$ET$304,5,0)))</f>
        <v>0-0</v>
      </c>
      <c r="I139" s="951" t="str">
        <f>IF(D139=0,"0-0",(VLOOKUP(D139,'CONSOLIDADO PLAN DESARROLLO'!$EL$9:$ET$304,$R$3,0)))</f>
        <v>0-0</v>
      </c>
      <c r="J139" s="952"/>
      <c r="K139" s="977"/>
      <c r="L139" s="980"/>
      <c r="M139" s="175"/>
      <c r="N139" s="176"/>
      <c r="O139" s="177"/>
      <c r="P139" s="46"/>
      <c r="Q139" s="47"/>
      <c r="R139" s="861"/>
      <c r="S139" s="48"/>
      <c r="T139" s="864"/>
      <c r="U139" s="49"/>
      <c r="V139" s="864"/>
      <c r="W139" s="49"/>
      <c r="X139" s="864"/>
      <c r="Y139" s="49"/>
      <c r="Z139" s="864"/>
      <c r="AA139" s="49"/>
      <c r="AB139" s="864"/>
      <c r="AC139" s="49"/>
      <c r="AD139" s="864"/>
      <c r="AE139" s="49"/>
      <c r="AF139" s="864"/>
      <c r="AG139" s="50"/>
      <c r="AH139" s="85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1"/>
      <c r="B140" s="933"/>
      <c r="C140" s="936"/>
      <c r="D140" s="939"/>
      <c r="E140" s="946"/>
      <c r="F140" s="942"/>
      <c r="G140" s="964"/>
      <c r="H140" s="948"/>
      <c r="I140" s="953"/>
      <c r="J140" s="954"/>
      <c r="K140" s="977"/>
      <c r="L140" s="981"/>
      <c r="M140" s="175"/>
      <c r="N140" s="176"/>
      <c r="O140" s="177"/>
      <c r="P140" s="46"/>
      <c r="Q140" s="47"/>
      <c r="R140" s="862"/>
      <c r="S140" s="48"/>
      <c r="T140" s="865"/>
      <c r="U140" s="49"/>
      <c r="V140" s="865"/>
      <c r="W140" s="49"/>
      <c r="X140" s="865"/>
      <c r="Y140" s="49"/>
      <c r="Z140" s="865"/>
      <c r="AA140" s="49"/>
      <c r="AB140" s="865"/>
      <c r="AC140" s="49"/>
      <c r="AD140" s="865"/>
      <c r="AE140" s="49"/>
      <c r="AF140" s="865"/>
      <c r="AG140" s="50"/>
      <c r="AH140" s="85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7"/>
      <c r="L141" s="981"/>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7"/>
      <c r="L142" s="981"/>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7"/>
      <c r="L143" s="981"/>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1"/>
      <c r="B144" s="934"/>
      <c r="C144" s="937"/>
      <c r="D144" s="940"/>
      <c r="E144" s="946"/>
      <c r="F144" s="943"/>
      <c r="G144" s="965"/>
      <c r="H144" s="949"/>
      <c r="I144" s="953"/>
      <c r="J144" s="954"/>
      <c r="K144" s="978"/>
      <c r="L144" s="981"/>
      <c r="M144" s="178"/>
      <c r="N144" s="179"/>
      <c r="O144" s="180"/>
      <c r="P144" s="107"/>
      <c r="Q144" s="108"/>
      <c r="R144" s="862"/>
      <c r="S144" s="109"/>
      <c r="T144" s="865"/>
      <c r="U144" s="110"/>
      <c r="V144" s="865"/>
      <c r="W144" s="110"/>
      <c r="X144" s="865"/>
      <c r="Y144" s="110"/>
      <c r="Z144" s="865"/>
      <c r="AA144" s="110"/>
      <c r="AB144" s="865"/>
      <c r="AC144" s="110"/>
      <c r="AD144" s="865"/>
      <c r="AE144" s="110"/>
      <c r="AF144" s="865"/>
      <c r="AG144" s="111"/>
      <c r="AH144" s="86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2"/>
      <c r="B145" s="935"/>
      <c r="C145" s="938"/>
      <c r="D145" s="941"/>
      <c r="E145" s="947"/>
      <c r="F145" s="944"/>
      <c r="G145" s="966"/>
      <c r="H145" s="950"/>
      <c r="I145" s="955"/>
      <c r="J145" s="956"/>
      <c r="K145" s="979"/>
      <c r="L145" s="982"/>
      <c r="M145" s="181"/>
      <c r="N145" s="182"/>
      <c r="O145" s="183"/>
      <c r="P145" s="118"/>
      <c r="Q145" s="118"/>
      <c r="R145" s="863"/>
      <c r="S145" s="184"/>
      <c r="T145" s="866"/>
      <c r="U145" s="185"/>
      <c r="V145" s="866"/>
      <c r="W145" s="185"/>
      <c r="X145" s="866"/>
      <c r="Y145" s="185"/>
      <c r="Z145" s="866"/>
      <c r="AA145" s="185"/>
      <c r="AB145" s="866"/>
      <c r="AC145" s="185"/>
      <c r="AD145" s="866"/>
      <c r="AE145" s="185"/>
      <c r="AF145" s="866"/>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0">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1"/>
      <c r="B148" s="933" t="str">
        <f>VLOOKUP($D$9,'PROYECTOS REGISTRADOS'!$A$2:$D$82,4,0)</f>
        <v>Protección para las familias identificadas en pobreza extrema residentes en el Municipio de Tocancipá, Cundinamarca, Centro Oriente</v>
      </c>
      <c r="C148" s="936" t="str">
        <f>VLOOKUP($D$9,'PROYECTOS REGISTRADOS'!$A$2:$D$82,3,0)</f>
        <v>2016-25817-0046</v>
      </c>
      <c r="D148" s="939"/>
      <c r="E148" s="945" t="str">
        <f>IF(D148=0,"0-0",(VLOOKUP(D148,'CONSOLIDADO PLAN DESARROLLO'!$EL$9:$ET$304,2,0)))</f>
        <v>0-0</v>
      </c>
      <c r="F148" s="942" t="str">
        <f>IF(D148=0,"0-0",(VLOOKUP(D148,'CONSOLIDADO PLAN DESARROLLO'!$EL$9:$ET$304,3,0)))</f>
        <v>0-0</v>
      </c>
      <c r="G148" s="964" t="str">
        <f>IF(D148=0,"0-0",(VLOOKUP(D148,'CONSOLIDADO PLAN DESARROLLO'!$EL$9:$ET$304,4,0)))</f>
        <v>0-0</v>
      </c>
      <c r="H148" s="948" t="str">
        <f>IF(D148=0,"0-0",(VLOOKUP(D148,'CONSOLIDADO PLAN DESARROLLO'!$EL$9:$ET$304,5,0)))</f>
        <v>0-0</v>
      </c>
      <c r="I148" s="951" t="str">
        <f>IF(D148=0,"0-0",(VLOOKUP(D148,'CONSOLIDADO PLAN DESARROLLO'!$EL$9:$ET$304,$R$3,0)))</f>
        <v>0-0</v>
      </c>
      <c r="J148" s="952"/>
      <c r="K148" s="977"/>
      <c r="L148" s="980"/>
      <c r="M148" s="175"/>
      <c r="N148" s="176"/>
      <c r="O148" s="177"/>
      <c r="P148" s="46"/>
      <c r="Q148" s="47"/>
      <c r="R148" s="861"/>
      <c r="S148" s="48"/>
      <c r="T148" s="864"/>
      <c r="U148" s="49"/>
      <c r="V148" s="864"/>
      <c r="W148" s="49"/>
      <c r="X148" s="864"/>
      <c r="Y148" s="49"/>
      <c r="Z148" s="864"/>
      <c r="AA148" s="49"/>
      <c r="AB148" s="864"/>
      <c r="AC148" s="49"/>
      <c r="AD148" s="864"/>
      <c r="AE148" s="49"/>
      <c r="AF148" s="864"/>
      <c r="AG148" s="50"/>
      <c r="AH148" s="85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1"/>
      <c r="B149" s="933"/>
      <c r="C149" s="936"/>
      <c r="D149" s="939"/>
      <c r="E149" s="946"/>
      <c r="F149" s="942"/>
      <c r="G149" s="964"/>
      <c r="H149" s="948"/>
      <c r="I149" s="953"/>
      <c r="J149" s="954"/>
      <c r="K149" s="977"/>
      <c r="L149" s="981"/>
      <c r="M149" s="175"/>
      <c r="N149" s="176"/>
      <c r="O149" s="177"/>
      <c r="P149" s="46"/>
      <c r="Q149" s="47"/>
      <c r="R149" s="862"/>
      <c r="S149" s="48"/>
      <c r="T149" s="865"/>
      <c r="U149" s="49"/>
      <c r="V149" s="865"/>
      <c r="W149" s="49"/>
      <c r="X149" s="865"/>
      <c r="Y149" s="49"/>
      <c r="Z149" s="865"/>
      <c r="AA149" s="49"/>
      <c r="AB149" s="865"/>
      <c r="AC149" s="49"/>
      <c r="AD149" s="865"/>
      <c r="AE149" s="49"/>
      <c r="AF149" s="865"/>
      <c r="AG149" s="50"/>
      <c r="AH149" s="85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7"/>
      <c r="L150" s="981"/>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7"/>
      <c r="L151" s="981"/>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7"/>
      <c r="L152" s="981"/>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1"/>
      <c r="B153" s="934"/>
      <c r="C153" s="937"/>
      <c r="D153" s="940"/>
      <c r="E153" s="946"/>
      <c r="F153" s="943"/>
      <c r="G153" s="965"/>
      <c r="H153" s="949"/>
      <c r="I153" s="953"/>
      <c r="J153" s="954"/>
      <c r="K153" s="978"/>
      <c r="L153" s="981"/>
      <c r="M153" s="178"/>
      <c r="N153" s="179"/>
      <c r="O153" s="180"/>
      <c r="P153" s="107"/>
      <c r="Q153" s="108"/>
      <c r="R153" s="862"/>
      <c r="S153" s="109"/>
      <c r="T153" s="865"/>
      <c r="U153" s="110"/>
      <c r="V153" s="865"/>
      <c r="W153" s="110"/>
      <c r="X153" s="865"/>
      <c r="Y153" s="110"/>
      <c r="Z153" s="865"/>
      <c r="AA153" s="110"/>
      <c r="AB153" s="865"/>
      <c r="AC153" s="110"/>
      <c r="AD153" s="865"/>
      <c r="AE153" s="110"/>
      <c r="AF153" s="865"/>
      <c r="AG153" s="111"/>
      <c r="AH153" s="86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2"/>
      <c r="B154" s="935"/>
      <c r="C154" s="938"/>
      <c r="D154" s="941"/>
      <c r="E154" s="947"/>
      <c r="F154" s="944"/>
      <c r="G154" s="966"/>
      <c r="H154" s="950"/>
      <c r="I154" s="955"/>
      <c r="J154" s="956"/>
      <c r="K154" s="979"/>
      <c r="L154" s="982"/>
      <c r="M154" s="181"/>
      <c r="N154" s="182"/>
      <c r="O154" s="183"/>
      <c r="P154" s="118"/>
      <c r="Q154" s="118"/>
      <c r="R154" s="863"/>
      <c r="S154" s="184"/>
      <c r="T154" s="866"/>
      <c r="U154" s="185"/>
      <c r="V154" s="866"/>
      <c r="W154" s="185"/>
      <c r="X154" s="866"/>
      <c r="Y154" s="185"/>
      <c r="Z154" s="866"/>
      <c r="AA154" s="185"/>
      <c r="AB154" s="866"/>
      <c r="AC154" s="185"/>
      <c r="AD154" s="866"/>
      <c r="AE154" s="185"/>
      <c r="AF154" s="866"/>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0">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1"/>
      <c r="B157" s="933" t="str">
        <f>VLOOKUP($D$9,'PROYECTOS REGISTRADOS'!$A$2:$D$82,4,0)</f>
        <v>Protección para las familias identificadas en pobreza extrema residentes en el Municipio de Tocancipá, Cundinamarca, Centro Oriente</v>
      </c>
      <c r="C157" s="936" t="str">
        <f>VLOOKUP($D$9,'PROYECTOS REGISTRADOS'!$A$2:$D$82,3,0)</f>
        <v>2016-25817-0046</v>
      </c>
      <c r="D157" s="939"/>
      <c r="E157" s="945" t="str">
        <f>IF(D157=0,"0-0",(VLOOKUP(D157,'CONSOLIDADO PLAN DESARROLLO'!$EL$9:$ET$304,2,0)))</f>
        <v>0-0</v>
      </c>
      <c r="F157" s="942" t="str">
        <f>IF(D157=0,"0-0",(VLOOKUP(D157,'CONSOLIDADO PLAN DESARROLLO'!$EL$9:$ET$304,3,0)))</f>
        <v>0-0</v>
      </c>
      <c r="G157" s="964" t="str">
        <f>IF(D157=0,"0-0",(VLOOKUP(D157,'CONSOLIDADO PLAN DESARROLLO'!$EL$9:$ET$304,4,0)))</f>
        <v>0-0</v>
      </c>
      <c r="H157" s="948" t="str">
        <f>IF(D157=0,"0-0",(VLOOKUP(D157,'CONSOLIDADO PLAN DESARROLLO'!$EL$9:$ET$304,5,0)))</f>
        <v>0-0</v>
      </c>
      <c r="I157" s="951" t="str">
        <f>IF(D157=0,"0-0",(VLOOKUP(D157,'CONSOLIDADO PLAN DESARROLLO'!$EL$9:$ET$304,$R$3,0)))</f>
        <v>0-0</v>
      </c>
      <c r="J157" s="952"/>
      <c r="K157" s="977"/>
      <c r="L157" s="980"/>
      <c r="M157" s="175"/>
      <c r="N157" s="176"/>
      <c r="O157" s="177"/>
      <c r="P157" s="46"/>
      <c r="Q157" s="47"/>
      <c r="R157" s="861"/>
      <c r="S157" s="48"/>
      <c r="T157" s="864"/>
      <c r="U157" s="49"/>
      <c r="V157" s="864"/>
      <c r="W157" s="49"/>
      <c r="X157" s="864"/>
      <c r="Y157" s="49"/>
      <c r="Z157" s="864"/>
      <c r="AA157" s="49"/>
      <c r="AB157" s="864"/>
      <c r="AC157" s="49"/>
      <c r="AD157" s="864"/>
      <c r="AE157" s="49"/>
      <c r="AF157" s="864"/>
      <c r="AG157" s="50"/>
      <c r="AH157" s="85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1"/>
      <c r="B158" s="933"/>
      <c r="C158" s="936"/>
      <c r="D158" s="939"/>
      <c r="E158" s="946"/>
      <c r="F158" s="942"/>
      <c r="G158" s="964"/>
      <c r="H158" s="948"/>
      <c r="I158" s="953"/>
      <c r="J158" s="954"/>
      <c r="K158" s="977"/>
      <c r="L158" s="981"/>
      <c r="M158" s="175"/>
      <c r="N158" s="176"/>
      <c r="O158" s="177"/>
      <c r="P158" s="46"/>
      <c r="Q158" s="47"/>
      <c r="R158" s="862"/>
      <c r="S158" s="48"/>
      <c r="T158" s="865"/>
      <c r="U158" s="49"/>
      <c r="V158" s="865"/>
      <c r="W158" s="49"/>
      <c r="X158" s="865"/>
      <c r="Y158" s="49"/>
      <c r="Z158" s="865"/>
      <c r="AA158" s="49"/>
      <c r="AB158" s="865"/>
      <c r="AC158" s="49"/>
      <c r="AD158" s="865"/>
      <c r="AE158" s="49"/>
      <c r="AF158" s="865"/>
      <c r="AG158" s="50"/>
      <c r="AH158" s="85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7"/>
      <c r="L159" s="981"/>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7"/>
      <c r="L160" s="981"/>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7"/>
      <c r="L161" s="981"/>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1"/>
      <c r="B162" s="934"/>
      <c r="C162" s="937"/>
      <c r="D162" s="940"/>
      <c r="E162" s="946"/>
      <c r="F162" s="943"/>
      <c r="G162" s="965"/>
      <c r="H162" s="949"/>
      <c r="I162" s="953"/>
      <c r="J162" s="954"/>
      <c r="K162" s="978"/>
      <c r="L162" s="981"/>
      <c r="M162" s="178"/>
      <c r="N162" s="179"/>
      <c r="O162" s="180"/>
      <c r="P162" s="107"/>
      <c r="Q162" s="108"/>
      <c r="R162" s="862"/>
      <c r="S162" s="109"/>
      <c r="T162" s="865"/>
      <c r="U162" s="110"/>
      <c r="V162" s="865"/>
      <c r="W162" s="110"/>
      <c r="X162" s="865"/>
      <c r="Y162" s="110"/>
      <c r="Z162" s="865"/>
      <c r="AA162" s="110"/>
      <c r="AB162" s="865"/>
      <c r="AC162" s="110"/>
      <c r="AD162" s="865"/>
      <c r="AE162" s="110"/>
      <c r="AF162" s="865"/>
      <c r="AG162" s="111"/>
      <c r="AH162" s="86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2"/>
      <c r="B163" s="935"/>
      <c r="C163" s="938"/>
      <c r="D163" s="941"/>
      <c r="E163" s="947"/>
      <c r="F163" s="944"/>
      <c r="G163" s="966"/>
      <c r="H163" s="950"/>
      <c r="I163" s="955"/>
      <c r="J163" s="956"/>
      <c r="K163" s="979"/>
      <c r="L163" s="982"/>
      <c r="M163" s="181"/>
      <c r="N163" s="182"/>
      <c r="O163" s="183"/>
      <c r="P163" s="118"/>
      <c r="Q163" s="118"/>
      <c r="R163" s="863"/>
      <c r="S163" s="184"/>
      <c r="T163" s="866"/>
      <c r="U163" s="185"/>
      <c r="V163" s="866"/>
      <c r="W163" s="185"/>
      <c r="X163" s="866"/>
      <c r="Y163" s="185"/>
      <c r="Z163" s="866"/>
      <c r="AA163" s="185"/>
      <c r="AB163" s="866"/>
      <c r="AC163" s="185"/>
      <c r="AD163" s="866"/>
      <c r="AE163" s="185"/>
      <c r="AF163" s="866"/>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0">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1"/>
      <c r="B166" s="933" t="str">
        <f>VLOOKUP($D$9,'PROYECTOS REGISTRADOS'!$A$2:$D$82,4,0)</f>
        <v>Protección para las familias identificadas en pobreza extrema residentes en el Municipio de Tocancipá, Cundinamarca, Centro Oriente</v>
      </c>
      <c r="C166" s="936" t="str">
        <f>VLOOKUP($D$9,'PROYECTOS REGISTRADOS'!$A$2:$D$82,3,0)</f>
        <v>2016-25817-0046</v>
      </c>
      <c r="D166" s="939"/>
      <c r="E166" s="945" t="str">
        <f>IF(D166=0,"0-0",(VLOOKUP(D166,'CONSOLIDADO PLAN DESARROLLO'!$EL$9:$ET$304,2,0)))</f>
        <v>0-0</v>
      </c>
      <c r="F166" s="942" t="str">
        <f>IF(D166=0,"0-0",(VLOOKUP(D166,'CONSOLIDADO PLAN DESARROLLO'!$EL$9:$ET$304,3,0)))</f>
        <v>0-0</v>
      </c>
      <c r="G166" s="964" t="str">
        <f>IF(D166=0,"0-0",(VLOOKUP(D166,'CONSOLIDADO PLAN DESARROLLO'!$EL$9:$ET$304,4,0)))</f>
        <v>0-0</v>
      </c>
      <c r="H166" s="948" t="str">
        <f>IF(D166=0,"0-0",(VLOOKUP(D166,'CONSOLIDADO PLAN DESARROLLO'!$EL$9:$ET$304,5,0)))</f>
        <v>0-0</v>
      </c>
      <c r="I166" s="951" t="str">
        <f>IF(D166=0,"0-0",(VLOOKUP(D166,'CONSOLIDADO PLAN DESARROLLO'!$EL$9:$ET$304,$R$3,0)))</f>
        <v>0-0</v>
      </c>
      <c r="J166" s="952"/>
      <c r="K166" s="977"/>
      <c r="L166" s="980"/>
      <c r="M166" s="175"/>
      <c r="N166" s="176"/>
      <c r="O166" s="177"/>
      <c r="P166" s="46"/>
      <c r="Q166" s="47"/>
      <c r="R166" s="861"/>
      <c r="S166" s="48"/>
      <c r="T166" s="864"/>
      <c r="U166" s="49"/>
      <c r="V166" s="864"/>
      <c r="W166" s="49"/>
      <c r="X166" s="864"/>
      <c r="Y166" s="49"/>
      <c r="Z166" s="864"/>
      <c r="AA166" s="49"/>
      <c r="AB166" s="864"/>
      <c r="AC166" s="49"/>
      <c r="AD166" s="864"/>
      <c r="AE166" s="49"/>
      <c r="AF166" s="864"/>
      <c r="AG166" s="50"/>
      <c r="AH166" s="85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1"/>
      <c r="B167" s="933"/>
      <c r="C167" s="936"/>
      <c r="D167" s="939"/>
      <c r="E167" s="946"/>
      <c r="F167" s="942"/>
      <c r="G167" s="964"/>
      <c r="H167" s="948"/>
      <c r="I167" s="953"/>
      <c r="J167" s="954"/>
      <c r="K167" s="977"/>
      <c r="L167" s="981"/>
      <c r="M167" s="175"/>
      <c r="N167" s="176"/>
      <c r="O167" s="177"/>
      <c r="P167" s="46"/>
      <c r="Q167" s="47"/>
      <c r="R167" s="862"/>
      <c r="S167" s="48"/>
      <c r="T167" s="865"/>
      <c r="U167" s="49"/>
      <c r="V167" s="865"/>
      <c r="W167" s="49"/>
      <c r="X167" s="865"/>
      <c r="Y167" s="49"/>
      <c r="Z167" s="865"/>
      <c r="AA167" s="49"/>
      <c r="AB167" s="865"/>
      <c r="AC167" s="49"/>
      <c r="AD167" s="865"/>
      <c r="AE167" s="49"/>
      <c r="AF167" s="865"/>
      <c r="AG167" s="50"/>
      <c r="AH167" s="85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7"/>
      <c r="L168" s="981"/>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7"/>
      <c r="L169" s="981"/>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7"/>
      <c r="L170" s="981"/>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1"/>
      <c r="B171" s="934"/>
      <c r="C171" s="937"/>
      <c r="D171" s="940"/>
      <c r="E171" s="946"/>
      <c r="F171" s="943"/>
      <c r="G171" s="965"/>
      <c r="H171" s="949"/>
      <c r="I171" s="953"/>
      <c r="J171" s="954"/>
      <c r="K171" s="978"/>
      <c r="L171" s="981"/>
      <c r="M171" s="178"/>
      <c r="N171" s="179"/>
      <c r="O171" s="180"/>
      <c r="P171" s="107"/>
      <c r="Q171" s="108"/>
      <c r="R171" s="862"/>
      <c r="S171" s="109"/>
      <c r="T171" s="865"/>
      <c r="U171" s="110"/>
      <c r="V171" s="865"/>
      <c r="W171" s="110"/>
      <c r="X171" s="865"/>
      <c r="Y171" s="110"/>
      <c r="Z171" s="865"/>
      <c r="AA171" s="110"/>
      <c r="AB171" s="865"/>
      <c r="AC171" s="110"/>
      <c r="AD171" s="865"/>
      <c r="AE171" s="110"/>
      <c r="AF171" s="865"/>
      <c r="AG171" s="111"/>
      <c r="AH171" s="86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2"/>
      <c r="B172" s="935"/>
      <c r="C172" s="938"/>
      <c r="D172" s="941"/>
      <c r="E172" s="947"/>
      <c r="F172" s="944"/>
      <c r="G172" s="966"/>
      <c r="H172" s="950"/>
      <c r="I172" s="955"/>
      <c r="J172" s="956"/>
      <c r="K172" s="979"/>
      <c r="L172" s="982"/>
      <c r="M172" s="181"/>
      <c r="N172" s="182"/>
      <c r="O172" s="183"/>
      <c r="P172" s="118"/>
      <c r="Q172" s="118"/>
      <c r="R172" s="863"/>
      <c r="S172" s="184"/>
      <c r="T172" s="866"/>
      <c r="U172" s="185"/>
      <c r="V172" s="866"/>
      <c r="W172" s="185"/>
      <c r="X172" s="866"/>
      <c r="Y172" s="185"/>
      <c r="Z172" s="866"/>
      <c r="AA172" s="185"/>
      <c r="AB172" s="866"/>
      <c r="AC172" s="185"/>
      <c r="AD172" s="866"/>
      <c r="AE172" s="185"/>
      <c r="AF172" s="866"/>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0">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1"/>
      <c r="B175" s="933" t="str">
        <f>VLOOKUP($D$9,'PROYECTOS REGISTRADOS'!$A$2:$D$82,4,0)</f>
        <v>Protección para las familias identificadas en pobreza extrema residentes en el Municipio de Tocancipá, Cundinamarca, Centro Oriente</v>
      </c>
      <c r="C175" s="936" t="str">
        <f>VLOOKUP($D$9,'PROYECTOS REGISTRADOS'!$A$2:$D$82,3,0)</f>
        <v>2016-25817-0046</v>
      </c>
      <c r="D175" s="939"/>
      <c r="E175" s="945" t="str">
        <f>IF(D175=0,"0-0",(VLOOKUP(D175,'CONSOLIDADO PLAN DESARROLLO'!$EL$9:$ET$304,2,0)))</f>
        <v>0-0</v>
      </c>
      <c r="F175" s="942" t="str">
        <f>IF(D175=0,"0-0",(VLOOKUP(D175,'CONSOLIDADO PLAN DESARROLLO'!$EL$9:$ET$304,3,0)))</f>
        <v>0-0</v>
      </c>
      <c r="G175" s="964" t="str">
        <f>IF(D175=0,"0-0",(VLOOKUP(D175,'CONSOLIDADO PLAN DESARROLLO'!$EL$9:$ET$304,4,0)))</f>
        <v>0-0</v>
      </c>
      <c r="H175" s="948" t="str">
        <f>IF(D175=0,"0-0",(VLOOKUP(D175,'CONSOLIDADO PLAN DESARROLLO'!$EL$9:$ET$304,5,0)))</f>
        <v>0-0</v>
      </c>
      <c r="I175" s="951" t="str">
        <f>IF(D175=0,"0-0",(VLOOKUP(D175,'CONSOLIDADO PLAN DESARROLLO'!$EL$9:$ET$304,$R$3,0)))</f>
        <v>0-0</v>
      </c>
      <c r="J175" s="952"/>
      <c r="K175" s="977"/>
      <c r="L175" s="980"/>
      <c r="M175" s="175"/>
      <c r="N175" s="176"/>
      <c r="O175" s="177"/>
      <c r="P175" s="46"/>
      <c r="Q175" s="47"/>
      <c r="R175" s="861"/>
      <c r="S175" s="48"/>
      <c r="T175" s="864"/>
      <c r="U175" s="49"/>
      <c r="V175" s="864"/>
      <c r="W175" s="49"/>
      <c r="X175" s="864"/>
      <c r="Y175" s="49"/>
      <c r="Z175" s="864"/>
      <c r="AA175" s="49"/>
      <c r="AB175" s="864"/>
      <c r="AC175" s="49"/>
      <c r="AD175" s="864"/>
      <c r="AE175" s="49"/>
      <c r="AF175" s="864"/>
      <c r="AG175" s="50"/>
      <c r="AH175" s="85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1"/>
      <c r="B176" s="933"/>
      <c r="C176" s="936"/>
      <c r="D176" s="939"/>
      <c r="E176" s="946"/>
      <c r="F176" s="942"/>
      <c r="G176" s="964"/>
      <c r="H176" s="948"/>
      <c r="I176" s="953"/>
      <c r="J176" s="954"/>
      <c r="K176" s="977"/>
      <c r="L176" s="981"/>
      <c r="M176" s="175"/>
      <c r="N176" s="176"/>
      <c r="O176" s="177"/>
      <c r="P176" s="46"/>
      <c r="Q176" s="47"/>
      <c r="R176" s="862"/>
      <c r="S176" s="48"/>
      <c r="T176" s="865"/>
      <c r="U176" s="49"/>
      <c r="V176" s="865"/>
      <c r="W176" s="49"/>
      <c r="X176" s="865"/>
      <c r="Y176" s="49"/>
      <c r="Z176" s="865"/>
      <c r="AA176" s="49"/>
      <c r="AB176" s="865"/>
      <c r="AC176" s="49"/>
      <c r="AD176" s="865"/>
      <c r="AE176" s="49"/>
      <c r="AF176" s="865"/>
      <c r="AG176" s="50"/>
      <c r="AH176" s="85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7"/>
      <c r="L177" s="981"/>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7"/>
      <c r="L178" s="981"/>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7"/>
      <c r="L179" s="981"/>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1"/>
      <c r="B180" s="934"/>
      <c r="C180" s="937"/>
      <c r="D180" s="940"/>
      <c r="E180" s="946"/>
      <c r="F180" s="943"/>
      <c r="G180" s="965"/>
      <c r="H180" s="949"/>
      <c r="I180" s="953"/>
      <c r="J180" s="954"/>
      <c r="K180" s="978"/>
      <c r="L180" s="981"/>
      <c r="M180" s="178"/>
      <c r="N180" s="179"/>
      <c r="O180" s="180"/>
      <c r="P180" s="107"/>
      <c r="Q180" s="108"/>
      <c r="R180" s="862"/>
      <c r="S180" s="109"/>
      <c r="T180" s="865"/>
      <c r="U180" s="110"/>
      <c r="V180" s="865"/>
      <c r="W180" s="110"/>
      <c r="X180" s="865"/>
      <c r="Y180" s="110"/>
      <c r="Z180" s="865"/>
      <c r="AA180" s="110"/>
      <c r="AB180" s="865"/>
      <c r="AC180" s="110"/>
      <c r="AD180" s="865"/>
      <c r="AE180" s="110"/>
      <c r="AF180" s="865"/>
      <c r="AG180" s="111"/>
      <c r="AH180" s="86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2"/>
      <c r="B181" s="935"/>
      <c r="C181" s="938"/>
      <c r="D181" s="941"/>
      <c r="E181" s="947"/>
      <c r="F181" s="944"/>
      <c r="G181" s="966"/>
      <c r="H181" s="950"/>
      <c r="I181" s="955"/>
      <c r="J181" s="956"/>
      <c r="K181" s="979"/>
      <c r="L181" s="982"/>
      <c r="M181" s="181"/>
      <c r="N181" s="182"/>
      <c r="O181" s="183"/>
      <c r="P181" s="118"/>
      <c r="Q181" s="118"/>
      <c r="R181" s="863"/>
      <c r="S181" s="184"/>
      <c r="T181" s="866"/>
      <c r="U181" s="185"/>
      <c r="V181" s="866"/>
      <c r="W181" s="185"/>
      <c r="X181" s="866"/>
      <c r="Y181" s="185"/>
      <c r="Z181" s="866"/>
      <c r="AA181" s="185"/>
      <c r="AB181" s="866"/>
      <c r="AC181" s="185"/>
      <c r="AD181" s="866"/>
      <c r="AE181" s="185"/>
      <c r="AF181" s="866"/>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0">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1"/>
      <c r="B184" s="933" t="str">
        <f>VLOOKUP($D$9,'PROYECTOS REGISTRADOS'!$A$2:$D$82,4,0)</f>
        <v>Protección para las familias identificadas en pobreza extrema residentes en el Municipio de Tocancipá, Cundinamarca, Centro Oriente</v>
      </c>
      <c r="C184" s="936" t="str">
        <f>VLOOKUP($D$9,'PROYECTOS REGISTRADOS'!$A$2:$D$82,3,0)</f>
        <v>2016-25817-0046</v>
      </c>
      <c r="D184" s="939"/>
      <c r="E184" s="945" t="str">
        <f>IF(D184=0,"0-0",(VLOOKUP(D184,'CONSOLIDADO PLAN DESARROLLO'!$EL$9:$ET$304,2,0)))</f>
        <v>0-0</v>
      </c>
      <c r="F184" s="942" t="str">
        <f>IF(D184=0,"0-0",(VLOOKUP(D184,'CONSOLIDADO PLAN DESARROLLO'!$EL$9:$ET$304,3,0)))</f>
        <v>0-0</v>
      </c>
      <c r="G184" s="964" t="str">
        <f>IF(D184=0,"0-0",(VLOOKUP(D184,'CONSOLIDADO PLAN DESARROLLO'!$EL$9:$ET$304,4,0)))</f>
        <v>0-0</v>
      </c>
      <c r="H184" s="948" t="str">
        <f>IF(D184=0,"0-0",(VLOOKUP(D184,'CONSOLIDADO PLAN DESARROLLO'!$EL$9:$ET$304,5,0)))</f>
        <v>0-0</v>
      </c>
      <c r="I184" s="951" t="str">
        <f>IF(D184=0,"0-0",(VLOOKUP(D184,'CONSOLIDADO PLAN DESARROLLO'!$EL$9:$ET$304,$R$3,0)))</f>
        <v>0-0</v>
      </c>
      <c r="J184" s="952"/>
      <c r="K184" s="977"/>
      <c r="L184" s="980"/>
      <c r="M184" s="175"/>
      <c r="N184" s="176"/>
      <c r="O184" s="177"/>
      <c r="P184" s="46"/>
      <c r="Q184" s="47"/>
      <c r="R184" s="861"/>
      <c r="S184" s="48"/>
      <c r="T184" s="864"/>
      <c r="U184" s="49"/>
      <c r="V184" s="864"/>
      <c r="W184" s="49"/>
      <c r="X184" s="864"/>
      <c r="Y184" s="49"/>
      <c r="Z184" s="864"/>
      <c r="AA184" s="49"/>
      <c r="AB184" s="864"/>
      <c r="AC184" s="49"/>
      <c r="AD184" s="864"/>
      <c r="AE184" s="49"/>
      <c r="AF184" s="864"/>
      <c r="AG184" s="50"/>
      <c r="AH184" s="85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1"/>
      <c r="B185" s="933"/>
      <c r="C185" s="936"/>
      <c r="D185" s="939"/>
      <c r="E185" s="946"/>
      <c r="F185" s="942"/>
      <c r="G185" s="964"/>
      <c r="H185" s="948"/>
      <c r="I185" s="953"/>
      <c r="J185" s="954"/>
      <c r="K185" s="977"/>
      <c r="L185" s="981"/>
      <c r="M185" s="175"/>
      <c r="N185" s="176"/>
      <c r="O185" s="177"/>
      <c r="P185" s="46"/>
      <c r="Q185" s="47"/>
      <c r="R185" s="862"/>
      <c r="S185" s="48"/>
      <c r="T185" s="865"/>
      <c r="U185" s="49"/>
      <c r="V185" s="865"/>
      <c r="W185" s="49"/>
      <c r="X185" s="865"/>
      <c r="Y185" s="49"/>
      <c r="Z185" s="865"/>
      <c r="AA185" s="49"/>
      <c r="AB185" s="865"/>
      <c r="AC185" s="49"/>
      <c r="AD185" s="865"/>
      <c r="AE185" s="49"/>
      <c r="AF185" s="865"/>
      <c r="AG185" s="50"/>
      <c r="AH185" s="85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7"/>
      <c r="L186" s="981"/>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7"/>
      <c r="L187" s="981"/>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7"/>
      <c r="L188" s="981"/>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1"/>
      <c r="B189" s="934"/>
      <c r="C189" s="937"/>
      <c r="D189" s="940"/>
      <c r="E189" s="946"/>
      <c r="F189" s="943"/>
      <c r="G189" s="965"/>
      <c r="H189" s="949"/>
      <c r="I189" s="953"/>
      <c r="J189" s="954"/>
      <c r="K189" s="978"/>
      <c r="L189" s="981"/>
      <c r="M189" s="178"/>
      <c r="N189" s="179"/>
      <c r="O189" s="180"/>
      <c r="P189" s="107"/>
      <c r="Q189" s="108"/>
      <c r="R189" s="862"/>
      <c r="S189" s="109"/>
      <c r="T189" s="865"/>
      <c r="U189" s="110"/>
      <c r="V189" s="865"/>
      <c r="W189" s="110"/>
      <c r="X189" s="865"/>
      <c r="Y189" s="110"/>
      <c r="Z189" s="865"/>
      <c r="AA189" s="110"/>
      <c r="AB189" s="865"/>
      <c r="AC189" s="110"/>
      <c r="AD189" s="865"/>
      <c r="AE189" s="110"/>
      <c r="AF189" s="865"/>
      <c r="AG189" s="111"/>
      <c r="AH189" s="86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2"/>
      <c r="B190" s="935"/>
      <c r="C190" s="938"/>
      <c r="D190" s="941"/>
      <c r="E190" s="947"/>
      <c r="F190" s="944"/>
      <c r="G190" s="966"/>
      <c r="H190" s="950"/>
      <c r="I190" s="955"/>
      <c r="J190" s="956"/>
      <c r="K190" s="979"/>
      <c r="L190" s="982"/>
      <c r="M190" s="181"/>
      <c r="N190" s="182"/>
      <c r="O190" s="183"/>
      <c r="P190" s="118"/>
      <c r="Q190" s="118"/>
      <c r="R190" s="863"/>
      <c r="S190" s="184"/>
      <c r="T190" s="866"/>
      <c r="U190" s="185"/>
      <c r="V190" s="866"/>
      <c r="W190" s="185"/>
      <c r="X190" s="866"/>
      <c r="Y190" s="185"/>
      <c r="Z190" s="866"/>
      <c r="AA190" s="185"/>
      <c r="AB190" s="866"/>
      <c r="AC190" s="185"/>
      <c r="AD190" s="866"/>
      <c r="AE190" s="185"/>
      <c r="AF190" s="866"/>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0">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1"/>
      <c r="B193" s="933" t="str">
        <f>VLOOKUP($D$9,'PROYECTOS REGISTRADOS'!$A$2:$D$82,4,0)</f>
        <v>Protección para las familias identificadas en pobreza extrema residentes en el Municipio de Tocancipá, Cundinamarca, Centro Oriente</v>
      </c>
      <c r="C193" s="936" t="str">
        <f>VLOOKUP($D$9,'PROYECTOS REGISTRADOS'!$A$2:$D$82,3,0)</f>
        <v>2016-25817-0046</v>
      </c>
      <c r="D193" s="939"/>
      <c r="E193" s="945" t="str">
        <f>IF(D193=0,"0-0",(VLOOKUP(D193,'CONSOLIDADO PLAN DESARROLLO'!$EL$9:$ET$304,2,0)))</f>
        <v>0-0</v>
      </c>
      <c r="F193" s="942" t="str">
        <f>IF(D193=0,"0-0",(VLOOKUP(D193,'CONSOLIDADO PLAN DESARROLLO'!$EL$9:$ET$304,3,0)))</f>
        <v>0-0</v>
      </c>
      <c r="G193" s="964" t="str">
        <f>IF(D193=0,"0-0",(VLOOKUP(D193,'CONSOLIDADO PLAN DESARROLLO'!$EL$9:$ET$304,4,0)))</f>
        <v>0-0</v>
      </c>
      <c r="H193" s="948" t="str">
        <f>IF(D193=0,"0-0",(VLOOKUP(D193,'CONSOLIDADO PLAN DESARROLLO'!$EL$9:$ET$304,5,0)))</f>
        <v>0-0</v>
      </c>
      <c r="I193" s="951" t="str">
        <f>IF(D193=0,"0-0",(VLOOKUP(D193,'CONSOLIDADO PLAN DESARROLLO'!$EL$9:$ET$304,$R$3,0)))</f>
        <v>0-0</v>
      </c>
      <c r="J193" s="952"/>
      <c r="K193" s="977"/>
      <c r="L193" s="980"/>
      <c r="M193" s="175"/>
      <c r="N193" s="176"/>
      <c r="O193" s="177"/>
      <c r="P193" s="46"/>
      <c r="Q193" s="47"/>
      <c r="R193" s="861"/>
      <c r="S193" s="48"/>
      <c r="T193" s="864"/>
      <c r="U193" s="49"/>
      <c r="V193" s="864"/>
      <c r="W193" s="49"/>
      <c r="X193" s="864"/>
      <c r="Y193" s="49"/>
      <c r="Z193" s="864"/>
      <c r="AA193" s="49"/>
      <c r="AB193" s="864"/>
      <c r="AC193" s="49"/>
      <c r="AD193" s="864"/>
      <c r="AE193" s="49"/>
      <c r="AF193" s="864"/>
      <c r="AG193" s="50"/>
      <c r="AH193" s="85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1"/>
      <c r="B194" s="933"/>
      <c r="C194" s="936"/>
      <c r="D194" s="939"/>
      <c r="E194" s="946"/>
      <c r="F194" s="942"/>
      <c r="G194" s="964"/>
      <c r="H194" s="948"/>
      <c r="I194" s="953"/>
      <c r="J194" s="954"/>
      <c r="K194" s="977"/>
      <c r="L194" s="981"/>
      <c r="M194" s="175"/>
      <c r="N194" s="176"/>
      <c r="O194" s="177"/>
      <c r="P194" s="46"/>
      <c r="Q194" s="47"/>
      <c r="R194" s="862"/>
      <c r="S194" s="48"/>
      <c r="T194" s="865"/>
      <c r="U194" s="49"/>
      <c r="V194" s="865"/>
      <c r="W194" s="49"/>
      <c r="X194" s="865"/>
      <c r="Y194" s="49"/>
      <c r="Z194" s="865"/>
      <c r="AA194" s="49"/>
      <c r="AB194" s="865"/>
      <c r="AC194" s="49"/>
      <c r="AD194" s="865"/>
      <c r="AE194" s="49"/>
      <c r="AF194" s="865"/>
      <c r="AG194" s="50"/>
      <c r="AH194" s="85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7"/>
      <c r="L195" s="981"/>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7"/>
      <c r="L196" s="981"/>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7"/>
      <c r="L197" s="981"/>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1"/>
      <c r="B198" s="934"/>
      <c r="C198" s="937"/>
      <c r="D198" s="940"/>
      <c r="E198" s="946"/>
      <c r="F198" s="943"/>
      <c r="G198" s="965"/>
      <c r="H198" s="949"/>
      <c r="I198" s="953"/>
      <c r="J198" s="954"/>
      <c r="K198" s="978"/>
      <c r="L198" s="981"/>
      <c r="M198" s="178"/>
      <c r="N198" s="179"/>
      <c r="O198" s="180"/>
      <c r="P198" s="107"/>
      <c r="Q198" s="108"/>
      <c r="R198" s="862"/>
      <c r="S198" s="109"/>
      <c r="T198" s="865"/>
      <c r="U198" s="110"/>
      <c r="V198" s="865"/>
      <c r="W198" s="110"/>
      <c r="X198" s="865"/>
      <c r="Y198" s="110"/>
      <c r="Z198" s="865"/>
      <c r="AA198" s="110"/>
      <c r="AB198" s="865"/>
      <c r="AC198" s="110"/>
      <c r="AD198" s="865"/>
      <c r="AE198" s="110"/>
      <c r="AF198" s="865"/>
      <c r="AG198" s="111"/>
      <c r="AH198" s="86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2"/>
      <c r="B199" s="935"/>
      <c r="C199" s="938"/>
      <c r="D199" s="941"/>
      <c r="E199" s="947"/>
      <c r="F199" s="944"/>
      <c r="G199" s="966"/>
      <c r="H199" s="950"/>
      <c r="I199" s="955"/>
      <c r="J199" s="956"/>
      <c r="K199" s="979"/>
      <c r="L199" s="982"/>
      <c r="M199" s="181"/>
      <c r="N199" s="182"/>
      <c r="O199" s="183"/>
      <c r="P199" s="118"/>
      <c r="Q199" s="118"/>
      <c r="R199" s="863"/>
      <c r="S199" s="184"/>
      <c r="T199" s="866"/>
      <c r="U199" s="185"/>
      <c r="V199" s="866"/>
      <c r="W199" s="185"/>
      <c r="X199" s="866"/>
      <c r="Y199" s="185"/>
      <c r="Z199" s="866"/>
      <c r="AA199" s="185"/>
      <c r="AB199" s="866"/>
      <c r="AC199" s="185"/>
      <c r="AD199" s="866"/>
      <c r="AE199" s="185"/>
      <c r="AF199" s="866"/>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5"/>
      <c r="C202" s="887" t="s">
        <v>1669</v>
      </c>
      <c r="D202" s="888"/>
      <c r="E202" s="888"/>
      <c r="F202" s="888"/>
      <c r="G202" s="888"/>
      <c r="H202" s="888"/>
      <c r="I202" s="888"/>
      <c r="J202" s="888"/>
    </row>
    <row r="203" spans="1:53" x14ac:dyDescent="0.2">
      <c r="B203" s="886"/>
      <c r="C203" s="887"/>
      <c r="D203" s="888"/>
      <c r="E203" s="888"/>
      <c r="F203" s="888"/>
      <c r="G203" s="888"/>
      <c r="H203" s="888"/>
      <c r="I203" s="888"/>
      <c r="J203" s="888"/>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BFDC8E-C788-4DB3-B6DC-2FB5E7264E25}"/>
</file>

<file path=customXml/itemProps2.xml><?xml version="1.0" encoding="utf-8"?>
<ds:datastoreItem xmlns:ds="http://schemas.openxmlformats.org/officeDocument/2006/customXml" ds:itemID="{8CB14C4D-0590-42A1-8D7B-5460720C2A50}"/>
</file>

<file path=customXml/itemProps3.xml><?xml version="1.0" encoding="utf-8"?>
<ds:datastoreItem xmlns:ds="http://schemas.openxmlformats.org/officeDocument/2006/customXml" ds:itemID="{9983E1C0-7A1D-499C-A450-B93A579EBA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