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S192" i="6" s="1"/>
  <c r="AP196" i="6"/>
  <c r="AI196" i="6"/>
  <c r="AS195" i="6"/>
  <c r="AP195" i="6"/>
  <c r="AI195" i="6"/>
  <c r="AS194" i="6"/>
  <c r="AP194" i="6"/>
  <c r="AI194" i="6"/>
  <c r="AS193" i="6"/>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I174" i="6" s="1"/>
  <c r="AS177" i="6"/>
  <c r="AP177" i="6"/>
  <c r="AI177" i="6"/>
  <c r="AS176" i="6"/>
  <c r="AS174" i="6" s="1"/>
  <c r="AP176" i="6"/>
  <c r="AI176" i="6"/>
  <c r="AS175" i="6"/>
  <c r="AP175" i="6"/>
  <c r="AI175" i="6"/>
  <c r="AH175" i="6"/>
  <c r="I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I166" i="6"/>
  <c r="H166" i="6"/>
  <c r="G166" i="6"/>
  <c r="F166" i="6"/>
  <c r="E166" i="6"/>
  <c r="AX165" i="6"/>
  <c r="AW165" i="6"/>
  <c r="AV165" i="6"/>
  <c r="AU165" i="6"/>
  <c r="AT165" i="6"/>
  <c r="AR165" i="6"/>
  <c r="AQ165" i="6"/>
  <c r="AP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I156" i="6" s="1"/>
  <c r="AS158" i="6"/>
  <c r="AP158" i="6"/>
  <c r="AI158" i="6"/>
  <c r="AS157" i="6"/>
  <c r="AS156" i="6" s="1"/>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S147" i="6" s="1"/>
  <c r="AP151" i="6"/>
  <c r="AI151" i="6"/>
  <c r="AS150" i="6"/>
  <c r="AP150" i="6"/>
  <c r="AI150" i="6"/>
  <c r="AS149" i="6"/>
  <c r="AP149" i="6"/>
  <c r="AI149" i="6"/>
  <c r="AS148" i="6"/>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I129" i="6" s="1"/>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P111" i="6" s="1"/>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S102" i="6" s="1"/>
  <c r="AP106" i="6"/>
  <c r="AI106" i="6"/>
  <c r="AS105" i="6"/>
  <c r="AP105" i="6"/>
  <c r="AI105" i="6"/>
  <c r="AS104" i="6"/>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I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I84" i="6" s="1"/>
  <c r="AS87" i="6"/>
  <c r="AP87" i="6"/>
  <c r="AI87" i="6"/>
  <c r="AS86" i="6"/>
  <c r="AS84" i="6" s="1"/>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S75" i="6" s="1"/>
  <c r="AP76" i="6"/>
  <c r="AI76" i="6"/>
  <c r="AH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S57" i="6" s="1"/>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84" i="6"/>
  <c r="AP129" i="6"/>
  <c r="AP174" i="6"/>
  <c r="AS39" i="6"/>
  <c r="AP102" i="6"/>
  <c r="AP147" i="6"/>
  <c r="AP30" i="6"/>
  <c r="AP57" i="6"/>
  <c r="AP66" i="6"/>
  <c r="AP75" i="6"/>
  <c r="AP192"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76" i="6" l="1"/>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U69" i="5"/>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BC69" i="5" s="1"/>
  <c r="AN186"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<sst xmlns="http://schemas.openxmlformats.org/spreadsheetml/2006/main" count="10548" uniqueCount="1962">
  <si>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</si>
  <si>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</si>
  <si>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</si>
  <si>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</si>
  <si>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</si>
  <si>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</si>
  <si>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</si>
  <si>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</si>
  <si>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</si>
  <si>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</si>
  <si>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</si>
  <si>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</si>
  <si>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</si>
  <si>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</si>
  <si>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</si>
  <si>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</si>
  <si>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</si>
  <si>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</si>
  <si>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</si>
  <si>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</si>
  <si>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</si>
  <si>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</si>
  <si>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</si>
  <si>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</si>
  <si>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</si>
  <si>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</si>
  <si>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</si>
  <si>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</si>
  <si>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</si>
  <si>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</si>
  <si>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</si>
  <si>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</si>
  <si>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</si>
  <si>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</si>
  <si>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</si>
  <si>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</si>
  <si>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</si>
  <si>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</si>
  <si>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</si>
  <si>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</si>
  <si>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</si>
  <si>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</si>
  <si>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</si>
  <si>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</si>
  <si>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</si>
  <si>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</si>
  <si>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</si>
  <si>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</si>
  <si>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</si>
  <si>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</si>
  <si>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</si>
  <si>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</si>
  <si>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</si>
  <si>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</si>
  <si>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</si>
  <si>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</si>
  <si>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</si>
  <si>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</si>
  <si>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</si>
  <si>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</si>
  <si>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</si>
  <si>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</si>
  <si>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</si>
  <si>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</si>
  <si>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</si>
  <si>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</si>
  <si>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</si>
  <si>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</si>
  <si>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</si>
  <si>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</si>
  <si>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</si>
  <si>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</si>
  <si>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</si>
  <si>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</si>
  <si>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</si>
  <si>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</si>
  <si>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</si>
  <si>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</si>
  <si>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</si>
  <si>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</si>
  <si>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</si>
  <si>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</si>
  <si>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</si>
  <si>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</si>
  <si>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</si>
  <si>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</si>
  <si>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</si>
  <si>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</si>
  <si>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</si>
  <si>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</si>
  <si>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</si>
  <si>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</si>
  <si>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</si>
  <si>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</si>
  <si>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</si>
  <si>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</si>
  <si>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</si>
  <si>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</si>
  <si>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</si>
  <si>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</si>
  <si>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</si>
  <si>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</si>
  <si>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</si>
  <si>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</si>
  <si>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</si>
  <si>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</si>
  <si>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</si>
  <si>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</si>
  <si>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</si>
  <si>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</si>
  <si>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</si>
  <si>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</si>
  <si>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</si>
  <si>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</si>
  <si>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</si>
  <si>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</si>
  <si>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</si>
  <si>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</si>
  <si>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</si>
  <si>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</si>
  <si>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</si>
  <si>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</si>
  <si>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</si>
  <si>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</si>
  <si>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</si>
  <si>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</si>
  <si>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</si>
  <si>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</si>
  <si>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</si>
  <si>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</si>
  <si>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</si>
  <si>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</si>
  <si>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</si>
  <si>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</si>
  <si>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</si>
  <si>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</si>
  <si>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</si>
  <si>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</si>
  <si>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</si>
  <si>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</si>
  <si>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</si>
  <si>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</si>
  <si>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</si>
  <si>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</si>
  <si>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</si>
  <si>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</si>
  <si>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</si>
  <si>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</si>
  <si>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</si>
  <si>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</si>
  <si>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</si>
  <si>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</si>
  <si>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</si>
  <si>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</si>
  <si>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</si>
  <si>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</si>
  <si>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</si>
  <si>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</si>
  <si>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</si>
  <si>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</si>
  <si>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</si>
  <si>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</si>
  <si>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</si>
  <si>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</si>
  <si>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</si>
  <si>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</si>
  <si>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</si>
  <si>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</si>
  <si>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</si>
  <si>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</si>
  <si>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</si>
  <si>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</si>
  <si>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</si>
  <si>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</si>
  <si>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</si>
  <si>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</si>
  <si>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</si>
  <si>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</si>
  <si>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</si>
  <si>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</si>
  <si>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</si>
  <si>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</si>
  <si>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</si>
  <si>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</si>
  <si>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</si>
  <si>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</si>
  <si>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</si>
  <si>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</si>
  <si>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</si>
  <si>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</si>
  <si>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</si>
  <si>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</si>
  <si>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</si>
  <si>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</si>
  <si>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</si>
  <si>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</si>
  <si>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</si>
  <si>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</si>
  <si>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</si>
  <si>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</si>
  <si>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</si>
  <si>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</si>
  <si>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</si>
  <si>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</si>
  <si>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</si>
  <si>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</si>
  <si>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</si>
  <si>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</si>
  <si>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</si>
  <si>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</si>
  <si>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</si>
  <si>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</si>
  <si>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</si>
  <si>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</si>
  <si>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</si>
  <si>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</si>
  <si>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</si>
  <si>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</si>
  <si>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</si>
  <si>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</si>
  <si>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</si>
  <si>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</si>
  <si>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</si>
  <si>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</si>
  <si>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</si>
  <si>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</si>
  <si>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</si>
  <si>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</si>
  <si>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</si>
  <si>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</si>
  <si>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</si>
  <si>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</si>
  <si>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</si>
  <si>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</si>
  <si>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</si>
  <si>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</si>
  <si>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</si>
  <si>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</si>
  <si>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</si>
  <si>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</si>
  <si>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</si>
  <si>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</si>
  <si>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</si>
  <si>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</si>
  <si>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</si>
  <si>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</si>
  <si>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</si>
  <si>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</si>
  <si>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</si>
  <si>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</si>
  <si>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</si>
  <si>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</si>
  <si>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</si>
  <si>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</si>
  <si>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</si>
  <si>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</si>
  <si>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</si>
  <si>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</si>
  <si>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</si>
  <si>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</si>
  <si>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</si>
  <si>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</si>
  <si>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</si>
  <si>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</si>
  <si>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</si>
  <si>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</si>
  <si>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</si>
  <si>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</si>
  <si>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</si>
  <si>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</si>
  <si>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</si>
  <si>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</si>
  <si>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</si>
  <si>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</si>
  <si>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</si>
  <si>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</si>
  <si>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</si>
  <si>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</si>
  <si>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</si>
  <si>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</si>
  <si>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</si>
  <si>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</si>
  <si>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</si>
  <si>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</si>
  <si>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</si>
  <si>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</si>
  <si>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</si>
  <si>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</si>
  <si>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</si>
  <si>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</si>
  <si>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</si>
  <si>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</si>
  <si>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</si>
  <si>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</si>
  <si>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</si>
  <si>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</si>
  <si>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</si>
  <si>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</si>
  <si>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</si>
  <si>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</si>
  <si>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</si>
  <si>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</si>
  <si>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</si>
  <si>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</si>
  <si>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</si>
  <si>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</si>
  <si>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</si>
  <si>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</si>
  <si>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</si>
  <si>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</si>
  <si>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</si>
  <si>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</si>
  <si>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</si>
  <si>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</si>
  <si>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</si>
  <si>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</si>
  <si>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</si>
  <si>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</si>
  <si>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</si>
  <si>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</si>
  <si>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</si>
  <si>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</si>
  <si>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</si>
  <si>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</si>
  <si>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</si>
  <si>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</si>
  <si>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</si>
  <si>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</si>
  <si>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</si>
  <si>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</si>
  <si>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</si>
  <si>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</si>
  <si>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</si>
  <si>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</si>
  <si>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</si>
  <si>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</si>
  <si>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</si>
  <si>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</si>
  <si>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</si>
  <si>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</si>
  <si>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</si>
  <si>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</si>
  <si>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</si>
  <si>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</si>
  <si>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</si>
  <si>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</si>
  <si>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</si>
  <si>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</si>
  <si>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</si>
  <si>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</si>
  <si>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</si>
  <si>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</si>
  <si>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</si>
  <si>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</si>
  <si>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</si>
  <si>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</si>
  <si>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</si>
  <si>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</si>
  <si>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</si>
  <si>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</si>
  <si>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</si>
  <si>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</si>
  <si>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</si>
  <si>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</si>
  <si>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</si>
  <si>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</si>
  <si>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</si>
  <si>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</si>
  <si>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</si>
  <si>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</si>
  <si>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</si>
  <si>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</si>
  <si>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</si>
  <si>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</si>
  <si>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</si>
  <si>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</si>
  <si>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</si>
  <si>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</si>
  <si>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</si>
  <si>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</si>
  <si>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</si>
  <si>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</si>
  <si>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</si>
  <si>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</si>
  <si>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</si>
  <si>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</si>
  <si>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</si>
  <si>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</si>
  <si>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</si>
  <si>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</si>
  <si>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</si>
  <si>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</si>
  <si>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</si>
  <si>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</si>
  <si>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</si>
  <si>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</si>
  <si>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</si>
  <si>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</si>
  <si>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</si>
  <si>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</si>
  <si>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</si>
  <si>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</si>
  <si>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</si>
  <si>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</si>
  <si>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</si>
  <si>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</si>
  <si>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</si>
  <si>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</si>
  <si>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</si>
  <si>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</si>
  <si>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</si>
  <si>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</si>
  <si>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</si>
  <si>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</si>
  <si>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</si>
  <si>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</si>
  <si>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</si>
  <si>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</si>
  <si>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</si>
  <si>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</si>
  <si>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</si>
  <si>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</si>
  <si>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</si>
  <si>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</si>
  <si>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</si>
  <si>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</si>
  <si>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</si>
  <si>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</si>
  <si>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</si>
  <si>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</si>
  <si>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</si>
  <si>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</si>
  <si>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</si>
  <si>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</si>
  <si>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</si>
  <si>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</si>
  <si>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</si>
  <si>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</si>
  <si>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</si>
  <si>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</si>
  <si>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</si>
  <si>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</si>
  <si>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</si>
  <si>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</si>
  <si>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</si>
  <si>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</si>
  <si>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</si>
  <si>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</si>
  <si>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</si>
  <si>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</si>
  <si>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</si>
  <si>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</si>
  <si>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</si>
  <si>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</si>
  <si>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</si>
  <si>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</si>
  <si>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</si>
  <si>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</si>
  <si>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</si>
  <si>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</si>
  <si>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</si>
  <si>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</si>
  <si>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</si>
  <si>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</si>
  <si>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</si>
  <si>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</si>
  <si>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</si>
  <si>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</si>
  <si>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</si>
  <si>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</si>
  <si>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</si>
  <si>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</si>
  <si>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</si>
  <si>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</si>
  <si>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</si>
  <si>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</si>
  <si>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</si>
  <si>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</si>
  <si>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</si>
  <si>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</si>
  <si>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</si>
  <si>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</si>
  <si>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</si>
  <si>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</si>
  <si>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</si>
  <si>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</si>
  <si>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</si>
  <si>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</si>
  <si>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</si>
  <si>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</si>
  <si>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</si>
  <si>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</si>
  <si>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</si>
  <si>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</si>
  <si>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</si>
  <si>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</si>
  <si>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</si>
  <si>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</si>
  <si>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</si>
  <si>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</si>
  <si>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</si>
  <si>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</si>
  <si>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</si>
  <si>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</si>
  <si>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</si>
  <si>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</si>
  <si>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</si>
  <si>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</si>
  <si>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</si>
  <si>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</si>
  <si>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</si>
  <si>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</si>
  <si>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</si>
  <si>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</si>
  <si>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</si>
  <si>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</si>
  <si>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</si>
  <si>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</si>
  <si>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</si>
  <si>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</si>
  <si>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</si>
  <si>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</si>
  <si>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</si>
  <si>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</si>
  <si>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</si>
  <si>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</si>
  <si>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</si>
  <si>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</si>
  <si>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</si>
  <si>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</si>
  <si>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</si>
  <si>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</si>
  <si>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</si>
  <si>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</si>
  <si>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</si>
  <si>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</si>
  <si>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</si>
  <si>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</si>
  <si>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</si>
  <si>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</si>
  <si>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</si>
  <si>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</si>
  <si>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</si>
  <si>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</si>
  <si>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</si>
  <si>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</si>
  <si>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</si>
  <si>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</si>
  <si>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</si>
  <si>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</si>
  <si>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</si>
  <si>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</si>
  <si>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</si>
  <si>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</si>
  <si>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</si>
  <si>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</si>
  <si>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</si>
  <si>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</si>
  <si>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</si>
  <si>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</si>
  <si>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</si>
  <si>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</si>
  <si>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</si>
  <si>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</si>
  <si>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</si>
  <si>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</si>
  <si>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</si>
  <si>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</si>
  <si>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</si>
  <si>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</si>
  <si>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</si>
  <si>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</si>
  <si>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</si>
  <si>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</si>
  <si>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</si>
  <si>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</si>
  <si>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</si>
  <si>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</si>
  <si>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</si>
  <si>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</si>
  <si>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</si>
  <si>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</si>
  <si>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</si>
  <si>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</si>
  <si>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</si>
  <si>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</si>
  <si>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</si>
  <si>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</si>
  <si>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</si>
  <si>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</si>
  <si>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</si>
  <si>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</si>
  <si>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</si>
  <si>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</si>
  <si>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</si>
  <si>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</si>
  <si>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</si>
  <si>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</si>
  <si>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</si>
  <si>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</si>
  <si>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</si>
  <si>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</si>
  <si>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</si>
  <si>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</si>
  <si>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</si>
  <si>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</si>
  <si>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</si>
  <si>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</si>
  <si>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</si>
  <si>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</si>
  <si>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</si>
  <si>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</si>
  <si>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</si>
  <si>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</si>
  <si>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</si>
  <si>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</si>
  <si>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</si>
  <si>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</si>
  <si>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</si>
  <si>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</si>
  <si>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</si>
  <si>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</si>
  <si>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</si>
  <si>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</si>
  <si>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</si>
  <si>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</si>
  <si>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</si>
  <si>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</si>
  <si>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</si>
  <si>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</si>
  <si>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</si>
  <si>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</si>
  <si>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</si>
  <si>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</si>
  <si>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</si>
  <si>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</si>
  <si>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</si>
  <si>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</si>
  <si>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</si>
  <si>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</si>
  <si>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</si>
  <si>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</si>
  <si>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</si>
  <si>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</si>
  <si>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</si>
  <si>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</si>
  <si>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</si>
  <si>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</si>
  <si>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</si>
  <si>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</si>
  <si>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</si>
  <si>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</si>
  <si>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</si>
  <si>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</si>
  <si>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</si>
  <si>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</si>
  <si>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</si>
  <si>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</si>
  <si>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</si>
  <si>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</si>
  <si>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</si>
  <si>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</si>
  <si>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</si>
  <si>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</si>
  <si>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</si>
  <si>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</si>
  <si>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</si>
  <si>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</si>
  <si>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</si>
  <si>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</si>
  <si>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</si>
  <si>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</si>
  <si>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</si>
  <si>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</si>
  <si>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</si>
  <si>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</si>
  <si>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</si>
  <si>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</si>
  <si>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</si>
  <si>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</si>
  <si>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</si>
  <si>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</si>
  <si>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</si>
  <si>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</si>
  <si>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</si>
  <si>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</si>
  <si>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</si>
  <si>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</si>
  <si>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</si>
  <si>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</si>
  <si>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</si>
  <si>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</si>
  <si>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</si>
  <si>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</si>
  <si>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</si>
  <si>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</si>
  <si>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</si>
  <si>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</si>
  <si>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</si>
  <si>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</si>
  <si>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</si>
  <si>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</si>
  <si>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</si>
  <si>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</si>
  <si>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</si>
  <si>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</si>
  <si>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</si>
  <si>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</si>
  <si>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</si>
  <si>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</si>
  <si>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</si>
  <si>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</si>
  <si>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</si>
  <si>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</si>
  <si>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</si>
  <si>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</si>
  <si>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</si>
  <si>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</si>
  <si>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</si>
  <si>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</si>
  <si>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</si>
  <si>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</si>
  <si>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</si>
  <si>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</si>
  <si>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</si>
  <si>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</si>
  <si>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</si>
  <si>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</si>
  <si>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</si>
  <si>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</si>
  <si>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</si>
  <si>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</si>
  <si>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</si>
  <si>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</si>
  <si>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</si>
  <si>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</si>
  <si>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</si>
  <si>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</si>
  <si>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</si>
  <si>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</si>
  <si>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</si>
  <si>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</si>
  <si>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</si>
  <si>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</si>
  <si>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</si>
  <si>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</si>
  <si>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</si>
  <si>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</si>
  <si>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</si>
  <si>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</si>
  <si>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</si>
  <si>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</si>
  <si>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</si>
  <si>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</si>
  <si>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</si>
  <si>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</si>
  <si>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</si>
  <si>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</si>
  <si>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</si>
  <si>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</si>
  <si>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</si>
  <si>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</si>
  <si>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</si>
  <si>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</si>
  <si>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</si>
  <si>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</si>
  <si>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</si>
  <si>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</si>
  <si>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</si>
  <si>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</si>
  <si>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</si>
  <si>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</si>
  <si>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</si>
  <si>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</si>
  <si>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</si>
  <si>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</si>
  <si>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</si>
  <si>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</si>
  <si>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</si>
  <si>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</si>
  <si>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</si>
  <si>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</si>
  <si>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</si>
  <si>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</si>
  <si>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</si>
  <si>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</si>
  <si>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</si>
  <si>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</si>
  <si>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</si>
  <si>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</si>
  <si>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</si>
  <si>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</si>
  <si>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</si>
  <si>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</si>
  <si>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</si>
  <si>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</si>
  <si>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</si>
  <si>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</si>
  <si>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</si>
  <si>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</si>
  <si>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</si>
  <si>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</si>
  <si>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</si>
  <si>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</si>
  <si>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</si>
  <si>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</si>
  <si>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</si>
  <si>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</si>
  <si>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</si>
  <si>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</si>
  <si>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</si>
  <si>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</si>
  <si>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</si>
  <si>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</si>
  <si>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</si>
  <si>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</si>
  <si>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</si>
  <si>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</si>
  <si>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</si>
  <si>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</si>
  <si>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</si>
  <si>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</si>
  <si>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</si>
  <si>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</si>
  <si>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</si>
  <si>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</si>
  <si>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</si>
  <si>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</si>
  <si>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</si>
  <si>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</si>
  <si>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</si>
  <si>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</si>
  <si>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</si>
  <si>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</si>
  <si>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</si>
  <si>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</si>
  <si>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</si>
  <si>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</si>
  <si>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</si>
  <si>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</si>
  <si>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</si>
  <si>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</si>
  <si>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</si>
  <si>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</si>
  <si>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</si>
  <si>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</si>
  <si>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</si>
  <si>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</si>
  <si>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</si>
  <si>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</si>
  <si>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</si>
  <si>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</si>
  <si>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</si>
  <si>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</si>
  <si>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</si>
  <si>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</si>
  <si>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</si>
  <si>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</si>
  <si>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</si>
  <si>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</si>
  <si>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</si>
  <si>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</si>
  <si>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</si>
  <si>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</si>
  <si>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</si>
  <si>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</si>
  <si>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</si>
  <si>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</si>
  <si>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</si>
  <si>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</si>
  <si>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</si>
  <si>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</si>
  <si>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</si>
  <si>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</si>
  <si>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</si>
  <si>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</si>
  <si>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</si>
  <si>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</si>
  <si>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</si>
  <si>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</si>
  <si>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</si>
  <si>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</si>
  <si>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</si>
  <si>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</si>
  <si>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</si>
  <si>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</si>
  <si>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</si>
  <si>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</si>
  <si>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</si>
  <si>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</si>
  <si>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</si>
  <si>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</si>
  <si>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</si>
  <si>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</si>
  <si>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</si>
  <si>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</si>
  <si>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</si>
  <si>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</si>
  <si>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</si>
  <si>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</si>
  <si>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</si>
  <si>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</si>
  <si>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</si>
  <si>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</si>
  <si>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</si>
  <si>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</si>
  <si>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</si>
  <si>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</si>
  <si>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</si>
  <si>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</si>
  <si>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</si>
  <si>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</si>
  <si>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</si>
  <si>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</si>
  <si>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</si>
  <si>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</si>
  <si>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</si>
  <si>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</si>
  <si>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</si>
  <si>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</si>
  <si>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</si>
  <si>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</si>
  <si>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</si>
  <si>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</si>
  <si>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</si>
  <si>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</si>
  <si>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</si>
  <si>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</si>
  <si>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</si>
  <si>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</si>
  <si>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</si>
  <si>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</si>
  <si>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</si>
  <si>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</si>
  <si>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</si>
  <si>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</si>
  <si>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</si>
  <si>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</si>
  <si>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</si>
  <si>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</si>
  <si>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</si>
  <si>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</si>
  <si>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</si>
  <si>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</si>
  <si>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</si>
  <si>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</si>
  <si>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</si>
  <si>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</si>
  <si>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</si>
  <si>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</si>
  <si>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</si>
  <si>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</si>
  <si>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</si>
  <si>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</si>
  <si>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</si>
  <si>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</si>
  <si>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</si>
  <si>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</si>
  <si>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</si>
  <si>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</si>
  <si>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</si>
  <si>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</si>
  <si>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</si>
  <si>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</si>
  <si>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</si>
  <si>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</si>
  <si>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</si>
  <si>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</si>
  <si>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</si>
  <si>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</si>
  <si>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</si>
  <si>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</si>
  <si>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</si>
  <si>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</si>
  <si>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</si>
  <si>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</si>
  <si>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</si>
  <si>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</si>
  <si>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</si>
  <si>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</si>
  <si>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</si>
  <si>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</si>
  <si>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</si>
  <si>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</si>
  <si>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</si>
  <si>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</si>
  <si>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</si>
  <si>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</si>
  <si>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</si>
  <si>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</si>
  <si>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</si>
  <si>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</si>
  <si>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</si>
  <si>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</si>
  <si>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</si>
  <si>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</si>
  <si>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</si>
  <si>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</si>
  <si>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</si>
  <si>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</si>
  <si>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</si>
  <si>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</si>
  <si>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</si>
  <si>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</si>
  <si>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</si>
  <si>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</si>
  <si>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</si>
  <si>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</si>
  <si>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</si>
  <si>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</si>
  <si>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</si>
  <si>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</si>
  <si>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</si>
  <si>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</si>
  <si>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</si>
  <si>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</si>
  <si>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</si>
  <si>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</si>
  <si>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</si>
  <si>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</si>
  <si>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</si>
  <si>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</si>
  <si>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</si>
  <si>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</si>
  <si>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</si>
  <si>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</si>
  <si>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</si>
  <si>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</si>
  <si>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</si>
  <si>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</si>
  <si>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</si>
  <si>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</si>
  <si>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</si>
  <si>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</si>
  <si>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</si>
  <si>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</si>
  <si>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</si>
  <si>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</si>
  <si>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</si>
  <si>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</si>
  <si>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</si>
  <si>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</si>
  <si>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</si>
  <si>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</si>
  <si>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</si>
  <si>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</si>
  <si>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</si>
  <si>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</si>
  <si>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</si>
  <si>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</si>
  <si>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</si>
  <si>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</si>
  <si>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</si>
  <si>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</si>
  <si>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</si>
  <si>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</si>
  <si>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</si>
  <si>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</si>
  <si>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</si>
  <si>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</si>
  <si>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</si>
  <si>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</si>
  <si>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</si>
  <si>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</si>
  <si>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</si>
  <si>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</si>
  <si>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</si>
  <si>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</si>
  <si>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</si>
  <si>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</si>
  <si>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</si>
  <si>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</si>
  <si>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</si>
  <si>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</si>
  <si>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</si>
  <si>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</si>
  <si>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</si>
  <si>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</si>
  <si>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</si>
  <si>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</si>
  <si>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</si>
  <si>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</si>
  <si>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</si>
  <si>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</si>
  <si>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</si>
  <si>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</si>
  <si>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</si>
  <si>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</si>
  <si>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</si>
  <si>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</si>
  <si>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</si>
  <si>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</si>
  <si>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</si>
  <si>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</si>
  <si>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</si>
  <si>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</si>
  <si>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</si>
  <si>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</si>
  <si>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</si>
  <si>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</si>
  <si>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</si>
  <si>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</si>
  <si>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</si>
  <si>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</si>
  <si>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</si>
  <si>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</si>
  <si>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</si>
  <si>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</si>
  <si>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</si>
  <si>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</si>
  <si>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</si>
  <si>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</si>
  <si>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</si>
  <si>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</si>
  <si>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</si>
  <si>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</si>
  <si>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</si>
  <si>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</si>
  <si>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</si>
  <si>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</si>
  <si>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</si>
  <si>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</si>
  <si>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</si>
  <si>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</si>
  <si>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</si>
  <si>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</si>
  <si>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</si>
  <si>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</si>
  <si>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</si>
  <si>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</si>
  <si>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</si>
  <si>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</si>
  <si>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</si>
  <si>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</si>
  <si>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</si>
  <si>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</si>
  <si>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</si>
  <si>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</si>
  <si>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</si>
  <si>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</si>
  <si>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</si>
  <si>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</si>
  <si>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</si>
  <si>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</si>
  <si>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</si>
  <si>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</si>
  <si>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</si>
  <si>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</si>
  <si>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</si>
  <si>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</si>
  <si>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</si>
  <si>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</si>
  <si>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</si>
  <si>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</si>
  <si>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</si>
  <si>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</si>
  <si>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</si>
  <si>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</si>
  <si>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</si>
  <si>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</si>
  <si>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</si>
  <si>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</si>
  <si>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</si>
  <si>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</si>
  <si>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</si>
  <si>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</si>
  <si>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</si>
  <si>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</si>
  <si>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</si>
  <si>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</si>
  <si>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</si>
  <si>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</si>
  <si>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</si>
  <si>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</si>
  <si>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</si>
  <si>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</si>
  <si>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</si>
  <si>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</si>
  <si>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</si>
  <si>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</si>
  <si>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</si>
  <si>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</si>
  <si>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</si>
  <si>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</si>
  <si>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</si>
  <si>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</si>
  <si>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</si>
  <si>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</si>
  <si>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</si>
  <si>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</si>
  <si>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</si>
  <si>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</si>
  <si>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</si>
  <si>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</si>
  <si>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</si>
  <si>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</si>
  <si>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</si>
  <si>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</si>
  <si>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</si>
  <si>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</si>
  <si>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</si>
  <si>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</si>
  <si>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</si>
  <si>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</si>
  <si>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</si>
  <si>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</si>
  <si>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</si>
  <si>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</si>
  <si>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</si>
  <si>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</si>
  <si>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</si>
  <si>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</si>
  <si>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</si>
  <si>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</si>
  <si>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</si>
  <si>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</si>
  <si>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</si>
  <si>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</si>
  <si>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</si>
  <si>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</si>
  <si>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</si>
  <si>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</si>
  <si>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</si>
  <si>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</si>
  <si>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</si>
  <si>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</si>
  <si>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</si>
  <si>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</si>
  <si>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</si>
  <si>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</si>
  <si>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</si>
  <si>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</si>
  <si>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</si>
  <si>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</si>
  <si>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</si>
  <si>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</si>
  <si>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</si>
  <si>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</si>
  <si>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</si>
  <si>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</si>
  <si>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</si>
  <si>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</si>
  <si>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</si>
  <si>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</si>
  <si>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</si>
  <si>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</si>
  <si>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</si>
  <si>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</si>
  <si>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</si>
  <si>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</si>
  <si>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</si>
  <si>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</si>
  <si>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</si>
  <si>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</si>
  <si>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</si>
  <si>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</si>
  <si>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</si>
  <si>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</si>
  <si>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</si>
  <si>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</si>
  <si>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</si>
  <si>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</si>
  <si>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</si>
  <si>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</si>
  <si>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</si>
  <si>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</si>
  <si>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</si>
  <si>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</si>
  <si>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</si>
  <si>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</si>
  <si>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</si>
  <si>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</si>
  <si>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</si>
  <si>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</si>
  <si>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</si>
  <si>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</si>
  <si>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</si>
  <si>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</si>
  <si>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</si>
  <si>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</si>
  <si>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</si>
  <si>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</si>
  <si>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</si>
  <si>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</si>
  <si>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</si>
  <si>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</si>
  <si>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</si>
  <si>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</si>
  <si>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</si>
  <si>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</si>
  <si>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</si>
  <si>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</si>
  <si>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</si>
  <si>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</si>
  <si>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</si>
  <si>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</si>
  <si>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</si>
  <si>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</si>
  <si>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</si>
  <si>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</si>
  <si>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</si>
  <si>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</si>
  <si>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</si>
  <si>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</si>
  <si>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</si>
  <si>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</si>
  <si>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</si>
  <si>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</si>
  <si>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</si>
  <si>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</si>
  <si>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</si>
  <si>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</si>
  <si>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</si>
  <si>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</si>
  <si>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</si>
  <si>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</si>
  <si>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</si>
  <si>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</si>
  <si>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</si>
  <si>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</si>
  <si>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</si>
  <si>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</si>
  <si>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</si>
  <si>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</si>
  <si>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</si>
  <si>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</si>
  <si>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</si>
  <si>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</si>
  <si>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</si>
  <si>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</si>
  <si>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</si>
  <si>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</si>
  <si>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</si>
  <si>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</si>
  <si>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</si>
  <si>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</si>
  <si>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</si>
  <si>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</si>
  <si>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</si>
  <si>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</si>
  <si>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</si>
  <si>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</si>
  <si>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</si>
  <si>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</si>
  <si>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</si>
  <si>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</si>
  <si>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</si>
  <si>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</si>
  <si>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</si>
  <si>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</si>
  <si>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</si>
  <si>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</si>
  <si>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</si>
  <si>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</si>
  <si>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</si>
  <si>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</si>
  <si>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</si>
  <si>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</si>
  <si>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</si>
  <si>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</si>
  <si>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</si>
  <si>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</si>
  <si>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</si>
  <si>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</si>
  <si>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</si>
  <si>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</si>
  <si>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</si>
  <si>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</si>
  <si>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</si>
  <si>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</si>
  <si>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</si>
  <si>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</si>
  <si>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</si>
  <si>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</si>
  <si>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</si>
  <si>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</si>
  <si>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</si>
  <si>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</si>
  <si>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</si>
  <si>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</si>
  <si>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</si>
  <si>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</si>
  <si>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</si>
  <si>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</si>
  <si>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</si>
  <si>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</si>
  <si>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</si>
  <si>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</si>
  <si>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</si>
  <si>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</si>
  <si>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</si>
  <si>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</si>
  <si>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</si>
  <si>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</si>
  <si>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</si>
  <si>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</si>
  <si>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</si>
  <si>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</si>
  <si>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</si>
  <si>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</si>
  <si>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</si>
  <si>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</si>
  <si>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</si>
  <si>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</si>
  <si>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</si>
  <si>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</si>
  <si>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</si>
  <si>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</si>
  <si>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</si>
  <si>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</si>
  <si>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</si>
  <si>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</si>
  <si>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</si>
  <si>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</si>
  <si>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</si>
  <si>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</si>
  <si>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</si>
  <si>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</si>
  <si>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</si>
  <si>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</si>
  <si>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</si>
  <si>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</si>
  <si>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</si>
  <si>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</si>
  <si>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</si>
  <si>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</si>
  <si>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</si>
  <si>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</si>
  <si>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</si>
  <si>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</si>
  <si>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</si>
  <si>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</si>
  <si>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</si>
  <si>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</si>
  <si>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</si>
  <si>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</si>
  <si>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</si>
  <si>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</si>
  <si>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</si>
  <si>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</si>
  <si>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</si>
  <si>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</si>
  <si>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</si>
  <si>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</si>
  <si>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</si>
  <si>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</si>
  <si>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</si>
  <si>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</si>
  <si>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</si>
  <si>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</si>
  <si>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</si>
  <si>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</si>
  <si>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</si>
  <si>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</si>
  <si>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</si>
  <si>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</si>
  <si>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</si>
  <si>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</si>
  <si>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</si>
  <si>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</si>
  <si>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</si>
  <si>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</si>
  <si>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</si>
  <si>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</si>
  <si>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</si>
  <si>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</si>
  <si>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</si>
  <si>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</si>
  <si>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</si>
  <si>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</si>
  <si>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</si>
  <si>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</si>
  <si>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</si>
  <si>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</si>
  <si>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</si>
  <si>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</si>
  <si>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</si>
  <si>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</si>
  <si>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</si>
  <si>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</si>
  <si>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</si>
  <si>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</si>
  <si>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</si>
  <si>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</si>
  <si>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</si>
  <si>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</si>
  <si>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</si>
  <si>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</si>
  <si>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</si>
  <si>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</si>
  <si>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</si>
  <si>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</si>
  <si>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</si>
  <si>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</si>
  <si>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</si>
  <si>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</si>
  <si>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</si>
  <si>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</si>
  <si>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</si>
  <si>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</si>
  <si>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</si>
  <si>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</si>
  <si>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</si>
  <si>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</si>
  <si>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</si>
  <si>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</si>
  <si>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</si>
  <si>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</si>
  <si>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</si>
  <si>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</si>
  <si>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</si>
  <si>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</si>
  <si>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</si>
  <si>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</si>
  <si>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</si>
  <si>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</si>
  <si>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</si>
  <si>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</si>
  <si>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</si>
  <si>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</si>
  <si>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</si>
  <si>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</si>
  <si>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</si>
  <si>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</si>
  <si>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</si>
  <si>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</si>
  <si>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</si>
  <si>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</si>
  <si>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</si>
  <si>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</si>
  <si>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</si>
  <si>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</si>
  <si>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</si>
  <si>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</si>
  <si>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</si>
  <si>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</si>
  <si>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</si>
  <si>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</si>
  <si>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</si>
  <si>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</si>
  <si>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</si>
  <si>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</si>
  <si>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</si>
  <si>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</si>
  <si>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</si>
  <si>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</si>
  <si>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</si>
  <si>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</si>
  <si>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</si>
  <si>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</si>
  <si>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</si>
  <si>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</si>
  <si>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</si>
  <si>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</si>
  <si>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</si>
  <si>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</si>
  <si>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</si>
  <si>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</si>
  <si>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</si>
  <si>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</si>
  <si>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</si>
  <si>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</si>
  <si>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</si>
  <si>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</si>
  <si>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</si>
  <si>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</si>
  <si>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</si>
  <si>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</si>
  <si>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</si>
  <si>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</si>
  <si>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</si>
  <si>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</si>
  <si>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</si>
  <si>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</si>
  <si>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</si>
  <si>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</si>
  <si>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</si>
  <si>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</si>
  <si>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</si>
  <si>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</si>
  <si>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</si>
  <si>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</si>
  <si>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</si>
  <si>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</si>
  <si>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</si>
  <si>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</si>
  <si>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</si>
  <si>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</si>
  <si>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</si>
  <si>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</si>
  <si>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</si>
  <si>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</si>
  <si>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</si>
  <si>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</si>
  <si>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</si>
  <si>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</si>
  <si>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</si>
  <si>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</si>
  <si>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</si>
  <si>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</si>
  <si>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</si>
  <si>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</si>
  <si>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</si>
  <si>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</si>
  <si>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</si>
  <si>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</si>
  <si>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</si>
  <si>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</si>
  <si>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</si>
  <si>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</si>
  <si>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</si>
  <si>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</si>
  <si>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</si>
  <si>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</si>
  <si>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</si>
  <si>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</si>
  <si>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</si>
  <si>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</si>
  <si>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</si>
  <si>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</si>
  <si>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</si>
  <si>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</si>
  <si>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</si>
  <si>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</si>
  <si>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</si>
  <si>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</si>
  <si>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</si>
  <si>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</si>
  <si>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</si>
  <si>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</si>
  <si>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</si>
  <si>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</si>
  <si>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</si>
  <si>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</si>
  <si>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</si>
  <si>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</si>
  <si>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</si>
  <si>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</si>
  <si>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</si>
  <si>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</si>
  <si>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</si>
  <si>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</si>
  <si>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</si>
  <si>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</si>
  <si>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</si>
  <si>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</si>
  <si>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</si>
  <si>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</si>
  <si>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</si>
  <si>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</si>
  <si>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</si>
  <si>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</si>
  <si>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</si>
  <si>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</si>
  <si>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</si>
  <si>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</si>
  <si>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</si>
  <si>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</si>
  <si>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</si>
  <si>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</si>
  <si>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</si>
  <si>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</si>
  <si>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</si>
  <si>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</si>
  <si>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</si>
  <si>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</si>
  <si>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</si>
  <si>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</si>
  <si>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</si>
  <si>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</si>
  <si>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</si>
  <si>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</si>
  <si>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</si>
  <si>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</si>
  <si>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</si>
  <si>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</si>
  <si>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</si>
  <si>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</si>
  <si>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</si>
  <si>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</si>
  <si>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</si>
  <si>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</si>
  <si>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</si>
  <si>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</si>
  <si>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</si>
  <si>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</si>
  <si>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</si>
  <si>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</si>
  <si>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</si>
  <si>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</si>
  <si>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</si>
  <si>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</si>
  <si>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</si>
  <si>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</si>
  <si>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</si>
  <si>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</si>
  <si>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</si>
  <si>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</si>
  <si>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</si>
  <si>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</si>
  <si>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</si>
  <si>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</si>
  <si>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</si>
  <si>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</si>
  <si>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</si>
  <si>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</si>
  <si>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</si>
  <si>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</si>
  <si>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</si>
  <si>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</si>
  <si>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</si>
  <si>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</si>
  <si>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</si>
  <si>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</si>
  <si>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</si>
  <si>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</si>
  <si>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</si>
  <si>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</si>
  <si>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</si>
  <si>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</si>
  <si>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</si>
  <si>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</si>
  <si>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</si>
  <si>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</si>
  <si>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</si>
  <si>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</si>
  <si>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</si>
  <si>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</si>
  <si>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</si>
  <si>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</si>
  <si>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</si>
  <si>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</si>
  <si>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</si>
  <si>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</si>
  <si>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</si>
  <si>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</si>
  <si>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</si>
  <si>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</si>
  <si>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</si>
  <si>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</si>
  <si>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</si>
  <si>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</si>
  <si>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</si>
  <si>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</si>
  <si>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</si>
  <si>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</si>
  <si>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</si>
  <si>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</si>
  <si>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</si>
  <si>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</si>
  <si>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</si>
  <si>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</si>
  <si>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</si>
  <si>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</si>
  <si>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</si>
  <si>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</si>
  <si>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</si>
  <si>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</si>
  <si>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</si>
  <si>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</si>
  <si>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</si>
  <si>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</si>
  <si>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</si>
  <si>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</si>
  <si>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</si>
  <si>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</si>
  <si>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</si>
  <si>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</si>
  <si>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</si>
  <si>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</si>
  <si>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</si>
  <si>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</si>
  <si>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</si>
  <si>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</si>
  <si>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</si>
  <si>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</si>
  <si>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</si>
  <si>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</si>
  <si>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</si>
  <si>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</si>
  <si>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</si>
  <si>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</si>
  <si>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</si>
  <si>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</si>
  <si>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</si>
  <si>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</si>
  <si>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</si>
  <si>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</si>
  <si>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</si>
  <si>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</si>
  <si>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</si>
  <si>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</si>
  <si>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</si>
  <si>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</si>
  <si>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</si>
  <si>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</si>
  <si>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</si>
  <si>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</si>
  <si>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</si>
  <si>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</si>
  <si>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</si>
  <si>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</si>
  <si>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</si>
  <si>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</si>
  <si>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</si>
  <si>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</si>
  <si>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</si>
  <si>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</si>
  <si>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</si>
  <si>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</si>
  <si>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</si>
  <si>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</si>
  <si>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</si>
  <si>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</si>
  <si>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</si>
  <si>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</si>
  <si>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</si>
  <si>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</si>
  <si>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</si>
  <si>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</si>
  <si>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</si>
  <si>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</si>
  <si>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</si>
  <si>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</si>
  <si>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</si>
  <si>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</si>
  <si>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</si>
  <si>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</si>
  <si>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</si>
  <si>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</si>
  <si>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</si>
  <si>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</si>
  <si>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</si>
  <si>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</si>
  <si>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</si>
  <si>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</si>
  <si>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</si>
  <si>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</si>
  <si>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</si>
  <si>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</si>
  <si>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</si>
  <si>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</si>
  <si>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</si>
  <si>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</si>
  <si>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</si>
  <si>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</si>
  <si>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</si>
  <si>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</si>
  <si>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</si>
  <si>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</si>
  <si>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</si>
  <si>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</si>
  <si>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</si>
  <si>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</si>
  <si>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</si>
  <si>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</si>
  <si>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</si>
  <si>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</si>
  <si>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</si>
  <si>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</si>
  <si>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</si>
  <si>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</si>
  <si>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</si>
  <si>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</si>
  <si>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</si>
  <si>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</si>
  <si>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</si>
  <si>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</si>
  <si>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</si>
  <si>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</si>
  <si>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</si>
  <si>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</si>
  <si>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</si>
  <si>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</si>
  <si>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</si>
  <si>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</si>
  <si>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</si>
  <si>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</si>
  <si>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</si>
  <si>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</si>
  <si>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</si>
  <si>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</si>
  <si>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</si>
  <si>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</si>
  <si>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</si>
  <si>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</si>
  <si>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</si>
  <si>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</si>
  <si>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</si>
  <si>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</si>
  <si>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</si>
  <si>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</si>
  <si>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</si>
  <si>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</si>
  <si>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</si>
  <si>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</si>
  <si>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</si>
  <si>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</si>
  <si>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</si>
  <si>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</si>
  <si>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</si>
  <si>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</si>
  <si>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</si>
  <si>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</si>
  <si>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</si>
  <si>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</si>
  <si>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</si>
  <si>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</si>
  <si>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</si>
  <si>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</si>
  <si>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</si>
  <si>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</si>
  <si>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</si>
  <si>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</si>
  <si>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</si>
  <si>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</si>
  <si>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</si>
  <si>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</si>
  <si>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</si>
  <si>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</si>
  <si>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</si>
  <si>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</si>
  <si>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</si>
  <si>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</si>
  <si>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</si>
  <si>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</si>
  <si>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</si>
  <si>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</si>
  <si>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</si>
  <si>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</si>
  <si>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</si>
  <si>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</si>
  <si>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</si>
  <si>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</si>
  <si>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</si>
  <si>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</si>
  <si>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</si>
  <si>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 xml:space="preserve">Revisión, ajuste e implementación del Plan de Educación Ambiental Municipal </t>
  </si>
  <si>
    <t>Número</t>
  </si>
  <si>
    <t xml:space="preserve">Seguimiento del Comité Interinstitucional de Educación Ambiental Municipal </t>
  </si>
  <si>
    <t xml:space="preserve">Implementación de acciones de formación y capacitación en temáticas ambientales </t>
  </si>
  <si>
    <t>Coordinación, implementación y divulgación de capacitaciones, salidas pedagógicas y campañas ambientales</t>
  </si>
  <si>
    <t>Apoyo a la Formulación, estandarización e implementación de proyectos ambientales escolares</t>
  </si>
  <si>
    <t>Adquisición, diseño, impresión y difusión de material publicitario y herramientas lúdico-pedagógicas para fortalecer el proceso de educación ambiental</t>
  </si>
  <si>
    <t>Apoyo a la Formulación e implementación de proyectos ambientales  ciudadanos en el propósito de generar espacios participativos</t>
  </si>
  <si>
    <t xml:space="preserve">Realizar un diagnóstico para determinar una línea base del estado ambiental del municipio. </t>
  </si>
  <si>
    <t xml:space="preserve">Elaborar un plan de acción que proponga estrategias para la gestión ambiental que permitan lograr un territorio sostenible ambientalmente. </t>
  </si>
  <si>
    <t xml:space="preserve">Realizar visitas de identificacion, control y seguimiento para recopilar información en el sector minero </t>
  </si>
  <si>
    <t>Porcentaje</t>
  </si>
  <si>
    <t>Actualizar la información de aspectos ambientales a traves de la matriz de los sectores productivos existente en la secretaria</t>
  </si>
  <si>
    <t>Realizar visitas de control y seguimiento para recopilar información en el sector agroindustrial, industrial y comercial</t>
  </si>
  <si>
    <t>Consolidar el Sistema ambiental para el reporte semestral de información; correspondiente al desempeño ambiental de los diferentes sectrores productivos</t>
  </si>
  <si>
    <t>Adecuación de zonas mediante  infraestructura, señalización, adecuación de senderos.</t>
  </si>
  <si>
    <t xml:space="preserve">Implementación de acciones de capacitación  </t>
  </si>
  <si>
    <t>Apoyo técnico para actualizar la información de cartografía base e información cartográfica secundaria para laconformación de un modelo de datos dentro de un sistema de información geográfica.</t>
  </si>
  <si>
    <t xml:space="preserve">Actualización y ampliación del dominio del observatorio ambiental. </t>
  </si>
  <si>
    <t xml:space="preserve"> Actualizar la Identificación de los Aspectos e Impactos Ambientales generados por 4 sedes de Administración Municipal</t>
  </si>
  <si>
    <t xml:space="preserve">Proponer e Implementar programas de gestión ambiental en 4 sedes de la Administración municipal. </t>
  </si>
  <si>
    <t xml:space="preserve">Adquisición de elementos para la puesta en marcha de los programas de gestión ambiental del PIGA. </t>
  </si>
  <si>
    <t>Apoyo técnico y profesional para realizar un diagnóstico con el fin de determinar una línea base del estado ambiental del municipio</t>
  </si>
  <si>
    <t>Apoyo técnico y profesional para consolidar el sistema ambiental y el reporte semestral de información, correspondiente al desempeño ambiental de los diferentes sectores productivos</t>
  </si>
  <si>
    <t>Apoyo técnico y profesionbal para actualizar la información de cartografía base e información cartográfica secundaria para la conformación de un modelo de datos dentro de un sistema de información geográfica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</si>
</sst>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0" fontId="47" fillId="0" borderId="40" xfId="0" applyFont="1" applyFill="1" applyBorder="1" applyAlignment="1" applyProtection="1">
      <alignment horizontal="justify"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57031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E3. - Infraestructura, Planeación, Ambiente y Servicios Públicos</v>
      </c>
      <c r="D5" s="890"/>
      <c r="E5" s="890"/>
      <c r="F5" s="890"/>
      <c r="G5" s="890"/>
      <c r="H5" s="890"/>
      <c r="I5" s="891"/>
      <c r="J5" s="892" t="s">
        <v>1672</v>
      </c>
      <c r="K5" s="893"/>
      <c r="L5" s="894" t="str">
        <f>VLOOKUP($D$9,'CONSOLIDADO PLAN DESARROLLO'!$DT$9:$DZ$62,5,0)</f>
        <v>Ambiental</v>
      </c>
      <c r="M5" s="894"/>
      <c r="N5" s="894"/>
      <c r="O5" s="894"/>
      <c r="P5" s="894"/>
      <c r="Q5" s="894"/>
      <c r="R5" s="894"/>
      <c r="S5" s="894"/>
      <c r="T5" s="894"/>
      <c r="U5" s="895"/>
      <c r="V5" s="896" t="s">
        <v>1790</v>
      </c>
      <c r="W5" s="897"/>
      <c r="X5" s="897"/>
      <c r="Y5" s="86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E3.P_J - SIGAM, PRAES, PIGA Y PROCEDAS</v>
      </c>
      <c r="D6" s="865"/>
      <c r="E6" s="865"/>
      <c r="F6" s="866"/>
      <c r="G6" s="965" t="s">
        <v>1792</v>
      </c>
      <c r="H6" s="966"/>
      <c r="I6" s="966"/>
      <c r="J6" s="966"/>
      <c r="K6" s="967" t="str">
        <f>VLOOKUP($D$9,'CONSOLIDADO PLAN DESARROLLO'!$DT$9:$DZ$62,7,0)</f>
        <v>Adelantar acciones de educación ambiental y fortalecimiento al Sistema de Información Geográfico Ambiental bajo el esquema de Gestión Ambiental Municipal</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973"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974"/>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5" t="s">
        <v>1936</v>
      </c>
      <c r="C9" s="976"/>
      <c r="D9" s="103" t="s">
        <v>470</v>
      </c>
      <c r="E9" s="102" t="str">
        <f>VLOOKUP($D$9,'CONSOLIDADO PLAN DESARROLLO'!$EB$9:$EF$62,2,0)</f>
        <v>Mantener la cobertura del de las personas alcanzadas en educación ambiental</v>
      </c>
      <c r="F9" s="37" t="str">
        <f>VLOOKUP($D$9,'CONSOLIDADO PLAN DESARROLLO'!$EB$9:$EF$62,3,0)</f>
        <v>Cobertura de personas</v>
      </c>
      <c r="G9" s="98">
        <f>VLOOKUP($D$9,'CONSOLIDADO PLAN DESARROLLO'!$EB$9:$EF$62,4,0)</f>
        <v>100</v>
      </c>
      <c r="H9" s="98">
        <f>VLOOKUP($D$9,'CONSOLIDADO PLAN DESARROLLO'!$EB$9:$EF$62,5,0)</f>
        <v>100</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29"/>
      <c r="B13" s="931" t="str">
        <f>VLOOKUP($D$9,'PROYECTOS REGISTRADOS'!$A$2:$D$82,4,0)</f>
        <v>Compromiso de antener la cobertura en los programas SIGAM,PRAES PIGA PROCEDAS en el municipo Tocancipá, Cundinamarca, Centro Oriente</v>
      </c>
      <c r="C13" s="934" t="str">
        <f>VLOOKUP($D$9,'PROYECTOS REGISTRADOS'!$A$2:$D$82,3,0)</f>
        <v>2016-25817-0010</v>
      </c>
      <c r="D13" s="937" t="s">
        <v>1307</v>
      </c>
      <c r="E13" s="943" t="str">
        <f>IF(D13=0,"0-0",(VLOOKUP(D13,'CONSOLIDADO PLAN DESARROLLO'!$EL$9:$ET$304,2,0)))</f>
        <v>Actualizar e implementar el Plan de Educación Ambiental Municipal integrando PRAES y PROCEDAS</v>
      </c>
      <c r="F13" s="940" t="str">
        <f>IF(D13=0,"0-0",(VLOOKUP(D13,'CONSOLIDADO PLAN DESARROLLO'!$EL$9:$ET$304,3,0)))</f>
        <v>No. de planes actualizados</v>
      </c>
      <c r="G13" s="962">
        <f>IF(D13=0,"0-0",(VLOOKUP(D13,'CONSOLIDADO PLAN DESARROLLO'!$EL$9:$ET$304,4,0)))</f>
        <v>1</v>
      </c>
      <c r="H13" s="946">
        <f>IF(D13=0,"0-0",(VLOOKUP(D13,'CONSOLIDADO PLAN DESARROLLO'!$EL$9:$ET$304,5,0)))</f>
        <v>1</v>
      </c>
      <c r="I13" s="949">
        <f>IF(D13=0,"0-0",(VLOOKUP(D13,'CONSOLIDADO PLAN DESARROLLO'!$EL$9:$ET$304,$R$3,0)))</f>
        <v>0.75</v>
      </c>
      <c r="J13" s="950"/>
      <c r="K13" s="955"/>
      <c r="L13" s="958"/>
      <c r="M13" s="850" t="s">
        <v>1937</v>
      </c>
      <c r="N13" s="851" t="s">
        <v>1938</v>
      </c>
      <c r="O13" s="852">
        <v>1</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29"/>
      <c r="B14" s="931"/>
      <c r="C14" s="934"/>
      <c r="D14" s="937"/>
      <c r="E14" s="944"/>
      <c r="F14" s="940"/>
      <c r="G14" s="962"/>
      <c r="H14" s="946"/>
      <c r="I14" s="951"/>
      <c r="J14" s="952"/>
      <c r="K14" s="955"/>
      <c r="L14" s="959"/>
      <c r="M14" s="850" t="s">
        <v>1939</v>
      </c>
      <c r="N14" s="851" t="s">
        <v>1938</v>
      </c>
      <c r="O14" s="852">
        <v>24</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9"/>
      <c r="B15" s="931"/>
      <c r="C15" s="934"/>
      <c r="D15" s="937"/>
      <c r="E15" s="944"/>
      <c r="F15" s="940"/>
      <c r="G15" s="962"/>
      <c r="H15" s="946"/>
      <c r="I15" s="951"/>
      <c r="J15" s="952"/>
      <c r="K15" s="955"/>
      <c r="L15" s="959"/>
      <c r="M15" s="175"/>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929"/>
      <c r="B22" s="931" t="str">
        <f>VLOOKUP($D$9,'PROYECTOS REGISTRADOS'!$A$2:$D$82,4,0)</f>
        <v>Compromiso de antener la cobertura en los programas SIGAM,PRAES PIGA PROCEDAS en el municipo Tocancipá, Cundinamarca, Centro Oriente</v>
      </c>
      <c r="C22" s="934" t="str">
        <f>VLOOKUP($D$9,'PROYECTOS REGISTRADOS'!$A$2:$D$82,3,0)</f>
        <v>2016-25817-0010</v>
      </c>
      <c r="D22" s="937" t="s">
        <v>1310</v>
      </c>
      <c r="E22" s="943" t="str">
        <f>IF(D22=0,"0-0",(VLOOKUP(D22,'CONSOLIDADO PLAN DESARROLLO'!$EL$9:$ET$304,2,0)))</f>
        <v>Actualizar e implementar el Plan de Educación Ambiental Municipal integrando PRAES y PROCEDAS</v>
      </c>
      <c r="F22" s="940" t="str">
        <f>IF(D22=0,"0-0",(VLOOKUP(D22,'CONSOLIDADO PLAN DESARROLLO'!$EL$9:$ET$304,3,0)))</f>
        <v>No .de planes implementados</v>
      </c>
      <c r="G22" s="962">
        <f>IF(D22=0,"0-0",(VLOOKUP(D22,'CONSOLIDADO PLAN DESARROLLO'!$EL$9:$ET$304,4,0)))</f>
        <v>1</v>
      </c>
      <c r="H22" s="946">
        <f>IF(D22=0,"0-0",(VLOOKUP(D22,'CONSOLIDADO PLAN DESARROLLO'!$EL$9:$ET$304,5,0)))</f>
        <v>1</v>
      </c>
      <c r="I22" s="949">
        <f>IF(D22=0,"0-0",(VLOOKUP(D22,'CONSOLIDADO PLAN DESARROLLO'!$EL$9:$ET$304,$R$3,0)))</f>
        <v>0.25</v>
      </c>
      <c r="J22" s="950"/>
      <c r="K22" s="955"/>
      <c r="L22" s="958"/>
      <c r="M22" s="853" t="s">
        <v>1940</v>
      </c>
      <c r="N22" s="851" t="s">
        <v>1938</v>
      </c>
      <c r="O22" s="852">
        <v>60</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45" x14ac:dyDescent="0.2">
      <c r="A23" s="929"/>
      <c r="B23" s="931"/>
      <c r="C23" s="934"/>
      <c r="D23" s="937"/>
      <c r="E23" s="944"/>
      <c r="F23" s="940"/>
      <c r="G23" s="962"/>
      <c r="H23" s="946"/>
      <c r="I23" s="951"/>
      <c r="J23" s="952"/>
      <c r="K23" s="955"/>
      <c r="L23" s="959"/>
      <c r="M23" s="853" t="s">
        <v>1941</v>
      </c>
      <c r="N23" s="851" t="s">
        <v>1938</v>
      </c>
      <c r="O23" s="852">
        <v>28</v>
      </c>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x14ac:dyDescent="0.2">
      <c r="A24" s="929"/>
      <c r="B24" s="931"/>
      <c r="C24" s="934"/>
      <c r="D24" s="937"/>
      <c r="E24" s="944"/>
      <c r="F24" s="940"/>
      <c r="G24" s="962"/>
      <c r="H24" s="946"/>
      <c r="I24" s="951"/>
      <c r="J24" s="952"/>
      <c r="K24" s="955"/>
      <c r="L24" s="959"/>
      <c r="M24" s="853" t="s">
        <v>1942</v>
      </c>
      <c r="N24" s="851" t="s">
        <v>1938</v>
      </c>
      <c r="O24" s="852">
        <v>6</v>
      </c>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56.25" x14ac:dyDescent="0.2">
      <c r="A25" s="929"/>
      <c r="B25" s="931"/>
      <c r="C25" s="934"/>
      <c r="D25" s="937"/>
      <c r="E25" s="944"/>
      <c r="F25" s="940"/>
      <c r="G25" s="962"/>
      <c r="H25" s="946"/>
      <c r="I25" s="951"/>
      <c r="J25" s="952"/>
      <c r="K25" s="955"/>
      <c r="L25" s="959"/>
      <c r="M25" s="853" t="s">
        <v>1943</v>
      </c>
      <c r="N25" s="851" t="s">
        <v>1938</v>
      </c>
      <c r="O25" s="852">
        <v>4</v>
      </c>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56.25" x14ac:dyDescent="0.2">
      <c r="A26" s="929"/>
      <c r="B26" s="931"/>
      <c r="C26" s="934"/>
      <c r="D26" s="937"/>
      <c r="E26" s="944"/>
      <c r="F26" s="940"/>
      <c r="G26" s="962"/>
      <c r="H26" s="946"/>
      <c r="I26" s="951"/>
      <c r="J26" s="952"/>
      <c r="K26" s="955"/>
      <c r="L26" s="959"/>
      <c r="M26" s="853" t="s">
        <v>1944</v>
      </c>
      <c r="N26" s="851" t="s">
        <v>1938</v>
      </c>
      <c r="O26" s="852">
        <v>3</v>
      </c>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929"/>
      <c r="B31" s="931" t="str">
        <f>VLOOKUP($D$9,'PROYECTOS REGISTRADOS'!$A$2:$D$82,4,0)</f>
        <v>Compromiso de antener la cobertura en los programas SIGAM,PRAES PIGA PROCEDAS en el municipo Tocancipá, Cundinamarca, Centro Oriente</v>
      </c>
      <c r="C31" s="934" t="str">
        <f>VLOOKUP($D$9,'PROYECTOS REGISTRADOS'!$A$2:$D$82,3,0)</f>
        <v>2016-25817-0010</v>
      </c>
      <c r="D31" s="937" t="s">
        <v>1314</v>
      </c>
      <c r="E31" s="943" t="str">
        <f>IF(D31=0,"0-0",(VLOOKUP(D31,'CONSOLIDADO PLAN DESARROLLO'!$EL$9:$ET$304,2,0)))</f>
        <v>Poner en funcionamiento las aulas ambientales</v>
      </c>
      <c r="F31" s="940" t="str">
        <f>IF(D31=0,"0-0",(VLOOKUP(D31,'CONSOLIDADO PLAN DESARROLLO'!$EL$9:$ET$304,3,0)))</f>
        <v>No. de aulas operando</v>
      </c>
      <c r="G31" s="962">
        <f>IF(D31=0,"0-0",(VLOOKUP(D31,'CONSOLIDADO PLAN DESARROLLO'!$EL$9:$ET$304,4,0)))</f>
        <v>3</v>
      </c>
      <c r="H31" s="946">
        <f>IF(D31=0,"0-0",(VLOOKUP(D31,'CONSOLIDADO PLAN DESARROLLO'!$EL$9:$ET$304,5,0)))</f>
        <v>3</v>
      </c>
      <c r="I31" s="949">
        <f>IF(D31=0,"0-0",(VLOOKUP(D31,'CONSOLIDADO PLAN DESARROLLO'!$EL$9:$ET$304,$R$3,0)))</f>
        <v>1</v>
      </c>
      <c r="J31" s="950"/>
      <c r="K31" s="955"/>
      <c r="L31" s="958"/>
      <c r="M31" s="853" t="s">
        <v>1952</v>
      </c>
      <c r="N31" s="851" t="s">
        <v>1938</v>
      </c>
      <c r="O31" s="852">
        <v>3</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29"/>
      <c r="B32" s="931"/>
      <c r="C32" s="934"/>
      <c r="D32" s="937"/>
      <c r="E32" s="944"/>
      <c r="F32" s="940"/>
      <c r="G32" s="962"/>
      <c r="H32" s="946"/>
      <c r="I32" s="951"/>
      <c r="J32" s="952"/>
      <c r="K32" s="955"/>
      <c r="L32" s="959"/>
      <c r="M32" s="853" t="s">
        <v>1953</v>
      </c>
      <c r="N32" s="851" t="s">
        <v>1938</v>
      </c>
      <c r="O32" s="852">
        <v>12</v>
      </c>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29"/>
      <c r="B33" s="931"/>
      <c r="C33" s="934"/>
      <c r="D33" s="937"/>
      <c r="E33" s="944"/>
      <c r="F33" s="940"/>
      <c r="G33" s="962"/>
      <c r="H33" s="946"/>
      <c r="I33" s="951"/>
      <c r="J33" s="952"/>
      <c r="K33" s="955"/>
      <c r="L33" s="959"/>
      <c r="M33" s="175"/>
      <c r="N33" s="176"/>
      <c r="O33" s="177"/>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9"/>
      <c r="B34" s="931"/>
      <c r="C34" s="934"/>
      <c r="D34" s="937"/>
      <c r="E34" s="944"/>
      <c r="F34" s="940"/>
      <c r="G34" s="962"/>
      <c r="H34" s="946"/>
      <c r="I34" s="951"/>
      <c r="J34" s="952"/>
      <c r="K34" s="955"/>
      <c r="L34" s="959"/>
      <c r="M34" s="175"/>
      <c r="N34" s="176"/>
      <c r="O34" s="177"/>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33.75" x14ac:dyDescent="0.2">
      <c r="A40" s="929"/>
      <c r="B40" s="931" t="str">
        <f>VLOOKUP($D$9,'PROYECTOS REGISTRADOS'!$A$2:$D$82,4,0)</f>
        <v>Compromiso de antener la cobertura en los programas SIGAM,PRAES PIGA PROCEDAS en el municipo Tocancipá, Cundinamarca, Centro Oriente</v>
      </c>
      <c r="C40" s="934" t="str">
        <f>VLOOKUP($D$9,'PROYECTOS REGISTRADOS'!$A$2:$D$82,3,0)</f>
        <v>2016-25817-0010</v>
      </c>
      <c r="D40" s="937" t="s">
        <v>1318</v>
      </c>
      <c r="E40" s="943" t="str">
        <f>IF(D40=0,"0-0",(VLOOKUP(D40,'CONSOLIDADO PLAN DESARROLLO'!$EL$9:$ET$304,2,0)))</f>
        <v>Actualizar  e implementar el perfil ambiental del municipio y su plan de acción</v>
      </c>
      <c r="F40" s="940" t="str">
        <f>IF(D40=0,"0-0",(VLOOKUP(D40,'CONSOLIDADO PLAN DESARROLLO'!$EL$9:$ET$304,3,0)))</f>
        <v xml:space="preserve">No. de perfiles actualizados </v>
      </c>
      <c r="G40" s="962">
        <f>IF(D40=0,"0-0",(VLOOKUP(D40,'CONSOLIDADO PLAN DESARROLLO'!$EL$9:$ET$304,4,0)))</f>
        <v>0.3</v>
      </c>
      <c r="H40" s="946">
        <f>IF(D40=0,"0-0",(VLOOKUP(D40,'CONSOLIDADO PLAN DESARROLLO'!$EL$9:$ET$304,5,0)))</f>
        <v>1</v>
      </c>
      <c r="I40" s="949">
        <f>IF(D40=0,"0-0",(VLOOKUP(D40,'CONSOLIDADO PLAN DESARROLLO'!$EL$9:$ET$304,$R$3,0)))</f>
        <v>0.3</v>
      </c>
      <c r="J40" s="950"/>
      <c r="K40" s="955"/>
      <c r="L40" s="958"/>
      <c r="M40" s="853" t="s">
        <v>1945</v>
      </c>
      <c r="N40" s="851" t="s">
        <v>1938</v>
      </c>
      <c r="O40" s="852">
        <v>1</v>
      </c>
      <c r="P40" s="47"/>
      <c r="Q40" s="46"/>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45" x14ac:dyDescent="0.2">
      <c r="A41" s="929"/>
      <c r="B41" s="931"/>
      <c r="C41" s="934"/>
      <c r="D41" s="937"/>
      <c r="E41" s="944"/>
      <c r="F41" s="940"/>
      <c r="G41" s="962"/>
      <c r="H41" s="946"/>
      <c r="I41" s="951"/>
      <c r="J41" s="952"/>
      <c r="K41" s="955"/>
      <c r="L41" s="959"/>
      <c r="M41" s="1027" t="s">
        <v>1959</v>
      </c>
      <c r="N41" s="176"/>
      <c r="O41" s="177"/>
      <c r="P41" s="47"/>
      <c r="Q41" s="46"/>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29"/>
      <c r="B42" s="931"/>
      <c r="C42" s="934"/>
      <c r="D42" s="937"/>
      <c r="E42" s="944"/>
      <c r="F42" s="940"/>
      <c r="G42" s="962"/>
      <c r="H42" s="946"/>
      <c r="I42" s="951"/>
      <c r="J42" s="952"/>
      <c r="K42" s="955"/>
      <c r="L42" s="959"/>
      <c r="M42" s="175"/>
      <c r="N42" s="176"/>
      <c r="O42" s="177"/>
      <c r="P42" s="47"/>
      <c r="Q42" s="46"/>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29"/>
      <c r="B43" s="931"/>
      <c r="C43" s="934"/>
      <c r="D43" s="937"/>
      <c r="E43" s="944"/>
      <c r="F43" s="940"/>
      <c r="G43" s="962"/>
      <c r="H43" s="946"/>
      <c r="I43" s="951"/>
      <c r="J43" s="952"/>
      <c r="K43" s="955"/>
      <c r="L43" s="959"/>
      <c r="M43" s="175"/>
      <c r="N43" s="176"/>
      <c r="O43" s="177"/>
      <c r="P43" s="47"/>
      <c r="Q43" s="46"/>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29"/>
      <c r="B44" s="931"/>
      <c r="C44" s="934"/>
      <c r="D44" s="937"/>
      <c r="E44" s="944"/>
      <c r="F44" s="940"/>
      <c r="G44" s="962"/>
      <c r="H44" s="946"/>
      <c r="I44" s="951"/>
      <c r="J44" s="952"/>
      <c r="K44" s="955"/>
      <c r="L44" s="959"/>
      <c r="M44" s="175"/>
      <c r="N44" s="176"/>
      <c r="O44" s="177"/>
      <c r="P44" s="47"/>
      <c r="Q44" s="46"/>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29"/>
      <c r="B45" s="932"/>
      <c r="C45" s="935"/>
      <c r="D45" s="938"/>
      <c r="E45" s="944"/>
      <c r="F45" s="941"/>
      <c r="G45" s="963"/>
      <c r="H45" s="947"/>
      <c r="I45" s="951"/>
      <c r="J45" s="952"/>
      <c r="K45" s="956"/>
      <c r="L45" s="959"/>
      <c r="M45" s="178"/>
      <c r="N45" s="179"/>
      <c r="O45" s="180"/>
      <c r="P45" s="108"/>
      <c r="Q45" s="107"/>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0"/>
      <c r="B46" s="933"/>
      <c r="C46" s="936"/>
      <c r="D46" s="939"/>
      <c r="E46" s="945"/>
      <c r="F46" s="942"/>
      <c r="G46" s="964"/>
      <c r="H46" s="948"/>
      <c r="I46" s="953"/>
      <c r="J46" s="954"/>
      <c r="K46" s="957"/>
      <c r="L46" s="96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45" x14ac:dyDescent="0.2">
      <c r="A49" s="929"/>
      <c r="B49" s="931" t="str">
        <f>VLOOKUP($D$9,'PROYECTOS REGISTRADOS'!$A$2:$D$82,4,0)</f>
        <v>Compromiso de antener la cobertura en los programas SIGAM,PRAES PIGA PROCEDAS en el municipo Tocancipá, Cundinamarca, Centro Oriente</v>
      </c>
      <c r="C49" s="934" t="str">
        <f>VLOOKUP($D$9,'PROYECTOS REGISTRADOS'!$A$2:$D$82,3,0)</f>
        <v>2016-25817-0010</v>
      </c>
      <c r="D49" s="937" t="s">
        <v>1322</v>
      </c>
      <c r="E49" s="943" t="str">
        <f>IF(D49=0,"0-0",(VLOOKUP(D49,'CONSOLIDADO PLAN DESARROLLO'!$EL$9:$ET$304,2,0)))</f>
        <v>Actualizar  e implementar el perfil ambiental del municipio y su plan de acción</v>
      </c>
      <c r="F49" s="940" t="str">
        <f>IF(D49=0,"0-0",(VLOOKUP(D49,'CONSOLIDADO PLAN DESARROLLO'!$EL$9:$ET$304,3,0)))</f>
        <v>No. de planes de acción implementados</v>
      </c>
      <c r="G49" s="962">
        <f>IF(D49=0,"0-0",(VLOOKUP(D49,'CONSOLIDADO PLAN DESARROLLO'!$EL$9:$ET$304,4,0)))</f>
        <v>0</v>
      </c>
      <c r="H49" s="946">
        <f>IF(D49=0,"0-0",(VLOOKUP(D49,'CONSOLIDADO PLAN DESARROLLO'!$EL$9:$ET$304,5,0)))</f>
        <v>1</v>
      </c>
      <c r="I49" s="949">
        <f>IF(D49=0,"0-0",(VLOOKUP(D49,'CONSOLIDADO PLAN DESARROLLO'!$EL$9:$ET$304,$R$3,0)))</f>
        <v>0.25</v>
      </c>
      <c r="J49" s="950"/>
      <c r="K49" s="955"/>
      <c r="L49" s="958"/>
      <c r="M49" s="853" t="s">
        <v>1946</v>
      </c>
      <c r="N49" s="851" t="s">
        <v>1938</v>
      </c>
      <c r="O49" s="852">
        <v>1</v>
      </c>
      <c r="P49" s="47"/>
      <c r="Q49" s="46"/>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x14ac:dyDescent="0.2">
      <c r="A50" s="929"/>
      <c r="B50" s="931"/>
      <c r="C50" s="934"/>
      <c r="D50" s="937"/>
      <c r="E50" s="944"/>
      <c r="F50" s="940"/>
      <c r="G50" s="962"/>
      <c r="H50" s="946"/>
      <c r="I50" s="951"/>
      <c r="J50" s="952"/>
      <c r="K50" s="955"/>
      <c r="L50" s="959"/>
      <c r="M50" s="853"/>
      <c r="N50" s="851"/>
      <c r="O50" s="852"/>
      <c r="P50" s="47"/>
      <c r="Q50" s="46"/>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x14ac:dyDescent="0.2">
      <c r="A51" s="929"/>
      <c r="B51" s="931"/>
      <c r="C51" s="934"/>
      <c r="D51" s="937"/>
      <c r="E51" s="944"/>
      <c r="F51" s="940"/>
      <c r="G51" s="962"/>
      <c r="H51" s="946"/>
      <c r="I51" s="951"/>
      <c r="J51" s="952"/>
      <c r="K51" s="955"/>
      <c r="L51" s="959"/>
      <c r="M51" s="853"/>
      <c r="N51" s="851"/>
      <c r="O51" s="852"/>
      <c r="P51" s="47"/>
      <c r="Q51" s="46"/>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x14ac:dyDescent="0.2">
      <c r="A52" s="929"/>
      <c r="B52" s="931"/>
      <c r="C52" s="934"/>
      <c r="D52" s="937"/>
      <c r="E52" s="944"/>
      <c r="F52" s="940"/>
      <c r="G52" s="962"/>
      <c r="H52" s="946"/>
      <c r="I52" s="951"/>
      <c r="J52" s="952"/>
      <c r="K52" s="955"/>
      <c r="L52" s="959"/>
      <c r="M52" s="853"/>
      <c r="N52" s="851"/>
      <c r="O52" s="852"/>
      <c r="P52" s="47"/>
      <c r="Q52" s="46"/>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29"/>
      <c r="B53" s="931"/>
      <c r="C53" s="934"/>
      <c r="D53" s="937"/>
      <c r="E53" s="944"/>
      <c r="F53" s="940"/>
      <c r="G53" s="962"/>
      <c r="H53" s="946"/>
      <c r="I53" s="951"/>
      <c r="J53" s="952"/>
      <c r="K53" s="955"/>
      <c r="L53" s="959"/>
      <c r="M53" s="175"/>
      <c r="N53" s="176"/>
      <c r="O53" s="177"/>
      <c r="P53" s="47"/>
      <c r="Q53" s="46"/>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29"/>
      <c r="B54" s="932"/>
      <c r="C54" s="935"/>
      <c r="D54" s="938"/>
      <c r="E54" s="944"/>
      <c r="F54" s="941"/>
      <c r="G54" s="963"/>
      <c r="H54" s="947"/>
      <c r="I54" s="951"/>
      <c r="J54" s="952"/>
      <c r="K54" s="956"/>
      <c r="L54" s="959"/>
      <c r="M54" s="178"/>
      <c r="N54" s="179"/>
      <c r="O54" s="180"/>
      <c r="P54" s="108"/>
      <c r="Q54" s="107"/>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0"/>
      <c r="B55" s="933"/>
      <c r="C55" s="936"/>
      <c r="D55" s="939"/>
      <c r="E55" s="945"/>
      <c r="F55" s="942"/>
      <c r="G55" s="964"/>
      <c r="H55" s="948"/>
      <c r="I55" s="953"/>
      <c r="J55" s="954"/>
      <c r="K55" s="957"/>
      <c r="L55" s="96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33.75" x14ac:dyDescent="0.2">
      <c r="A58" s="929"/>
      <c r="B58" s="931" t="str">
        <f>VLOOKUP($D$9,'PROYECTOS REGISTRADOS'!$A$2:$D$82,4,0)</f>
        <v>Compromiso de antener la cobertura en los programas SIGAM,PRAES PIGA PROCEDAS en el municipo Tocancipá, Cundinamarca, Centro Oriente</v>
      </c>
      <c r="C58" s="934" t="str">
        <f>VLOOKUP($D$9,'PROYECTOS REGISTRADOS'!$A$2:$D$82,3,0)</f>
        <v>2016-25817-0010</v>
      </c>
      <c r="D58" s="937" t="s">
        <v>1326</v>
      </c>
      <c r="E58" s="943" t="str">
        <f>IF(D58=0,"0-0",(VLOOKUP(D58,'CONSOLIDADO PLAN DESARROLLO'!$EL$9:$ET$304,2,0)))</f>
        <v>Desarrollar un Sistema de información ambiental que consolide información de los diferentes sectores productivos</v>
      </c>
      <c r="F58" s="940" t="str">
        <f>IF(D58=0,"0-0",(VLOOKUP(D58,'CONSOLIDADO PLAN DESARROLLO'!$EL$9:$ET$304,3,0)))</f>
        <v>No. Sistema en funcionamiento</v>
      </c>
      <c r="G58" s="962">
        <f>IF(D58=0,"0-0",(VLOOKUP(D58,'CONSOLIDADO PLAN DESARROLLO'!$EL$9:$ET$304,4,0)))</f>
        <v>1</v>
      </c>
      <c r="H58" s="946">
        <f>IF(D58=0,"0-0",(VLOOKUP(D58,'CONSOLIDADO PLAN DESARROLLO'!$EL$9:$ET$304,5,0)))</f>
        <v>1</v>
      </c>
      <c r="I58" s="949">
        <f>IF(D58=0,"0-0",(VLOOKUP(D58,'CONSOLIDADO PLAN DESARROLLO'!$EL$9:$ET$304,$R$3,0)))</f>
        <v>0.25</v>
      </c>
      <c r="J58" s="950"/>
      <c r="K58" s="955"/>
      <c r="L58" s="958"/>
      <c r="M58" s="853" t="s">
        <v>1947</v>
      </c>
      <c r="N58" s="851" t="s">
        <v>1948</v>
      </c>
      <c r="O58" s="852">
        <v>100</v>
      </c>
      <c r="P58" s="47"/>
      <c r="Q58" s="46"/>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45" x14ac:dyDescent="0.2">
      <c r="A59" s="929"/>
      <c r="B59" s="931"/>
      <c r="C59" s="934"/>
      <c r="D59" s="937"/>
      <c r="E59" s="944"/>
      <c r="F59" s="940"/>
      <c r="G59" s="962"/>
      <c r="H59" s="946"/>
      <c r="I59" s="951"/>
      <c r="J59" s="952"/>
      <c r="K59" s="955"/>
      <c r="L59" s="959"/>
      <c r="M59" s="853" t="s">
        <v>1949</v>
      </c>
      <c r="N59" s="851" t="s">
        <v>1938</v>
      </c>
      <c r="O59" s="852">
        <v>1</v>
      </c>
      <c r="P59" s="47"/>
      <c r="Q59" s="46"/>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45" x14ac:dyDescent="0.2">
      <c r="A60" s="929"/>
      <c r="B60" s="931"/>
      <c r="C60" s="934"/>
      <c r="D60" s="937"/>
      <c r="E60" s="944"/>
      <c r="F60" s="940"/>
      <c r="G60" s="962"/>
      <c r="H60" s="946"/>
      <c r="I60" s="951"/>
      <c r="J60" s="952"/>
      <c r="K60" s="955"/>
      <c r="L60" s="959"/>
      <c r="M60" s="853" t="s">
        <v>1950</v>
      </c>
      <c r="N60" s="851" t="s">
        <v>1948</v>
      </c>
      <c r="O60" s="852">
        <v>100</v>
      </c>
      <c r="P60" s="47"/>
      <c r="Q60" s="46"/>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56.25" x14ac:dyDescent="0.2">
      <c r="A61" s="929"/>
      <c r="B61" s="931"/>
      <c r="C61" s="934"/>
      <c r="D61" s="937"/>
      <c r="E61" s="944"/>
      <c r="F61" s="940"/>
      <c r="G61" s="962"/>
      <c r="H61" s="946"/>
      <c r="I61" s="951"/>
      <c r="J61" s="952"/>
      <c r="K61" s="955"/>
      <c r="L61" s="959"/>
      <c r="M61" s="853" t="s">
        <v>1951</v>
      </c>
      <c r="N61" s="851" t="s">
        <v>1938</v>
      </c>
      <c r="O61" s="852">
        <v>1</v>
      </c>
      <c r="P61" s="47"/>
      <c r="Q61" s="46"/>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67.5" x14ac:dyDescent="0.2">
      <c r="A62" s="929"/>
      <c r="B62" s="931"/>
      <c r="C62" s="934"/>
      <c r="D62" s="937"/>
      <c r="E62" s="944"/>
      <c r="F62" s="940"/>
      <c r="G62" s="962"/>
      <c r="H62" s="946"/>
      <c r="I62" s="951"/>
      <c r="J62" s="952"/>
      <c r="K62" s="955"/>
      <c r="L62" s="959"/>
      <c r="M62" s="1027" t="s">
        <v>1960</v>
      </c>
      <c r="N62" s="176"/>
      <c r="O62" s="177"/>
      <c r="P62" s="47"/>
      <c r="Q62" s="46"/>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29"/>
      <c r="B63" s="932"/>
      <c r="C63" s="935"/>
      <c r="D63" s="938"/>
      <c r="E63" s="944"/>
      <c r="F63" s="941"/>
      <c r="G63" s="963"/>
      <c r="H63" s="947"/>
      <c r="I63" s="951"/>
      <c r="J63" s="952"/>
      <c r="K63" s="956"/>
      <c r="L63" s="959"/>
      <c r="M63" s="178"/>
      <c r="N63" s="179"/>
      <c r="O63" s="180"/>
      <c r="P63" s="108"/>
      <c r="Q63" s="107"/>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0"/>
      <c r="B64" s="933"/>
      <c r="C64" s="936"/>
      <c r="D64" s="939"/>
      <c r="E64" s="945"/>
      <c r="F64" s="942"/>
      <c r="G64" s="964"/>
      <c r="H64" s="948"/>
      <c r="I64" s="953"/>
      <c r="J64" s="954"/>
      <c r="K64" s="957"/>
      <c r="L64" s="96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67.5" x14ac:dyDescent="0.2">
      <c r="A67" s="929"/>
      <c r="B67" s="931" t="str">
        <f>VLOOKUP($D$9,'PROYECTOS REGISTRADOS'!$A$2:$D$82,4,0)</f>
        <v>Compromiso de antener la cobertura en los programas SIGAM,PRAES PIGA PROCEDAS en el municipo Tocancipá, Cundinamarca, Centro Oriente</v>
      </c>
      <c r="C67" s="934" t="str">
        <f>VLOOKUP($D$9,'PROYECTOS REGISTRADOS'!$A$2:$D$82,3,0)</f>
        <v>2016-25817-0010</v>
      </c>
      <c r="D67" s="937" t="s">
        <v>1330</v>
      </c>
      <c r="E67" s="943" t="str">
        <f>IF(D67=0,"0-0",(VLOOKUP(D67,'CONSOLIDADO PLAN DESARROLLO'!$EL$9:$ET$304,2,0)))</f>
        <v>Poner en funcionamiento el Sistema de Información Geográfico Ambiental</v>
      </c>
      <c r="F67" s="940" t="str">
        <f>IF(D67=0,"0-0",(VLOOKUP(D67,'CONSOLIDADO PLAN DESARROLLO'!$EL$9:$ET$304,3,0)))</f>
        <v>No. de sistemas de información geográfico ambiental en funcionamiento</v>
      </c>
      <c r="G67" s="962">
        <f>IF(D67=0,"0-0",(VLOOKUP(D67,'CONSOLIDADO PLAN DESARROLLO'!$EL$9:$ET$304,4,0)))</f>
        <v>0.25</v>
      </c>
      <c r="H67" s="946">
        <f>IF(D67=0,"0-0",(VLOOKUP(D67,'CONSOLIDADO PLAN DESARROLLO'!$EL$9:$ET$304,5,0)))</f>
        <v>1</v>
      </c>
      <c r="I67" s="949">
        <f>IF(D67=0,"0-0",(VLOOKUP(D67,'CONSOLIDADO PLAN DESARROLLO'!$EL$9:$ET$304,$R$3,0)))</f>
        <v>0.3</v>
      </c>
      <c r="J67" s="950"/>
      <c r="K67" s="955"/>
      <c r="L67" s="958"/>
      <c r="M67" s="853" t="s">
        <v>1954</v>
      </c>
      <c r="N67" s="851" t="s">
        <v>1948</v>
      </c>
      <c r="O67" s="852">
        <v>100</v>
      </c>
      <c r="P67" s="47"/>
      <c r="Q67" s="46"/>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28.5" customHeight="1" x14ac:dyDescent="0.2">
      <c r="A68" s="929"/>
      <c r="B68" s="931"/>
      <c r="C68" s="934"/>
      <c r="D68" s="937"/>
      <c r="E68" s="944"/>
      <c r="F68" s="940"/>
      <c r="G68" s="962"/>
      <c r="H68" s="946"/>
      <c r="I68" s="951"/>
      <c r="J68" s="952"/>
      <c r="K68" s="955"/>
      <c r="L68" s="959"/>
      <c r="M68" s="853" t="s">
        <v>1955</v>
      </c>
      <c r="N68" s="851" t="s">
        <v>1938</v>
      </c>
      <c r="O68" s="852">
        <v>1</v>
      </c>
      <c r="P68" s="47"/>
      <c r="Q68" s="46"/>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72.75" customHeight="1" x14ac:dyDescent="0.2">
      <c r="A69" s="929"/>
      <c r="B69" s="931"/>
      <c r="C69" s="934"/>
      <c r="D69" s="937"/>
      <c r="E69" s="944"/>
      <c r="F69" s="940"/>
      <c r="G69" s="962"/>
      <c r="H69" s="946"/>
      <c r="I69" s="951"/>
      <c r="J69" s="952"/>
      <c r="K69" s="955"/>
      <c r="L69" s="959"/>
      <c r="M69" s="1027" t="s">
        <v>1961</v>
      </c>
      <c r="N69" s="176"/>
      <c r="O69" s="177"/>
      <c r="P69" s="47"/>
      <c r="Q69" s="46"/>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929"/>
      <c r="B70" s="931"/>
      <c r="C70" s="934"/>
      <c r="D70" s="937"/>
      <c r="E70" s="944"/>
      <c r="F70" s="940"/>
      <c r="G70" s="962"/>
      <c r="H70" s="946"/>
      <c r="I70" s="951"/>
      <c r="J70" s="952"/>
      <c r="K70" s="955"/>
      <c r="L70" s="959"/>
      <c r="M70" s="175"/>
      <c r="N70" s="176"/>
      <c r="O70" s="177"/>
      <c r="P70" s="47"/>
      <c r="Q70" s="46"/>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929"/>
      <c r="B71" s="931"/>
      <c r="C71" s="934"/>
      <c r="D71" s="937"/>
      <c r="E71" s="944"/>
      <c r="F71" s="940"/>
      <c r="G71" s="962"/>
      <c r="H71" s="946"/>
      <c r="I71" s="951"/>
      <c r="J71" s="952"/>
      <c r="K71" s="955"/>
      <c r="L71" s="959"/>
      <c r="M71" s="175"/>
      <c r="N71" s="176"/>
      <c r="O71" s="177"/>
      <c r="P71" s="47"/>
      <c r="Q71" s="46"/>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929"/>
      <c r="B72" s="932"/>
      <c r="C72" s="935"/>
      <c r="D72" s="938"/>
      <c r="E72" s="944"/>
      <c r="F72" s="941"/>
      <c r="G72" s="963"/>
      <c r="H72" s="947"/>
      <c r="I72" s="951"/>
      <c r="J72" s="952"/>
      <c r="K72" s="956"/>
      <c r="L72" s="959"/>
      <c r="M72" s="178"/>
      <c r="N72" s="179"/>
      <c r="O72" s="180"/>
      <c r="P72" s="108"/>
      <c r="Q72" s="107"/>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930"/>
      <c r="B73" s="933"/>
      <c r="C73" s="936"/>
      <c r="D73" s="939"/>
      <c r="E73" s="945"/>
      <c r="F73" s="942"/>
      <c r="G73" s="964"/>
      <c r="H73" s="948"/>
      <c r="I73" s="953"/>
      <c r="J73" s="954"/>
      <c r="K73" s="957"/>
      <c r="L73" s="96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45" x14ac:dyDescent="0.2">
      <c r="A76" s="929"/>
      <c r="B76" s="931" t="str">
        <f>VLOOKUP($D$9,'PROYECTOS REGISTRADOS'!$A$2:$D$82,4,0)</f>
        <v>Compromiso de antener la cobertura en los programas SIGAM,PRAES PIGA PROCEDAS en el municipo Tocancipá, Cundinamarca, Centro Oriente</v>
      </c>
      <c r="C76" s="934" t="str">
        <f>VLOOKUP($D$9,'PROYECTOS REGISTRADOS'!$A$2:$D$82,3,0)</f>
        <v>2016-25817-0010</v>
      </c>
      <c r="D76" s="937" t="s">
        <v>1334</v>
      </c>
      <c r="E76" s="943" t="str">
        <f>IF(D76=0,"0-0",(VLOOKUP(D76,'CONSOLIDADO PLAN DESARROLLO'!$EL$9:$ET$304,2,0)))</f>
        <v>Ampliar la implementación del PIGA (Plan Institucional de Gestión Ambiental) a sedes de la administración municipal</v>
      </c>
      <c r="F76" s="940" t="str">
        <f>IF(D76=0,"0-0",(VLOOKUP(D76,'CONSOLIDADO PLAN DESARROLLO'!$EL$9:$ET$304,3,0)))</f>
        <v>No. de sedes de la Administración Municipal con PIGA implementado</v>
      </c>
      <c r="G76" s="962">
        <f>IF(D76=0,"0-0",(VLOOKUP(D76,'CONSOLIDADO PLAN DESARROLLO'!$EL$9:$ET$304,4,0)))</f>
        <v>1</v>
      </c>
      <c r="H76" s="946">
        <f>IF(D76=0,"0-0",(VLOOKUP(D76,'CONSOLIDADO PLAN DESARROLLO'!$EL$9:$ET$304,5,0)))</f>
        <v>4</v>
      </c>
      <c r="I76" s="949">
        <f>IF(D76=0,"0-0",(VLOOKUP(D76,'CONSOLIDADO PLAN DESARROLLO'!$EL$9:$ET$304,$R$3,0)))</f>
        <v>1</v>
      </c>
      <c r="J76" s="950"/>
      <c r="K76" s="955"/>
      <c r="L76" s="958"/>
      <c r="M76" s="853" t="s">
        <v>1956</v>
      </c>
      <c r="N76" s="851" t="s">
        <v>1938</v>
      </c>
      <c r="O76" s="852">
        <v>4</v>
      </c>
      <c r="P76" s="47"/>
      <c r="Q76" s="46"/>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33.75" x14ac:dyDescent="0.2">
      <c r="A77" s="929"/>
      <c r="B77" s="931"/>
      <c r="C77" s="934"/>
      <c r="D77" s="937"/>
      <c r="E77" s="944"/>
      <c r="F77" s="940"/>
      <c r="G77" s="962"/>
      <c r="H77" s="946"/>
      <c r="I77" s="951"/>
      <c r="J77" s="952"/>
      <c r="K77" s="955"/>
      <c r="L77" s="959"/>
      <c r="M77" s="853" t="s">
        <v>1957</v>
      </c>
      <c r="N77" s="851" t="s">
        <v>1938</v>
      </c>
      <c r="O77" s="852">
        <v>4</v>
      </c>
      <c r="P77" s="47"/>
      <c r="Q77" s="46"/>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33.75" x14ac:dyDescent="0.2">
      <c r="A78" s="929"/>
      <c r="B78" s="931"/>
      <c r="C78" s="934"/>
      <c r="D78" s="937"/>
      <c r="E78" s="944"/>
      <c r="F78" s="940"/>
      <c r="G78" s="962"/>
      <c r="H78" s="946"/>
      <c r="I78" s="951"/>
      <c r="J78" s="952"/>
      <c r="K78" s="955"/>
      <c r="L78" s="959"/>
      <c r="M78" s="853" t="s">
        <v>1958</v>
      </c>
      <c r="N78" s="851" t="s">
        <v>1938</v>
      </c>
      <c r="O78" s="852">
        <v>2</v>
      </c>
      <c r="P78" s="47"/>
      <c r="Q78" s="46"/>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929"/>
      <c r="B79" s="931"/>
      <c r="C79" s="934"/>
      <c r="D79" s="937"/>
      <c r="E79" s="944"/>
      <c r="F79" s="940"/>
      <c r="G79" s="962"/>
      <c r="H79" s="946"/>
      <c r="I79" s="951"/>
      <c r="J79" s="952"/>
      <c r="K79" s="955"/>
      <c r="L79" s="959"/>
      <c r="M79" s="175"/>
      <c r="N79" s="176"/>
      <c r="O79" s="177"/>
      <c r="P79" s="47"/>
      <c r="Q79" s="46"/>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929"/>
      <c r="B80" s="931"/>
      <c r="C80" s="934"/>
      <c r="D80" s="937"/>
      <c r="E80" s="944"/>
      <c r="F80" s="940"/>
      <c r="G80" s="962"/>
      <c r="H80" s="946"/>
      <c r="I80" s="951"/>
      <c r="J80" s="952"/>
      <c r="K80" s="955"/>
      <c r="L80" s="959"/>
      <c r="M80" s="175"/>
      <c r="N80" s="176"/>
      <c r="O80" s="177"/>
      <c r="P80" s="47"/>
      <c r="Q80" s="46"/>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929"/>
      <c r="B81" s="932"/>
      <c r="C81" s="935"/>
      <c r="D81" s="938"/>
      <c r="E81" s="944"/>
      <c r="F81" s="941"/>
      <c r="G81" s="963"/>
      <c r="H81" s="947"/>
      <c r="I81" s="951"/>
      <c r="J81" s="952"/>
      <c r="K81" s="956"/>
      <c r="L81" s="959"/>
      <c r="M81" s="178"/>
      <c r="N81" s="179"/>
      <c r="O81" s="180"/>
      <c r="P81" s="108"/>
      <c r="Q81" s="107"/>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930"/>
      <c r="B82" s="933"/>
      <c r="C82" s="936"/>
      <c r="D82" s="939"/>
      <c r="E82" s="945"/>
      <c r="F82" s="942"/>
      <c r="G82" s="964"/>
      <c r="H82" s="948"/>
      <c r="I82" s="953"/>
      <c r="J82" s="954"/>
      <c r="K82" s="957"/>
      <c r="L82" s="96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Compromiso de antener la cobertura en los programas SIGAM,PRAES PIGA PROCEDAS en el municipo Tocancipá, Cundinamarca, Centro Oriente</v>
      </c>
      <c r="C85" s="934" t="str">
        <f>VLOOKUP($D$9,'PROYECTOS REGISTRADOS'!$A$2:$D$82,3,0)</f>
        <v>2016-25817-0010</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7"/>
      <c r="L85" s="980"/>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7"/>
      <c r="L86" s="981"/>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7"/>
      <c r="L87" s="981"/>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7"/>
      <c r="L88" s="981"/>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7"/>
      <c r="L89" s="981"/>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8"/>
      <c r="L90" s="981"/>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9"/>
      <c r="L91" s="982"/>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Compromiso de antener la cobertura en los programas SIGAM,PRAES PIGA PROCEDAS en el municipo Tocancipá, Cundinamarca, Centro Oriente</v>
      </c>
      <c r="C94" s="934" t="str">
        <f>VLOOKUP($D$9,'PROYECTOS REGISTRADOS'!$A$2:$D$82,3,0)</f>
        <v>2016-25817-0010</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7"/>
      <c r="L94" s="980"/>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7"/>
      <c r="L95" s="981"/>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7"/>
      <c r="L96" s="981"/>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7"/>
      <c r="L97" s="981"/>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7"/>
      <c r="L98" s="981"/>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8"/>
      <c r="L99" s="981"/>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9"/>
      <c r="L100" s="982"/>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Compromiso de antener la cobertura en los programas SIGAM,PRAES PIGA PROCEDAS en el municipo Tocancipá, Cundinamarca, Centro Oriente</v>
      </c>
      <c r="C103" s="934" t="str">
        <f>VLOOKUP($D$9,'PROYECTOS REGISTRADOS'!$A$2:$D$82,3,0)</f>
        <v>2016-25817-0010</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7"/>
      <c r="L103" s="980"/>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7"/>
      <c r="L104" s="981"/>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7"/>
      <c r="L105" s="981"/>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7"/>
      <c r="L106" s="981"/>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7"/>
      <c r="L107" s="981"/>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8"/>
      <c r="L108" s="981"/>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9"/>
      <c r="L109" s="982"/>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Compromiso de antener la cobertura en los programas SIGAM,PRAES PIGA PROCEDAS en el municipo Tocancipá, Cundinamarca, Centro Oriente</v>
      </c>
      <c r="C112" s="934" t="str">
        <f>VLOOKUP($D$9,'PROYECTOS REGISTRADOS'!$A$2:$D$82,3,0)</f>
        <v>2016-25817-0010</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7"/>
      <c r="L112" s="980"/>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7"/>
      <c r="L113" s="981"/>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7"/>
      <c r="L114" s="981"/>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7"/>
      <c r="L115" s="981"/>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7"/>
      <c r="L116" s="981"/>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8"/>
      <c r="L117" s="981"/>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9"/>
      <c r="L118" s="982"/>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Compromiso de antener la cobertura en los programas SIGAM,PRAES PIGA PROCEDAS en el municipo Tocancipá, Cundinamarca, Centro Oriente</v>
      </c>
      <c r="C121" s="934" t="str">
        <f>VLOOKUP($D$9,'PROYECTOS REGISTRADOS'!$A$2:$D$82,3,0)</f>
        <v>2016-25817-0010</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7"/>
      <c r="L121" s="980"/>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7"/>
      <c r="L122" s="981"/>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7"/>
      <c r="L123" s="981"/>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7"/>
      <c r="L124" s="981"/>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7"/>
      <c r="L125" s="981"/>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8"/>
      <c r="L126" s="981"/>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9"/>
      <c r="L127" s="982"/>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Compromiso de antener la cobertura en los programas SIGAM,PRAES PIGA PROCEDAS en el municipo Tocancipá, Cundinamarca, Centro Oriente</v>
      </c>
      <c r="C130" s="934" t="str">
        <f>VLOOKUP($D$9,'PROYECTOS REGISTRADOS'!$A$2:$D$82,3,0)</f>
        <v>2016-25817-0010</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7"/>
      <c r="L130" s="980"/>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7"/>
      <c r="L131" s="981"/>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7"/>
      <c r="L132" s="981"/>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7"/>
      <c r="L133" s="981"/>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7"/>
      <c r="L134" s="981"/>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8"/>
      <c r="L135" s="981"/>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9"/>
      <c r="L136" s="982"/>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Compromiso de antener la cobertura en los programas SIGAM,PRAES PIGA PROCEDAS en el municipo Tocancipá, Cundinamarca, Centro Oriente</v>
      </c>
      <c r="C139" s="934" t="str">
        <f>VLOOKUP($D$9,'PROYECTOS REGISTRADOS'!$A$2:$D$82,3,0)</f>
        <v>2016-25817-0010</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7"/>
      <c r="L139" s="980"/>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7"/>
      <c r="L140" s="981"/>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7"/>
      <c r="L141" s="981"/>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7"/>
      <c r="L142" s="981"/>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7"/>
      <c r="L143" s="981"/>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8"/>
      <c r="L144" s="981"/>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9"/>
      <c r="L145" s="982"/>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Compromiso de antener la cobertura en los programas SIGAM,PRAES PIGA PROCEDAS en el municipo Tocancipá, Cundinamarca, Centro Oriente</v>
      </c>
      <c r="C148" s="934" t="str">
        <f>VLOOKUP($D$9,'PROYECTOS REGISTRADOS'!$A$2:$D$82,3,0)</f>
        <v>2016-25817-0010</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7"/>
      <c r="L148" s="980"/>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7"/>
      <c r="L149" s="981"/>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7"/>
      <c r="L150" s="981"/>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7"/>
      <c r="L151" s="981"/>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7"/>
      <c r="L152" s="981"/>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8"/>
      <c r="L153" s="981"/>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9"/>
      <c r="L154" s="982"/>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Compromiso de antener la cobertura en los programas SIGAM,PRAES PIGA PROCEDAS en el municipo Tocancipá, Cundinamarca, Centro Oriente</v>
      </c>
      <c r="C157" s="934" t="str">
        <f>VLOOKUP($D$9,'PROYECTOS REGISTRADOS'!$A$2:$D$82,3,0)</f>
        <v>2016-25817-0010</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7"/>
      <c r="L157" s="980"/>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7"/>
      <c r="L158" s="981"/>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7"/>
      <c r="L159" s="981"/>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7"/>
      <c r="L160" s="981"/>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7"/>
      <c r="L161" s="981"/>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8"/>
      <c r="L162" s="981"/>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9"/>
      <c r="L163" s="982"/>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Compromiso de antener la cobertura en los programas SIGAM,PRAES PIGA PROCEDAS en el municipo Tocancipá, Cundinamarca, Centro Oriente</v>
      </c>
      <c r="C166" s="934" t="str">
        <f>VLOOKUP($D$9,'PROYECTOS REGISTRADOS'!$A$2:$D$82,3,0)</f>
        <v>2016-25817-0010</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7"/>
      <c r="L166" s="980"/>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7"/>
      <c r="L167" s="981"/>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7"/>
      <c r="L168" s="981"/>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7"/>
      <c r="L169" s="981"/>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7"/>
      <c r="L170" s="981"/>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8"/>
      <c r="L171" s="981"/>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9"/>
      <c r="L172" s="982"/>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Compromiso de antener la cobertura en los programas SIGAM,PRAES PIGA PROCEDAS en el municipo Tocancipá, Cundinamarca, Centro Oriente</v>
      </c>
      <c r="C175" s="934" t="str">
        <f>VLOOKUP($D$9,'PROYECTOS REGISTRADOS'!$A$2:$D$82,3,0)</f>
        <v>2016-25817-0010</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7"/>
      <c r="L175" s="980"/>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7"/>
      <c r="L176" s="981"/>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7"/>
      <c r="L177" s="981"/>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7"/>
      <c r="L178" s="981"/>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7"/>
      <c r="L179" s="981"/>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8"/>
      <c r="L180" s="981"/>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9"/>
      <c r="L181" s="982"/>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Compromiso de antener la cobertura en los programas SIGAM,PRAES PIGA PROCEDAS en el municipo Tocancipá, Cundinamarca, Centro Oriente</v>
      </c>
      <c r="C184" s="934" t="str">
        <f>VLOOKUP($D$9,'PROYECTOS REGISTRADOS'!$A$2:$D$82,3,0)</f>
        <v>2016-25817-0010</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7"/>
      <c r="L184" s="980"/>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7"/>
      <c r="L185" s="981"/>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7"/>
      <c r="L186" s="981"/>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7"/>
      <c r="L187" s="981"/>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7"/>
      <c r="L188" s="981"/>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8"/>
      <c r="L189" s="981"/>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9"/>
      <c r="L190" s="982"/>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Compromiso de antener la cobertura en los programas SIGAM,PRAES PIGA PROCEDAS en el municipo Tocancipá, Cundinamarca, Centro Oriente</v>
      </c>
      <c r="C193" s="934" t="str">
        <f>VLOOKUP($D$9,'PROYECTOS REGISTRADOS'!$A$2:$D$82,3,0)</f>
        <v>2016-25817-0010</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7"/>
      <c r="L193" s="980"/>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7"/>
      <c r="L194" s="981"/>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7"/>
      <c r="L195" s="981"/>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7"/>
      <c r="L196" s="981"/>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7"/>
      <c r="L197" s="981"/>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8"/>
      <c r="L198" s="981"/>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9"/>
      <c r="L199" s="982"/>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7BBB55-4F4D-4B57-95E3-530C41C03A57}"/>
</file>

<file path=customXml/itemProps2.xml><?xml version="1.0" encoding="utf-8"?>
<ds:datastoreItem xmlns:ds="http://schemas.openxmlformats.org/officeDocument/2006/customXml" ds:itemID="{0DE9D3C5-B8B0-4F4B-84D4-9076A9041E87}"/>
</file>

<file path=customXml/itemProps3.xml><?xml version="1.0" encoding="utf-8"?>
<ds:datastoreItem xmlns:ds="http://schemas.openxmlformats.org/officeDocument/2006/customXml" ds:itemID="{92E5D966-C259-49F1-8547-61F724EF2B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2017-01-27T01:07:53Z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