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P102" i="6" s="1"/>
  <c r="AI106" i="6"/>
  <c r="AS105" i="6"/>
  <c r="AP105" i="6"/>
  <c r="AI105" i="6"/>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P84" i="6" s="1"/>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P66" i="6" s="1"/>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P57" i="6" s="1"/>
  <c r="AI59" i="6"/>
  <c r="AS58" i="6"/>
  <c r="AP58" i="6"/>
  <c r="AI58" i="6"/>
  <c r="AI57" i="6" s="1"/>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S21" i="6" l="1"/>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09" i="5"/>
  <c r="AO109" i="5" s="1"/>
  <c r="AG109" i="5"/>
  <c r="AN109" i="5" s="1"/>
  <c r="AH133" i="5"/>
  <c r="AG69" i="5"/>
  <c r="AN69" i="5" s="1"/>
  <c r="AI69" i="5"/>
  <c r="AP69" i="5" s="1"/>
  <c r="AW69" i="5" s="1"/>
  <c r="AG99" i="5"/>
  <c r="AN99"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BC69" i="5" s="1"/>
  <c r="AU95" i="5"/>
  <c r="AV95" i="5"/>
  <c r="BB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O186" i="5" l="1"/>
  <c r="AU186" i="5" s="1"/>
  <c r="BC186" i="5" s="1"/>
  <c r="BC201" i="5"/>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<sst xmlns="http://schemas.openxmlformats.org/spreadsheetml/2006/main" count="10519" uniqueCount="1948">
  <si>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</si>
  <si>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</si>
  <si>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</si>
  <si>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</si>
  <si>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</si>
  <si>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</si>
  <si>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</si>
  <si>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</si>
  <si>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</si>
  <si>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</si>
  <si>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</si>
  <si>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</si>
  <si>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</si>
  <si>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</si>
  <si>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</si>
  <si>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</si>
  <si>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</si>
  <si>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</si>
  <si>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</si>
  <si>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</si>
  <si>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</si>
  <si>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</si>
  <si>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</si>
  <si>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</si>
  <si>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</si>
  <si>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</si>
  <si>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</si>
  <si>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</si>
  <si>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</si>
  <si>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</si>
  <si>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</si>
  <si>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</si>
  <si>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</si>
  <si>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</si>
  <si>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</si>
  <si>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</si>
  <si>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</si>
  <si>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</si>
  <si>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</si>
  <si>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</si>
  <si>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</si>
  <si>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</si>
  <si>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</si>
  <si>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</si>
  <si>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</si>
  <si>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</si>
  <si>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</si>
  <si>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</si>
  <si>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</si>
  <si>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</si>
  <si>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</si>
  <si>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</si>
  <si>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</si>
  <si>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</si>
  <si>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</si>
  <si>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</si>
  <si>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</si>
  <si>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</si>
  <si>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</si>
  <si>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</si>
  <si>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</si>
  <si>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</si>
  <si>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</si>
  <si>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</si>
  <si>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</si>
  <si>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</si>
  <si>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</si>
  <si>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</si>
  <si>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</si>
  <si>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</si>
  <si>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</si>
  <si>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</si>
  <si>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</si>
  <si>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</si>
  <si>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</si>
  <si>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</si>
  <si>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</si>
  <si>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</si>
  <si>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</si>
  <si>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</si>
  <si>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</si>
  <si>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</si>
  <si>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</si>
  <si>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</si>
  <si>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</si>
  <si>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</si>
  <si>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</si>
  <si>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</si>
  <si>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</si>
  <si>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</si>
  <si>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</si>
  <si>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</si>
  <si>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</si>
  <si>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</si>
  <si>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</si>
  <si>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</si>
  <si>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</si>
  <si>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</si>
  <si>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</si>
  <si>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</si>
  <si>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</si>
  <si>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</si>
  <si>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</si>
  <si>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</si>
  <si>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</si>
  <si>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</si>
  <si>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</si>
  <si>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</si>
  <si>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</si>
  <si>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</si>
  <si>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</si>
  <si>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</si>
  <si>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</si>
  <si>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</si>
  <si>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</si>
  <si>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</si>
  <si>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</si>
  <si>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</si>
  <si>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</si>
  <si>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</si>
  <si>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</si>
  <si>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</si>
  <si>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</si>
  <si>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</si>
  <si>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</si>
  <si>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</si>
  <si>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</si>
  <si>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</si>
  <si>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</si>
  <si>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</si>
  <si>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</si>
  <si>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</si>
  <si>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</si>
  <si>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</si>
  <si>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</si>
  <si>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</si>
  <si>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</si>
  <si>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</si>
  <si>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</si>
  <si>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</si>
  <si>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</si>
  <si>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</si>
  <si>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</si>
  <si>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</si>
  <si>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</si>
  <si>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</si>
  <si>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</si>
  <si>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</si>
  <si>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</si>
  <si>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</si>
  <si>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</si>
  <si>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</si>
  <si>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</si>
  <si>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</si>
  <si>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</si>
  <si>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</si>
  <si>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</si>
  <si>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</si>
  <si>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</si>
  <si>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</si>
  <si>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</si>
  <si>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</si>
  <si>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</si>
  <si>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</si>
  <si>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</si>
  <si>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</si>
  <si>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</si>
  <si>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</si>
  <si>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</si>
  <si>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</si>
  <si>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</si>
  <si>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</si>
  <si>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</si>
  <si>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</si>
  <si>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</si>
  <si>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</si>
  <si>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</si>
  <si>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</si>
  <si>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</si>
  <si>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</si>
  <si>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</si>
  <si>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</si>
  <si>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</si>
  <si>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</si>
  <si>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</si>
  <si>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</si>
  <si>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</si>
  <si>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</si>
  <si>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</si>
  <si>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</si>
  <si>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</si>
  <si>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</si>
  <si>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</si>
  <si>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</si>
  <si>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</si>
  <si>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</si>
  <si>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</si>
  <si>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</si>
  <si>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</si>
  <si>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</si>
  <si>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</si>
  <si>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</si>
  <si>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</si>
  <si>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</si>
  <si>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</si>
  <si>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</si>
  <si>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</si>
  <si>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</si>
  <si>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</si>
  <si>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</si>
  <si>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</si>
  <si>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</si>
  <si>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</si>
  <si>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</si>
  <si>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</si>
  <si>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</si>
  <si>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</si>
  <si>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</si>
  <si>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</si>
  <si>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</si>
  <si>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</si>
  <si>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</si>
  <si>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</si>
  <si>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</si>
  <si>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</si>
  <si>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</si>
  <si>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</si>
  <si>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</si>
  <si>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</si>
  <si>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</si>
  <si>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</si>
  <si>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</si>
  <si>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</si>
  <si>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</si>
  <si>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</si>
  <si>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</si>
  <si>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</si>
  <si>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</si>
  <si>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</si>
  <si>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</si>
  <si>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</si>
  <si>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</si>
  <si>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</si>
  <si>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</si>
  <si>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</si>
  <si>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</si>
  <si>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</si>
  <si>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</si>
  <si>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</si>
  <si>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</si>
  <si>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</si>
  <si>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</si>
  <si>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</si>
  <si>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</si>
  <si>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</si>
  <si>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</si>
  <si>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</si>
  <si>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</si>
  <si>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</si>
  <si>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</si>
  <si>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</si>
  <si>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</si>
  <si>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</si>
  <si>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</si>
  <si>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</si>
  <si>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</si>
  <si>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</si>
  <si>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</si>
  <si>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</si>
  <si>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</si>
  <si>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</si>
  <si>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</si>
  <si>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</si>
  <si>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</si>
  <si>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</si>
  <si>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</si>
  <si>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</si>
  <si>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</si>
  <si>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</si>
  <si>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</si>
  <si>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</si>
  <si>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</si>
  <si>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</si>
  <si>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</si>
  <si>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</si>
  <si>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</si>
  <si>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</si>
  <si>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</si>
  <si>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</si>
  <si>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</si>
  <si>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</si>
  <si>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</si>
  <si>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</si>
  <si>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</si>
  <si>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</si>
  <si>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</si>
  <si>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</si>
  <si>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</si>
  <si>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</si>
  <si>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</si>
  <si>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</si>
  <si>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</si>
  <si>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</si>
  <si>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</si>
  <si>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</si>
  <si>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</si>
  <si>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</si>
  <si>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</si>
  <si>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</si>
  <si>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</si>
  <si>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</si>
  <si>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</si>
  <si>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</si>
  <si>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</si>
  <si>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</si>
  <si>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</si>
  <si>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</si>
  <si>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</si>
  <si>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</si>
  <si>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</si>
  <si>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</si>
  <si>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</si>
  <si>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</si>
  <si>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</si>
  <si>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</si>
  <si>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</si>
  <si>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</si>
  <si>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</si>
  <si>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</si>
  <si>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</si>
  <si>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</si>
  <si>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</si>
  <si>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</si>
  <si>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</si>
  <si>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</si>
  <si>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</si>
  <si>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</si>
  <si>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</si>
  <si>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</si>
  <si>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</si>
  <si>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</si>
  <si>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</si>
  <si>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</si>
  <si>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</si>
  <si>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</si>
  <si>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</si>
  <si>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</si>
  <si>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</si>
  <si>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</si>
  <si>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</si>
  <si>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</si>
  <si>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</si>
  <si>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</si>
  <si>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</si>
  <si>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</si>
  <si>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</si>
  <si>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</si>
  <si>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</si>
  <si>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</si>
  <si>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</si>
  <si>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</si>
  <si>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</si>
  <si>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</si>
  <si>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</si>
  <si>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</si>
  <si>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</si>
  <si>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</si>
  <si>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</si>
  <si>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</si>
  <si>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</si>
  <si>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</si>
  <si>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</si>
  <si>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</si>
  <si>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</si>
  <si>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</si>
  <si>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</si>
  <si>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</si>
  <si>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</si>
  <si>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</si>
  <si>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</si>
  <si>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</si>
  <si>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</si>
  <si>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</si>
  <si>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</si>
  <si>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</si>
  <si>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</si>
  <si>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</si>
  <si>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</si>
  <si>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</si>
  <si>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</si>
  <si>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</si>
  <si>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</si>
  <si>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</si>
  <si>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</si>
  <si>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</si>
  <si>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</si>
  <si>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</si>
  <si>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</si>
  <si>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</si>
  <si>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</si>
  <si>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</si>
  <si>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</si>
  <si>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</si>
  <si>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</si>
  <si>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</si>
  <si>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</si>
  <si>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</si>
  <si>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</si>
  <si>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</si>
  <si>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</si>
  <si>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</si>
  <si>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</si>
  <si>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</si>
  <si>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</si>
  <si>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</si>
  <si>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</si>
  <si>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</si>
  <si>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</si>
  <si>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</si>
  <si>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</si>
  <si>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</si>
  <si>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</si>
  <si>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</si>
  <si>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</si>
  <si>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</si>
  <si>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</si>
  <si>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</si>
  <si>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</si>
  <si>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</si>
  <si>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</si>
  <si>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</si>
  <si>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</si>
  <si>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</si>
  <si>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</si>
  <si>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</si>
  <si>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</si>
  <si>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</si>
  <si>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</si>
  <si>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</si>
  <si>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</si>
  <si>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</si>
  <si>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</si>
  <si>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</si>
  <si>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</si>
  <si>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</si>
  <si>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</si>
  <si>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</si>
  <si>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</si>
  <si>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</si>
  <si>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</si>
  <si>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</si>
  <si>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</si>
  <si>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</si>
  <si>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</si>
  <si>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</si>
  <si>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</si>
  <si>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</si>
  <si>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</si>
  <si>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</si>
  <si>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</si>
  <si>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</si>
  <si>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</si>
  <si>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</si>
  <si>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</si>
  <si>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</si>
  <si>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</si>
  <si>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</si>
  <si>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</si>
  <si>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</si>
  <si>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</si>
  <si>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</si>
  <si>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</si>
  <si>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</si>
  <si>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</si>
  <si>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</si>
  <si>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</si>
  <si>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</si>
  <si>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</si>
  <si>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</si>
  <si>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</si>
  <si>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</si>
  <si>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</si>
  <si>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</si>
  <si>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</si>
  <si>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</si>
  <si>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</si>
  <si>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</si>
  <si>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</si>
  <si>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</si>
  <si>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</si>
  <si>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</si>
  <si>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</si>
  <si>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</si>
  <si>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</si>
  <si>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</si>
  <si>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</si>
  <si>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</si>
  <si>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</si>
  <si>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</si>
  <si>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</si>
  <si>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</si>
  <si>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</si>
  <si>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</si>
  <si>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</si>
  <si>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</si>
  <si>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</si>
  <si>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</si>
  <si>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</si>
  <si>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</si>
  <si>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</si>
  <si>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</si>
  <si>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</si>
  <si>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</si>
  <si>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</si>
  <si>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</si>
  <si>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</si>
  <si>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</si>
  <si>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</si>
  <si>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</si>
  <si>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</si>
  <si>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</si>
  <si>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</si>
  <si>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</si>
  <si>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</si>
  <si>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</si>
  <si>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</si>
  <si>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</si>
  <si>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</si>
  <si>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</si>
  <si>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</si>
  <si>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</si>
  <si>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</si>
  <si>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</si>
  <si>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</si>
  <si>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</si>
  <si>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</si>
  <si>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</si>
  <si>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</si>
  <si>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</si>
  <si>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</si>
  <si>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</si>
  <si>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</si>
  <si>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</si>
  <si>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</si>
  <si>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</si>
  <si>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</si>
  <si>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</si>
  <si>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</si>
  <si>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</si>
  <si>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</si>
  <si>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</si>
  <si>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</si>
  <si>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</si>
  <si>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</si>
  <si>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</si>
  <si>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</si>
  <si>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</si>
  <si>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</si>
  <si>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</si>
  <si>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</si>
  <si>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</si>
  <si>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</si>
  <si>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</si>
  <si>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</si>
  <si>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</si>
  <si>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</si>
  <si>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</si>
  <si>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</si>
  <si>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</si>
  <si>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</si>
  <si>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</si>
  <si>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</si>
  <si>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</si>
  <si>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</si>
  <si>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</si>
  <si>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</si>
  <si>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</si>
  <si>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</si>
  <si>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</si>
  <si>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</si>
  <si>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</si>
  <si>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</si>
  <si>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</si>
  <si>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</si>
  <si>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</si>
  <si>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</si>
  <si>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</si>
  <si>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</si>
  <si>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</si>
  <si>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</si>
  <si>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</si>
  <si>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</si>
  <si>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</si>
  <si>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</si>
  <si>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</si>
  <si>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</si>
  <si>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</si>
  <si>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</si>
  <si>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</si>
  <si>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</si>
  <si>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</si>
  <si>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</si>
  <si>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</si>
  <si>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</si>
  <si>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</si>
  <si>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</si>
  <si>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</si>
  <si>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</si>
  <si>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</si>
  <si>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</si>
  <si>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</si>
  <si>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</si>
  <si>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</si>
  <si>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</si>
  <si>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</si>
  <si>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</si>
  <si>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</si>
  <si>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</si>
  <si>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</si>
  <si>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</si>
  <si>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</si>
  <si>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</si>
  <si>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</si>
  <si>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</si>
  <si>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</si>
  <si>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</si>
  <si>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</si>
  <si>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</si>
  <si>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</si>
  <si>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</si>
  <si>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</si>
  <si>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</si>
  <si>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</si>
  <si>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</si>
  <si>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</si>
  <si>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</si>
  <si>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</si>
  <si>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</si>
  <si>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</si>
  <si>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</si>
  <si>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</si>
  <si>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</si>
  <si>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</si>
  <si>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</si>
  <si>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</si>
  <si>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</si>
  <si>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</si>
  <si>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</si>
  <si>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</si>
  <si>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</si>
  <si>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</si>
  <si>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</si>
  <si>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</si>
  <si>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</si>
  <si>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</si>
  <si>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</si>
  <si>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</si>
  <si>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</si>
  <si>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</si>
  <si>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</si>
  <si>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</si>
  <si>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</si>
  <si>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</si>
  <si>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</si>
  <si>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</si>
  <si>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</si>
  <si>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</si>
  <si>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</si>
  <si>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</si>
  <si>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</si>
  <si>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</si>
  <si>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</si>
  <si>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</si>
  <si>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</si>
  <si>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</si>
  <si>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</si>
  <si>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</si>
  <si>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</si>
  <si>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</si>
  <si>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</si>
  <si>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</si>
  <si>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</si>
  <si>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</si>
  <si>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</si>
  <si>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</si>
  <si>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</si>
  <si>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</si>
  <si>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</si>
  <si>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</si>
  <si>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</si>
  <si>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</si>
  <si>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</si>
  <si>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</si>
  <si>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</si>
  <si>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</si>
  <si>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</si>
  <si>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</si>
  <si>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</si>
  <si>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</si>
  <si>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</si>
  <si>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</si>
  <si>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</si>
  <si>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</si>
  <si>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</si>
  <si>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</si>
  <si>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</si>
  <si>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</si>
  <si>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</si>
  <si>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</si>
  <si>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</si>
  <si>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</si>
  <si>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</si>
  <si>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</si>
  <si>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</si>
  <si>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</si>
  <si>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</si>
  <si>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</si>
  <si>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</si>
  <si>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</si>
  <si>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</si>
  <si>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</si>
  <si>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</si>
  <si>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</si>
  <si>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</si>
  <si>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</si>
  <si>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</si>
  <si>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</si>
  <si>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</si>
  <si>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</si>
  <si>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</si>
  <si>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</si>
  <si>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</si>
  <si>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</si>
  <si>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</si>
  <si>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</si>
  <si>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</si>
  <si>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</si>
  <si>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</si>
  <si>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</si>
  <si>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</si>
  <si>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</si>
  <si>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</si>
  <si>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</si>
  <si>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</si>
  <si>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</si>
  <si>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</si>
  <si>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</si>
  <si>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</si>
  <si>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</si>
  <si>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</si>
  <si>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</si>
  <si>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</si>
  <si>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</si>
  <si>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</si>
  <si>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</si>
  <si>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</si>
  <si>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</si>
  <si>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</si>
  <si>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</si>
  <si>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</si>
  <si>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</si>
  <si>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</si>
  <si>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</si>
  <si>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</si>
  <si>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</si>
  <si>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</si>
  <si>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</si>
  <si>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</si>
  <si>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</si>
  <si>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</si>
  <si>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</si>
  <si>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</si>
  <si>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</si>
  <si>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</si>
  <si>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</si>
  <si>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</si>
  <si>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</si>
  <si>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</si>
  <si>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</si>
  <si>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</si>
  <si>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</si>
  <si>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</si>
  <si>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</si>
  <si>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</si>
  <si>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</si>
  <si>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</si>
  <si>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</si>
  <si>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</si>
  <si>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</si>
  <si>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</si>
  <si>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</si>
  <si>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</si>
  <si>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</si>
  <si>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</si>
  <si>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</si>
  <si>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</si>
  <si>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</si>
  <si>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</si>
  <si>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</si>
  <si>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</si>
  <si>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</si>
  <si>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</si>
  <si>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</si>
  <si>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</si>
  <si>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</si>
  <si>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</si>
  <si>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</si>
  <si>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</si>
  <si>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</si>
  <si>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</si>
  <si>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</si>
  <si>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</si>
  <si>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</si>
  <si>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</si>
  <si>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</si>
  <si>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</si>
  <si>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</si>
  <si>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</si>
  <si>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</si>
  <si>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</si>
  <si>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</si>
  <si>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</si>
  <si>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</si>
  <si>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</si>
  <si>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</si>
  <si>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</si>
  <si>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</si>
  <si>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</si>
  <si>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</si>
  <si>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</si>
  <si>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</si>
  <si>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</si>
  <si>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</si>
  <si>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</si>
  <si>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</si>
  <si>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</si>
  <si>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</si>
  <si>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</si>
  <si>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</si>
  <si>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</si>
  <si>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</si>
  <si>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</si>
  <si>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</si>
  <si>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</si>
  <si>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</si>
  <si>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</si>
  <si>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</si>
  <si>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</si>
  <si>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</si>
  <si>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</si>
  <si>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</si>
  <si>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</si>
  <si>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</si>
  <si>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</si>
  <si>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</si>
  <si>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</si>
  <si>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</si>
  <si>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</si>
  <si>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</si>
  <si>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</si>
  <si>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</si>
  <si>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</si>
  <si>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</si>
  <si>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</si>
  <si>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</si>
  <si>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</si>
  <si>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</si>
  <si>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</si>
  <si>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</si>
  <si>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</si>
  <si>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</si>
  <si>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</si>
  <si>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</si>
  <si>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</si>
  <si>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</si>
  <si>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</si>
  <si>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</si>
  <si>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</si>
  <si>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</si>
  <si>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</si>
  <si>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</si>
  <si>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</si>
  <si>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</si>
  <si>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</si>
  <si>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</si>
  <si>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</si>
  <si>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</si>
  <si>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</si>
  <si>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</si>
  <si>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</si>
  <si>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</si>
  <si>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</si>
  <si>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</si>
  <si>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</si>
  <si>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</si>
  <si>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</si>
  <si>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</si>
  <si>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</si>
  <si>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</si>
  <si>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</si>
  <si>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</si>
  <si>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</si>
  <si>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</si>
  <si>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</si>
  <si>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</si>
  <si>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</si>
  <si>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</si>
  <si>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</si>
  <si>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</si>
  <si>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</si>
  <si>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</si>
  <si>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</si>
  <si>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</si>
  <si>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</si>
  <si>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</si>
  <si>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</si>
  <si>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</si>
  <si>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</si>
  <si>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</si>
  <si>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</si>
  <si>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</si>
  <si>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</si>
  <si>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</si>
  <si>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</si>
  <si>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</si>
  <si>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</si>
  <si>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</si>
  <si>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</si>
  <si>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</si>
  <si>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</si>
  <si>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</si>
  <si>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</si>
  <si>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</si>
  <si>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</si>
  <si>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</si>
  <si>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</si>
  <si>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</si>
  <si>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</si>
  <si>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</si>
  <si>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</si>
  <si>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</si>
  <si>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</si>
  <si>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</si>
  <si>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</si>
  <si>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</si>
  <si>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</si>
  <si>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</si>
  <si>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</si>
  <si>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</si>
  <si>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</si>
  <si>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</si>
  <si>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</si>
  <si>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</si>
  <si>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</si>
  <si>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</si>
  <si>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</si>
  <si>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</si>
  <si>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</si>
  <si>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</si>
  <si>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</si>
  <si>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</si>
  <si>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</si>
  <si>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</si>
  <si>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</si>
  <si>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</si>
  <si>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</si>
  <si>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</si>
  <si>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</si>
  <si>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</si>
  <si>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</si>
  <si>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</si>
  <si>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</si>
  <si>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</si>
  <si>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</si>
  <si>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</si>
  <si>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</si>
  <si>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</si>
  <si>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</si>
  <si>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</si>
  <si>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</si>
  <si>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</si>
  <si>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</si>
  <si>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</si>
  <si>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</si>
  <si>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</si>
  <si>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</si>
  <si>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</si>
  <si>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</si>
  <si>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</si>
  <si>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</si>
  <si>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</si>
  <si>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</si>
  <si>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</si>
  <si>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</si>
  <si>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</si>
  <si>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</si>
  <si>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</si>
  <si>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</si>
  <si>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</si>
  <si>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</si>
  <si>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</si>
  <si>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</si>
  <si>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</si>
  <si>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</si>
  <si>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</si>
  <si>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</si>
  <si>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</si>
  <si>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</si>
  <si>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</si>
  <si>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</si>
  <si>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</si>
  <si>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</si>
  <si>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</si>
  <si>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</si>
  <si>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</si>
  <si>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</si>
  <si>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</si>
  <si>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</si>
  <si>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</si>
  <si>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</si>
  <si>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</si>
  <si>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</si>
  <si>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</si>
  <si>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</si>
  <si>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</si>
  <si>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</si>
  <si>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</si>
  <si>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</si>
  <si>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</si>
  <si>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</si>
  <si>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</si>
  <si>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</si>
  <si>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</si>
  <si>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</si>
  <si>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</si>
  <si>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</si>
  <si>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</si>
  <si>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</si>
  <si>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</si>
  <si>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</si>
  <si>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</si>
  <si>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</si>
  <si>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</si>
  <si>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</si>
  <si>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</si>
  <si>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</si>
  <si>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</si>
  <si>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</si>
  <si>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</si>
  <si>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</si>
  <si>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</si>
  <si>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</si>
  <si>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</si>
  <si>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</si>
  <si>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</si>
  <si>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</si>
  <si>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</si>
  <si>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</si>
  <si>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</si>
  <si>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</si>
  <si>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</si>
  <si>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</si>
  <si>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</si>
  <si>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</si>
  <si>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</si>
  <si>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</si>
  <si>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</si>
  <si>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</si>
  <si>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</si>
  <si>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</si>
  <si>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</si>
  <si>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</si>
  <si>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</si>
  <si>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</si>
  <si>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</si>
  <si>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</si>
  <si>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</si>
  <si>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</si>
  <si>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</si>
  <si>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</si>
  <si>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</si>
  <si>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</si>
  <si>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</si>
  <si>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</si>
  <si>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</si>
  <si>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</si>
  <si>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</si>
  <si>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</si>
  <si>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</si>
  <si>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</si>
  <si>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</si>
  <si>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</si>
  <si>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</si>
  <si>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</si>
  <si>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</si>
  <si>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</si>
  <si>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</si>
  <si>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</si>
  <si>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</si>
  <si>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</si>
  <si>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</si>
  <si>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</si>
  <si>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</si>
  <si>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</si>
  <si>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</si>
  <si>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</si>
  <si>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</si>
  <si>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</si>
  <si>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</si>
  <si>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</si>
  <si>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</si>
  <si>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</si>
  <si>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</si>
  <si>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</si>
  <si>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</si>
  <si>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</si>
  <si>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</si>
  <si>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</si>
  <si>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</si>
  <si>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</si>
  <si>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</si>
  <si>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</si>
  <si>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</si>
  <si>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</si>
  <si>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</si>
  <si>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</si>
  <si>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</si>
  <si>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</si>
  <si>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</si>
  <si>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</si>
  <si>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</si>
  <si>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</si>
  <si>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</si>
  <si>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</si>
  <si>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</si>
  <si>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</si>
  <si>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</si>
  <si>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</si>
  <si>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</si>
  <si>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</si>
  <si>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</si>
  <si>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</si>
  <si>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</si>
  <si>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</si>
  <si>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</si>
  <si>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</si>
  <si>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</si>
  <si>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</si>
  <si>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</si>
  <si>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</si>
  <si>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</si>
  <si>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</si>
  <si>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</si>
  <si>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</si>
  <si>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</si>
  <si>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</si>
  <si>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</si>
  <si>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</si>
  <si>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</si>
  <si>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</si>
  <si>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</si>
  <si>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</si>
  <si>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</si>
  <si>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</si>
  <si>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</si>
  <si>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</si>
  <si>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</si>
  <si>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</si>
  <si>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</si>
  <si>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</si>
  <si>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</si>
  <si>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</si>
  <si>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</si>
  <si>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</si>
  <si>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</si>
  <si>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</si>
  <si>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</si>
  <si>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</si>
  <si>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</si>
  <si>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</si>
  <si>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</si>
  <si>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</si>
  <si>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</si>
  <si>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</si>
  <si>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</si>
  <si>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</si>
  <si>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</si>
  <si>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</si>
  <si>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</si>
  <si>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</si>
  <si>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</si>
  <si>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</si>
  <si>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</si>
  <si>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</si>
  <si>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</si>
  <si>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</si>
  <si>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</si>
  <si>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</si>
  <si>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</si>
  <si>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</si>
  <si>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</si>
  <si>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</si>
  <si>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</si>
  <si>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</si>
  <si>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</si>
  <si>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</si>
  <si>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</si>
  <si>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</si>
  <si>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</si>
  <si>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</si>
  <si>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</si>
  <si>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</si>
  <si>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</si>
  <si>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</si>
  <si>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</si>
  <si>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</si>
  <si>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</si>
  <si>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</si>
  <si>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</si>
  <si>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</si>
  <si>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</si>
  <si>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</si>
  <si>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</si>
  <si>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</si>
  <si>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</si>
  <si>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</si>
  <si>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</si>
  <si>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</si>
  <si>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</si>
  <si>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</si>
  <si>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</si>
  <si>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</si>
  <si>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</si>
  <si>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</si>
  <si>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</si>
  <si>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</si>
  <si>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</si>
  <si>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</si>
  <si>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</si>
  <si>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</si>
  <si>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</si>
  <si>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</si>
  <si>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</si>
  <si>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</si>
  <si>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</si>
  <si>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</si>
  <si>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</si>
  <si>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</si>
  <si>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</si>
  <si>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</si>
  <si>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</si>
  <si>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</si>
  <si>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</si>
  <si>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</si>
  <si>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</si>
  <si>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</si>
  <si>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</si>
  <si>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</si>
  <si>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</si>
  <si>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</si>
  <si>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</si>
  <si>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</si>
  <si>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</si>
  <si>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</si>
  <si>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</si>
  <si>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</si>
  <si>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</si>
  <si>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</si>
  <si>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</si>
  <si>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</si>
  <si>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</si>
  <si>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</si>
  <si>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</si>
  <si>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</si>
  <si>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</si>
  <si>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</si>
  <si>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</si>
  <si>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</si>
  <si>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</si>
  <si>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</si>
  <si>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</si>
  <si>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</si>
  <si>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</si>
  <si>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</si>
  <si>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</si>
  <si>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</si>
  <si>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</si>
  <si>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</si>
  <si>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</si>
  <si>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</si>
  <si>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</si>
  <si>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</si>
  <si>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</si>
  <si>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</si>
  <si>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</si>
  <si>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</si>
  <si>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</si>
  <si>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</si>
  <si>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</si>
  <si>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</si>
  <si>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</si>
  <si>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</si>
  <si>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</si>
  <si>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</si>
  <si>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</si>
  <si>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</si>
  <si>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</si>
  <si>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</si>
  <si>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</si>
  <si>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</si>
  <si>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</si>
  <si>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</si>
  <si>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</si>
  <si>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</si>
  <si>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</si>
  <si>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</si>
  <si>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</si>
  <si>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</si>
  <si>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</si>
  <si>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</si>
  <si>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</si>
  <si>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</si>
  <si>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</si>
  <si>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</si>
  <si>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</si>
  <si>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</si>
  <si>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</si>
  <si>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</si>
  <si>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</si>
  <si>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</si>
  <si>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</si>
  <si>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</si>
  <si>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</si>
  <si>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</si>
  <si>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</si>
  <si>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</si>
  <si>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</si>
  <si>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</si>
  <si>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</si>
  <si>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</si>
  <si>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</si>
  <si>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</si>
  <si>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</si>
  <si>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</si>
  <si>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</si>
  <si>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</si>
  <si>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</si>
  <si>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</si>
  <si>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</si>
  <si>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</si>
  <si>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</si>
  <si>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</si>
  <si>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</si>
  <si>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</si>
  <si>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</si>
  <si>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</si>
  <si>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</si>
  <si>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</si>
  <si>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</si>
  <si>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</si>
  <si>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</si>
  <si>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</si>
  <si>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</si>
  <si>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</si>
  <si>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</si>
  <si>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</si>
  <si>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</si>
  <si>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</si>
  <si>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</si>
  <si>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</si>
  <si>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</si>
  <si>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</si>
  <si>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</si>
  <si>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</si>
  <si>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</si>
  <si>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</si>
  <si>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</si>
  <si>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</si>
  <si>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</si>
  <si>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</si>
  <si>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</si>
  <si>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</si>
  <si>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</si>
  <si>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</si>
  <si>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</si>
  <si>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</si>
  <si>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</si>
  <si>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</si>
  <si>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</si>
  <si>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</si>
  <si>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</si>
  <si>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</si>
  <si>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</si>
  <si>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</si>
  <si>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</si>
  <si>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</si>
  <si>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</si>
  <si>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</si>
  <si>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</si>
  <si>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</si>
  <si>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</si>
  <si>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</si>
  <si>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</si>
  <si>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</si>
  <si>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</si>
  <si>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</si>
  <si>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</si>
  <si>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</si>
  <si>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</si>
  <si>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</si>
  <si>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</si>
  <si>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</si>
  <si>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</si>
  <si>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</si>
  <si>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</si>
  <si>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</si>
  <si>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</si>
  <si>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</si>
  <si>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</si>
  <si>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</si>
  <si>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</si>
  <si>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</si>
  <si>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</si>
  <si>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</si>
  <si>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</si>
  <si>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</si>
  <si>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</si>
  <si>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</si>
  <si>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</si>
  <si>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</si>
  <si>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</si>
  <si>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</si>
  <si>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</si>
  <si>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</si>
  <si>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</si>
  <si>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</si>
  <si>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</si>
  <si>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</si>
  <si>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</si>
  <si>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</si>
  <si>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</si>
  <si>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</si>
  <si>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</si>
  <si>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</si>
  <si>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</si>
  <si>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</si>
  <si>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</si>
  <si>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</si>
  <si>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</si>
  <si>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</si>
  <si>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</si>
  <si>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</si>
  <si>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</si>
  <si>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</si>
  <si>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</si>
  <si>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</si>
  <si>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</si>
  <si>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</si>
  <si>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</si>
  <si>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</si>
  <si>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</si>
  <si>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</si>
  <si>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</si>
  <si>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</si>
  <si>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</si>
  <si>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</si>
  <si>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</si>
  <si>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</si>
  <si>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</si>
  <si>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</si>
  <si>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</si>
  <si>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</si>
  <si>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</si>
  <si>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</si>
  <si>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</si>
  <si>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</si>
  <si>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</si>
  <si>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</si>
  <si>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</si>
  <si>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</si>
  <si>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</si>
  <si>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</si>
  <si>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</si>
  <si>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</si>
  <si>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</si>
  <si>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</si>
  <si>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</si>
  <si>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</si>
  <si>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</si>
  <si>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</si>
  <si>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</si>
  <si>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</si>
  <si>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</si>
  <si>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</si>
  <si>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</si>
  <si>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</si>
  <si>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</si>
  <si>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</si>
  <si>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</si>
  <si>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</si>
  <si>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</si>
  <si>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</si>
  <si>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</si>
  <si>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</si>
  <si>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</si>
  <si>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</si>
  <si>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</si>
  <si>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</si>
  <si>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</si>
  <si>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</si>
  <si>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</si>
  <si>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</si>
  <si>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</si>
  <si>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</si>
  <si>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</si>
  <si>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</si>
  <si>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</si>
  <si>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</si>
  <si>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</si>
  <si>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</si>
  <si>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</si>
  <si>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</si>
  <si>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</si>
  <si>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</si>
  <si>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</si>
  <si>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</si>
  <si>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</si>
  <si>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</si>
  <si>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</si>
  <si>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</si>
  <si>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</si>
  <si>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</si>
  <si>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</si>
  <si>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</si>
  <si>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</si>
  <si>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</si>
  <si>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</si>
  <si>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</si>
  <si>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</si>
  <si>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</si>
  <si>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</si>
  <si>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</si>
  <si>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</si>
  <si>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</si>
  <si>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</si>
  <si>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</si>
  <si>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</si>
  <si>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</si>
  <si>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</si>
  <si>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</si>
  <si>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</si>
  <si>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</si>
  <si>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</si>
  <si>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</si>
  <si>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</si>
  <si>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</si>
  <si>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</si>
  <si>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</si>
  <si>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</si>
  <si>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</si>
  <si>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</si>
  <si>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</si>
  <si>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</si>
  <si>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</si>
  <si>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</si>
  <si>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</si>
  <si>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</si>
  <si>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</si>
  <si>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</si>
  <si>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</si>
  <si>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</si>
  <si>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</si>
  <si>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</si>
  <si>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</si>
  <si>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</si>
  <si>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</si>
  <si>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</si>
  <si>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</si>
  <si>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</si>
  <si>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</si>
  <si>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</si>
  <si>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</si>
  <si>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</si>
  <si>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</si>
  <si>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</si>
  <si>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</si>
  <si>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</si>
  <si>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</si>
  <si>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</si>
  <si>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</si>
  <si>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</si>
  <si>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</si>
  <si>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</si>
  <si>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</si>
  <si>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</si>
  <si>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</si>
  <si>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</si>
  <si>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</si>
  <si>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</si>
  <si>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</si>
  <si>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</si>
  <si>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</si>
  <si>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</si>
  <si>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</si>
  <si>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</si>
  <si>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</si>
  <si>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</si>
  <si>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</si>
  <si>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</si>
  <si>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</si>
  <si>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</si>
  <si>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</si>
  <si>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</si>
  <si>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</si>
  <si>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</si>
  <si>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</si>
  <si>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</si>
  <si>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</si>
  <si>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</si>
  <si>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</si>
  <si>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</si>
  <si>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</si>
  <si>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</si>
  <si>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</si>
  <si>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</si>
  <si>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</si>
  <si>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</si>
  <si>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</si>
  <si>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</si>
  <si>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</si>
  <si>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</si>
  <si>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</si>
  <si>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</si>
  <si>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</si>
  <si>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</si>
  <si>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</si>
  <si>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</si>
  <si>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</si>
  <si>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</si>
  <si>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</si>
  <si>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</si>
  <si>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</si>
  <si>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</si>
  <si>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</si>
  <si>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</si>
  <si>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</si>
  <si>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</si>
  <si>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</si>
  <si>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</si>
  <si>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</si>
  <si>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</si>
  <si>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</si>
  <si>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</si>
  <si>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</si>
  <si>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</si>
  <si>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</si>
  <si>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</si>
  <si>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</si>
  <si>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</si>
  <si>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</si>
  <si>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</si>
  <si>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</si>
  <si>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</si>
  <si>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</si>
  <si>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</si>
  <si>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</si>
  <si>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</si>
  <si>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</si>
  <si>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</si>
  <si>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</si>
  <si>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</si>
  <si>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</si>
  <si>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</si>
  <si>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</si>
  <si>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</si>
  <si>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</si>
  <si>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</si>
  <si>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</si>
  <si>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</si>
  <si>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</si>
  <si>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</si>
  <si>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</si>
  <si>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</si>
  <si>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</si>
  <si>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</si>
  <si>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</si>
  <si>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</si>
  <si>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</si>
  <si>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</si>
  <si>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</si>
  <si>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</si>
  <si>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</si>
  <si>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</si>
  <si>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</si>
  <si>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</si>
  <si>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</si>
  <si>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</si>
  <si>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</si>
  <si>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</si>
  <si>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</si>
  <si>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</si>
  <si>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</si>
  <si>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</si>
  <si>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</si>
  <si>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</si>
  <si>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</si>
  <si>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</si>
  <si>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</si>
  <si>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</si>
  <si>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</si>
  <si>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</si>
  <si>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</si>
  <si>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</si>
  <si>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</si>
  <si>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</si>
  <si>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</si>
  <si>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</si>
  <si>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</si>
  <si>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</si>
  <si>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</si>
  <si>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</si>
  <si>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</si>
  <si>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</si>
  <si>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</si>
  <si>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</si>
  <si>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</si>
  <si>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</si>
  <si>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</si>
  <si>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</si>
  <si>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</si>
  <si>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</si>
  <si>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</si>
  <si>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</si>
  <si>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</si>
  <si>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</si>
  <si>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</si>
  <si>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</si>
  <si>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</si>
  <si>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</si>
  <si>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</si>
  <si>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</si>
  <si>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</si>
  <si>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</si>
  <si>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</si>
  <si>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</si>
  <si>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</si>
  <si>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</si>
  <si>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</si>
  <si>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</si>
  <si>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</si>
  <si>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</si>
  <si>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</si>
  <si>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</si>
  <si>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</si>
  <si>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</si>
  <si>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</si>
  <si>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</si>
  <si>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</si>
  <si>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</si>
  <si>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</si>
  <si>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</si>
  <si>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</si>
  <si>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</si>
  <si>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</si>
  <si>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</si>
  <si>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</si>
  <si>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</si>
  <si>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</si>
  <si>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</si>
  <si>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</si>
  <si>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</si>
  <si>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</si>
  <si>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</si>
  <si>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</si>
  <si>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</si>
  <si>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</si>
  <si>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</si>
  <si>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</si>
  <si>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</si>
  <si>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</si>
  <si>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</si>
  <si>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</si>
  <si>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</si>
  <si>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</si>
  <si>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</si>
  <si>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</si>
  <si>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</si>
  <si>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</si>
  <si>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</si>
  <si>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</si>
  <si>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</si>
  <si>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</si>
  <si>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</si>
  <si>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</si>
  <si>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</si>
  <si>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</si>
  <si>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</si>
  <si>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</si>
  <si>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</si>
  <si>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</si>
  <si>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</si>
  <si>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</si>
  <si>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</si>
  <si>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</si>
  <si>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</si>
  <si>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</si>
  <si>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</si>
  <si>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</si>
  <si>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</si>
  <si>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</si>
  <si>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</si>
  <si>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</si>
  <si>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</si>
  <si>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</si>
  <si>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</si>
  <si>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</si>
  <si>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</si>
  <si>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</si>
  <si>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</si>
  <si>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</si>
  <si>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</si>
  <si>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</si>
  <si>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</si>
  <si>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</si>
  <si>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</si>
  <si>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</si>
  <si>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</si>
  <si>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</si>
  <si>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</si>
  <si>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</si>
  <si>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</si>
  <si>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</si>
  <si>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</si>
  <si>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</si>
  <si>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</si>
  <si>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</si>
  <si>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</si>
  <si>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</si>
  <si>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</si>
  <si>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</si>
  <si>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</si>
  <si>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</si>
  <si>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</si>
  <si>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</si>
  <si>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</si>
  <si>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</si>
  <si>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</si>
  <si>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</si>
  <si>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</si>
  <si>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</si>
  <si>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</si>
  <si>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</si>
  <si>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</si>
  <si>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</si>
  <si>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</si>
  <si>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</si>
  <si>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</si>
  <si>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</si>
  <si>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</si>
  <si>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</si>
  <si>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</si>
  <si>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</si>
  <si>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</si>
  <si>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</si>
  <si>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</si>
  <si>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</si>
  <si>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</si>
  <si>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</si>
  <si>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</si>
  <si>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</si>
  <si>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</si>
  <si>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</si>
  <si>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</si>
  <si>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</si>
  <si>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</si>
  <si>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</si>
  <si>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</si>
  <si>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</si>
  <si>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</si>
  <si>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</si>
  <si>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</si>
  <si>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</si>
  <si>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</si>
  <si>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</si>
  <si>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</si>
  <si>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</si>
  <si>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</si>
  <si>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</si>
  <si>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</si>
  <si>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</si>
  <si>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</si>
  <si>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</si>
  <si>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</si>
  <si>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</si>
  <si>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</si>
  <si>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</si>
  <si>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</si>
  <si>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</si>
  <si>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</si>
  <si>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</si>
  <si>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</si>
  <si>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</si>
  <si>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</si>
  <si>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</si>
  <si>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</si>
  <si>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</si>
  <si>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</si>
  <si>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</si>
  <si>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</si>
  <si>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</si>
  <si>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</si>
  <si>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</si>
  <si>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</si>
  <si>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</si>
  <si>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</si>
  <si>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</si>
  <si>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</si>
  <si>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</si>
  <si>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</si>
  <si>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</si>
  <si>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</si>
  <si>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</si>
  <si>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</si>
  <si>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</si>
  <si>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</si>
  <si>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</si>
  <si>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</si>
  <si>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</si>
  <si>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</si>
  <si>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</si>
  <si>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</si>
  <si>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</si>
  <si>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</si>
  <si>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</si>
  <si>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</si>
  <si>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</si>
  <si>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CÉSAR ORLANDO CHAPETÓN MARTÍNEZ  - SECRETARIO DE PLANEACIÓN</t>
  </si>
  <si>
    <t>Adquision de predios</t>
  </si>
  <si>
    <t>Metro Cuadrado</t>
  </si>
  <si>
    <t>Contratacion de personal</t>
  </si>
  <si>
    <t>Número</t>
  </si>
  <si>
    <t>Estudios, Diseños y construccion de vivienda digna de interes prioritario</t>
  </si>
  <si>
    <t>Implementar mejoramientos</t>
  </si>
  <si>
    <t>Construccion de vivienda rural en sitio propio</t>
  </si>
  <si>
    <t>Crear el banco de materiales</t>
  </si>
  <si>
    <t>Compra de equipos</t>
  </si>
  <si>
    <t>Porcentaje</t>
  </si>
  <si>
    <t>legalizar predios para la poblacion vulnerable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</si>
</sst>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90" zoomScaleNormal="9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8"/>
      <c r="BD2" s="910" t="s">
        <v>1669</v>
      </c>
      <c r="BE2" s="911"/>
      <c r="BF2" s="911"/>
      <c r="BG2" s="911"/>
      <c r="BH2" s="911"/>
      <c r="BI2" s="911"/>
      <c r="BJ2" s="911"/>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9"/>
      <c r="BD3" s="910"/>
      <c r="BE3" s="911"/>
      <c r="BF3" s="911"/>
      <c r="BG3" s="911"/>
      <c r="BH3" s="911"/>
      <c r="BI3" s="911"/>
      <c r="BJ3" s="911"/>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E3. - Infraestructura, Planeación, Ambiente y Servicios Públicos</v>
      </c>
      <c r="D5" s="971"/>
      <c r="E5" s="971"/>
      <c r="F5" s="971"/>
      <c r="G5" s="971"/>
      <c r="H5" s="971"/>
      <c r="I5" s="972"/>
      <c r="J5" s="973" t="s">
        <v>1672</v>
      </c>
      <c r="K5" s="974"/>
      <c r="L5" s="975" t="str">
        <f>VLOOKUP($D$9,'CONSOLIDADO PLAN DESARROLLO'!$DT$9:$DZ$62,5,0)</f>
        <v>Vivienda</v>
      </c>
      <c r="M5" s="975"/>
      <c r="N5" s="975"/>
      <c r="O5" s="975"/>
      <c r="P5" s="975"/>
      <c r="Q5" s="975"/>
      <c r="R5" s="975"/>
      <c r="S5" s="975"/>
      <c r="T5" s="975"/>
      <c r="U5" s="976"/>
      <c r="V5" s="977" t="s">
        <v>1790</v>
      </c>
      <c r="W5" s="978"/>
      <c r="X5" s="978"/>
      <c r="Y5" s="95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E3.P_E - VIVIENDA</v>
      </c>
      <c r="D6" s="950"/>
      <c r="E6" s="950"/>
      <c r="F6" s="951"/>
      <c r="G6" s="912" t="s">
        <v>1792</v>
      </c>
      <c r="H6" s="913"/>
      <c r="I6" s="913"/>
      <c r="J6" s="913"/>
      <c r="K6" s="914" t="str">
        <f>VLOOKUP($D$9,'CONSOLIDADO PLAN DESARROLLO'!$DT$9:$DZ$62,7,0)</f>
        <v>Garantizar vivienda digna y prioritaria como eje para el desarrollo y la proyección con equidad e inclusión</v>
      </c>
      <c r="L6" s="914"/>
      <c r="M6" s="914"/>
      <c r="N6" s="914"/>
      <c r="O6" s="914"/>
      <c r="P6" s="914"/>
      <c r="Q6" s="915"/>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6" t="s">
        <v>1676</v>
      </c>
      <c r="C7" s="917"/>
      <c r="D7" s="959" t="s">
        <v>1677</v>
      </c>
      <c r="E7" s="920"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8"/>
      <c r="C8" s="919"/>
      <c r="D8" s="960"/>
      <c r="E8" s="921"/>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22" t="s">
        <v>1936</v>
      </c>
      <c r="C9" s="923"/>
      <c r="D9" s="103" t="s">
        <v>425</v>
      </c>
      <c r="E9" s="102" t="str">
        <f>VLOOKUP($D$9,'CONSOLIDADO PLAN DESARROLLO'!$EB$9:$EF$62,2,0)</f>
        <v>Mejorar las condiciones de vivienda a través de la implementación de estrategias y acciones encaminadas a recuperar la vivienda digna</v>
      </c>
      <c r="F9" s="37" t="str">
        <f>VLOOKUP($D$9,'CONSOLIDADO PLAN DESARROLLO'!$EB$9:$EF$62,3,0)</f>
        <v xml:space="preserve">No. de estrategias y acciones implementados </v>
      </c>
      <c r="G9" s="98">
        <f>VLOOKUP($D$9,'CONSOLIDADO PLAN DESARROLLO'!$EB$9:$EF$62,4,0)</f>
        <v>0</v>
      </c>
      <c r="H9" s="98">
        <f>VLOOKUP($D$9,'CONSOLIDADO PLAN DESARROLLO'!$EB$9:$EF$62,5,0)</f>
        <v>4</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7"/>
      <c r="B13" s="859" t="str">
        <f>VLOOKUP($D$9,'PROYECTOS REGISTRADOS'!$A$2:$D$82,4,0)</f>
        <v>Mejoramiento de las condiciones de vivienda a través de estrategias y acciones para recuperar la vivienda digna en el Municipio de Tocancipá, Cundinamarca, Centro Oriente</v>
      </c>
      <c r="C13" s="862" t="str">
        <f>VLOOKUP($D$9,'PROYECTOS REGISTRADOS'!$A$2:$D$82,3,0)</f>
        <v>2016-25817-0039</v>
      </c>
      <c r="D13" s="865" t="s">
        <v>1193</v>
      </c>
      <c r="E13" s="868" t="str">
        <f>IF(D13=0,"0-0",(VLOOKUP(D13,'CONSOLIDADO PLAN DESARROLLO'!$EL$9:$ET$304,2,0)))</f>
        <v>Construir  vivienda digna de interés prioritario</v>
      </c>
      <c r="F13" s="871" t="str">
        <f>IF(D13=0,"0-0",(VLOOKUP(D13,'CONSOLIDADO PLAN DESARROLLO'!$EL$9:$ET$304,3,0)))</f>
        <v>No. de viviendas construidas</v>
      </c>
      <c r="G13" s="874">
        <f>IF(D13=0,"0-0",(VLOOKUP(D13,'CONSOLIDADO PLAN DESARROLLO'!$EL$9:$ET$304,4,0)))</f>
        <v>800</v>
      </c>
      <c r="H13" s="877">
        <f>IF(D13=0,"0-0",(VLOOKUP(D13,'CONSOLIDADO PLAN DESARROLLO'!$EL$9:$ET$304,5,0)))</f>
        <v>2800</v>
      </c>
      <c r="I13" s="880">
        <f>IF(D13=0,"0-0",(VLOOKUP(D13,'CONSOLIDADO PLAN DESARROLLO'!$EL$9:$ET$304,$R$3,0)))</f>
        <v>866</v>
      </c>
      <c r="J13" s="881"/>
      <c r="K13" s="902"/>
      <c r="L13" s="905"/>
      <c r="M13" s="850" t="s">
        <v>1937</v>
      </c>
      <c r="N13" s="851" t="s">
        <v>1938</v>
      </c>
      <c r="O13" s="852">
        <v>115000</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7"/>
      <c r="B14" s="859"/>
      <c r="C14" s="862"/>
      <c r="D14" s="865"/>
      <c r="E14" s="869"/>
      <c r="F14" s="871"/>
      <c r="G14" s="874"/>
      <c r="H14" s="877"/>
      <c r="I14" s="882"/>
      <c r="J14" s="883"/>
      <c r="K14" s="902"/>
      <c r="L14" s="906"/>
      <c r="M14" s="850" t="s">
        <v>1939</v>
      </c>
      <c r="N14" s="851" t="s">
        <v>1940</v>
      </c>
      <c r="O14" s="852">
        <v>5</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7"/>
      <c r="B15" s="859"/>
      <c r="C15" s="862"/>
      <c r="D15" s="865"/>
      <c r="E15" s="869"/>
      <c r="F15" s="871"/>
      <c r="G15" s="874"/>
      <c r="H15" s="877"/>
      <c r="I15" s="882"/>
      <c r="J15" s="883"/>
      <c r="K15" s="902"/>
      <c r="L15" s="906"/>
      <c r="M15" s="853" t="s">
        <v>1941</v>
      </c>
      <c r="N15" s="851" t="s">
        <v>1940</v>
      </c>
      <c r="O15" s="852">
        <v>2800</v>
      </c>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02"/>
      <c r="L16" s="906"/>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02"/>
      <c r="L17" s="906"/>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03"/>
      <c r="L18" s="906"/>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04"/>
      <c r="L19" s="907"/>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7"/>
      <c r="B22" s="859" t="str">
        <f>VLOOKUP($D$9,'PROYECTOS REGISTRADOS'!$A$2:$D$82,4,0)</f>
        <v>Mejoramiento de las condiciones de vivienda a través de estrategias y acciones para recuperar la vivienda digna en el Municipio de Tocancipá, Cundinamarca, Centro Oriente</v>
      </c>
      <c r="C22" s="862" t="str">
        <f>VLOOKUP($D$9,'PROYECTOS REGISTRADOS'!$A$2:$D$82,3,0)</f>
        <v>2016-25817-0039</v>
      </c>
      <c r="D22" s="865" t="s">
        <v>1198</v>
      </c>
      <c r="E22" s="868" t="str">
        <f>IF(D22=0,"0-0",(VLOOKUP(D22,'CONSOLIDADO PLAN DESARROLLO'!$EL$9:$ET$304,2,0)))</f>
        <v>Implementar programas de mejoramiento  de vivienda en el municipio</v>
      </c>
      <c r="F22" s="871" t="str">
        <f>IF(D22=0,"0-0",(VLOOKUP(D22,'CONSOLIDADO PLAN DESARROLLO'!$EL$9:$ET$304,3,0)))</f>
        <v>No. de mejoramiento implementados</v>
      </c>
      <c r="G22" s="874">
        <f>IF(D22=0,"0-0",(VLOOKUP(D22,'CONSOLIDADO PLAN DESARROLLO'!$EL$9:$ET$304,4,0)))</f>
        <v>0</v>
      </c>
      <c r="H22" s="877">
        <f>IF(D22=0,"0-0",(VLOOKUP(D22,'CONSOLIDADO PLAN DESARROLLO'!$EL$9:$ET$304,5,0)))</f>
        <v>400</v>
      </c>
      <c r="I22" s="880">
        <f>IF(D22=0,"0-0",(VLOOKUP(D22,'CONSOLIDADO PLAN DESARROLLO'!$EL$9:$ET$304,$R$3,0)))</f>
        <v>100</v>
      </c>
      <c r="J22" s="881"/>
      <c r="K22" s="902"/>
      <c r="L22" s="905"/>
      <c r="M22" s="850" t="s">
        <v>1942</v>
      </c>
      <c r="N22" s="851" t="s">
        <v>1940</v>
      </c>
      <c r="O22" s="852">
        <v>400</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02"/>
      <c r="L23" s="906"/>
      <c r="M23" s="175"/>
      <c r="N23" s="176"/>
      <c r="O23" s="177"/>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02"/>
      <c r="L24" s="906"/>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02"/>
      <c r="L25" s="906"/>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02"/>
      <c r="L26" s="906"/>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03"/>
      <c r="L27" s="906"/>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04"/>
      <c r="L28" s="907"/>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7"/>
      <c r="B31" s="859" t="str">
        <f>VLOOKUP($D$9,'PROYECTOS REGISTRADOS'!$A$2:$D$82,4,0)</f>
        <v>Mejoramiento de las condiciones de vivienda a través de estrategias y acciones para recuperar la vivienda digna en el Municipio de Tocancipá, Cundinamarca, Centro Oriente</v>
      </c>
      <c r="C31" s="862" t="str">
        <f>VLOOKUP($D$9,'PROYECTOS REGISTRADOS'!$A$2:$D$82,3,0)</f>
        <v>2016-25817-0039</v>
      </c>
      <c r="D31" s="865" t="s">
        <v>1202</v>
      </c>
      <c r="E31" s="868" t="str">
        <f>IF(D31=0,"0-0",(VLOOKUP(D31,'CONSOLIDADO PLAN DESARROLLO'!$EL$9:$ET$304,2,0)))</f>
        <v>Construir vivienda rural en sitio propio</v>
      </c>
      <c r="F31" s="871" t="str">
        <f>IF(D31=0,"0-0",(VLOOKUP(D31,'CONSOLIDADO PLAN DESARROLLO'!$EL$9:$ET$304,3,0)))</f>
        <v>No. de viviendas construidas en sitio propio</v>
      </c>
      <c r="G31" s="874">
        <f>IF(D31=0,"0-0",(VLOOKUP(D31,'CONSOLIDADO PLAN DESARROLLO'!$EL$9:$ET$304,4,0)))</f>
        <v>0</v>
      </c>
      <c r="H31" s="877">
        <f>IF(D31=0,"0-0",(VLOOKUP(D31,'CONSOLIDADO PLAN DESARROLLO'!$EL$9:$ET$304,5,0)))</f>
        <v>100</v>
      </c>
      <c r="I31" s="880">
        <f>IF(D31=0,"0-0",(VLOOKUP(D31,'CONSOLIDADO PLAN DESARROLLO'!$EL$9:$ET$304,$R$3,0)))</f>
        <v>16</v>
      </c>
      <c r="J31" s="881"/>
      <c r="K31" s="902"/>
      <c r="L31" s="905"/>
      <c r="M31" s="850" t="s">
        <v>1943</v>
      </c>
      <c r="N31" s="851" t="s">
        <v>1940</v>
      </c>
      <c r="O31" s="852">
        <v>100</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7"/>
      <c r="B32" s="859"/>
      <c r="C32" s="862"/>
      <c r="D32" s="865"/>
      <c r="E32" s="869"/>
      <c r="F32" s="871"/>
      <c r="G32" s="874"/>
      <c r="H32" s="877"/>
      <c r="I32" s="882"/>
      <c r="J32" s="883"/>
      <c r="K32" s="902"/>
      <c r="L32" s="906"/>
      <c r="M32" s="175"/>
      <c r="N32" s="176"/>
      <c r="O32" s="177"/>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7"/>
      <c r="B33" s="859"/>
      <c r="C33" s="862"/>
      <c r="D33" s="865"/>
      <c r="E33" s="869"/>
      <c r="F33" s="871"/>
      <c r="G33" s="874"/>
      <c r="H33" s="877"/>
      <c r="I33" s="882"/>
      <c r="J33" s="883"/>
      <c r="K33" s="902"/>
      <c r="L33" s="906"/>
      <c r="M33" s="175"/>
      <c r="N33" s="176"/>
      <c r="O33" s="177"/>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02"/>
      <c r="L34" s="906"/>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02"/>
      <c r="L35" s="906"/>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03"/>
      <c r="L36" s="906"/>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04"/>
      <c r="L37" s="907"/>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7"/>
      <c r="B40" s="859" t="str">
        <f>VLOOKUP($D$9,'PROYECTOS REGISTRADOS'!$A$2:$D$82,4,0)</f>
        <v>Mejoramiento de las condiciones de vivienda a través de estrategias y acciones para recuperar la vivienda digna en el Municipio de Tocancipá, Cundinamarca, Centro Oriente</v>
      </c>
      <c r="C40" s="862" t="str">
        <f>VLOOKUP($D$9,'PROYECTOS REGISTRADOS'!$A$2:$D$82,3,0)</f>
        <v>2016-25817-0039</v>
      </c>
      <c r="D40" s="865" t="s">
        <v>1207</v>
      </c>
      <c r="E40" s="868" t="str">
        <f>IF(D40=0,"0-0",(VLOOKUP(D40,'CONSOLIDADO PLAN DESARROLLO'!$EL$9:$ET$304,2,0)))</f>
        <v>Crear el banco de materiales para el apoyo al mejoramiento y construcción en sitio propio</v>
      </c>
      <c r="F40" s="871" t="str">
        <f>IF(D40=0,"0-0",(VLOOKUP(D40,'CONSOLIDADO PLAN DESARROLLO'!$EL$9:$ET$304,3,0)))</f>
        <v>banco de materiales creado</v>
      </c>
      <c r="G40" s="874">
        <f>IF(D40=0,"0-0",(VLOOKUP(D40,'CONSOLIDADO PLAN DESARROLLO'!$EL$9:$ET$304,4,0)))</f>
        <v>0</v>
      </c>
      <c r="H40" s="877">
        <f>IF(D40=0,"0-0",(VLOOKUP(D40,'CONSOLIDADO PLAN DESARROLLO'!$EL$9:$ET$304,5,0)))</f>
        <v>1</v>
      </c>
      <c r="I40" s="880">
        <f>IF(D40=0,"0-0",(VLOOKUP(D40,'CONSOLIDADO PLAN DESARROLLO'!$EL$9:$ET$304,$R$3,0)))</f>
        <v>0.16</v>
      </c>
      <c r="J40" s="881"/>
      <c r="K40" s="902"/>
      <c r="L40" s="905"/>
      <c r="M40" s="850" t="s">
        <v>1944</v>
      </c>
      <c r="N40" s="851" t="s">
        <v>1940</v>
      </c>
      <c r="O40" s="852">
        <v>1</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7"/>
      <c r="B41" s="859"/>
      <c r="C41" s="862"/>
      <c r="D41" s="865"/>
      <c r="E41" s="869"/>
      <c r="F41" s="871"/>
      <c r="G41" s="874"/>
      <c r="H41" s="877"/>
      <c r="I41" s="882"/>
      <c r="J41" s="883"/>
      <c r="K41" s="902"/>
      <c r="L41" s="906"/>
      <c r="M41" s="175"/>
      <c r="N41" s="176"/>
      <c r="O41" s="177"/>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02"/>
      <c r="L42" s="906"/>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02"/>
      <c r="L43" s="906"/>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02"/>
      <c r="L44" s="906"/>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03"/>
      <c r="L45" s="906"/>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04"/>
      <c r="L46" s="90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57"/>
      <c r="B49" s="859" t="str">
        <f>VLOOKUP($D$9,'PROYECTOS REGISTRADOS'!$A$2:$D$82,4,0)</f>
        <v>Mejoramiento de las condiciones de vivienda a través de estrategias y acciones para recuperar la vivienda digna en el Municipio de Tocancipá, Cundinamarca, Centro Oriente</v>
      </c>
      <c r="C49" s="862" t="str">
        <f>VLOOKUP($D$9,'PROYECTOS REGISTRADOS'!$A$2:$D$82,3,0)</f>
        <v>2016-25817-0039</v>
      </c>
      <c r="D49" s="865" t="s">
        <v>1211</v>
      </c>
      <c r="E49" s="868" t="str">
        <f>IF(D49=0,"0-0",(VLOOKUP(D49,'CONSOLIDADO PLAN DESARROLLO'!$EL$9:$ET$304,2,0)))</f>
        <v>Fortalecer la Secretaria de Planeación mediante la compra de equipos con recursos del SGR</v>
      </c>
      <c r="F49" s="871" t="str">
        <f>IF(D49=0,"0-0",(VLOOKUP(D49,'CONSOLIDADO PLAN DESARROLLO'!$EL$9:$ET$304,3,0)))</f>
        <v>Porcentaje de inversión de los recursos del SGR (%)</v>
      </c>
      <c r="G49" s="874">
        <f>IF(D49=0,"0-0",(VLOOKUP(D49,'CONSOLIDADO PLAN DESARROLLO'!$EL$9:$ET$304,4,0)))</f>
        <v>30</v>
      </c>
      <c r="H49" s="877">
        <f>IF(D49=0,"0-0",(VLOOKUP(D49,'CONSOLIDADO PLAN DESARROLLO'!$EL$9:$ET$304,5,0)))</f>
        <v>100</v>
      </c>
      <c r="I49" s="880">
        <f>IF(D49=0,"0-0",(VLOOKUP(D49,'CONSOLIDADO PLAN DESARROLLO'!$EL$9:$ET$304,$R$3,0)))</f>
        <v>32.83</v>
      </c>
      <c r="J49" s="881"/>
      <c r="K49" s="902"/>
      <c r="L49" s="905"/>
      <c r="M49" s="850" t="s">
        <v>1945</v>
      </c>
      <c r="N49" s="851" t="s">
        <v>1946</v>
      </c>
      <c r="O49" s="852">
        <v>100</v>
      </c>
      <c r="P49" s="47"/>
      <c r="Q49" s="46"/>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7"/>
      <c r="B50" s="859"/>
      <c r="C50" s="862"/>
      <c r="D50" s="865"/>
      <c r="E50" s="869"/>
      <c r="F50" s="871"/>
      <c r="G50" s="874"/>
      <c r="H50" s="877"/>
      <c r="I50" s="882"/>
      <c r="J50" s="883"/>
      <c r="K50" s="902"/>
      <c r="L50" s="906"/>
      <c r="M50" s="175"/>
      <c r="N50" s="176"/>
      <c r="O50" s="177"/>
      <c r="P50" s="47"/>
      <c r="Q50" s="46"/>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7"/>
      <c r="B51" s="859"/>
      <c r="C51" s="862"/>
      <c r="D51" s="865"/>
      <c r="E51" s="869"/>
      <c r="F51" s="871"/>
      <c r="G51" s="874"/>
      <c r="H51" s="877"/>
      <c r="I51" s="882"/>
      <c r="J51" s="883"/>
      <c r="K51" s="902"/>
      <c r="L51" s="906"/>
      <c r="M51" s="175"/>
      <c r="N51" s="176"/>
      <c r="O51" s="177"/>
      <c r="P51" s="47"/>
      <c r="Q51" s="46"/>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7"/>
      <c r="B52" s="859"/>
      <c r="C52" s="862"/>
      <c r="D52" s="865"/>
      <c r="E52" s="869"/>
      <c r="F52" s="871"/>
      <c r="G52" s="874"/>
      <c r="H52" s="877"/>
      <c r="I52" s="882"/>
      <c r="J52" s="883"/>
      <c r="K52" s="902"/>
      <c r="L52" s="906"/>
      <c r="M52" s="175"/>
      <c r="N52" s="176"/>
      <c r="O52" s="177"/>
      <c r="P52" s="47"/>
      <c r="Q52" s="46"/>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7"/>
      <c r="B53" s="859"/>
      <c r="C53" s="862"/>
      <c r="D53" s="865"/>
      <c r="E53" s="869"/>
      <c r="F53" s="871"/>
      <c r="G53" s="874"/>
      <c r="H53" s="877"/>
      <c r="I53" s="882"/>
      <c r="J53" s="883"/>
      <c r="K53" s="902"/>
      <c r="L53" s="906"/>
      <c r="M53" s="175"/>
      <c r="N53" s="176"/>
      <c r="O53" s="177"/>
      <c r="P53" s="47"/>
      <c r="Q53" s="46"/>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7"/>
      <c r="B54" s="860"/>
      <c r="C54" s="863"/>
      <c r="D54" s="866"/>
      <c r="E54" s="869"/>
      <c r="F54" s="872"/>
      <c r="G54" s="875"/>
      <c r="H54" s="878"/>
      <c r="I54" s="882"/>
      <c r="J54" s="883"/>
      <c r="K54" s="903"/>
      <c r="L54" s="906"/>
      <c r="M54" s="178"/>
      <c r="N54" s="179"/>
      <c r="O54" s="180"/>
      <c r="P54" s="108"/>
      <c r="Q54" s="107"/>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8"/>
      <c r="B55" s="861"/>
      <c r="C55" s="864"/>
      <c r="D55" s="867"/>
      <c r="E55" s="870"/>
      <c r="F55" s="873"/>
      <c r="G55" s="876"/>
      <c r="H55" s="879"/>
      <c r="I55" s="884"/>
      <c r="J55" s="885"/>
      <c r="K55" s="904"/>
      <c r="L55" s="90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857"/>
      <c r="B58" s="859" t="str">
        <f>VLOOKUP($D$9,'PROYECTOS REGISTRADOS'!$A$2:$D$82,4,0)</f>
        <v>Mejoramiento de las condiciones de vivienda a través de estrategias y acciones para recuperar la vivienda digna en el Municipio de Tocancipá, Cundinamarca, Centro Oriente</v>
      </c>
      <c r="C58" s="862" t="str">
        <f>VLOOKUP($D$9,'PROYECTOS REGISTRADOS'!$A$2:$D$82,3,0)</f>
        <v>2016-25817-0039</v>
      </c>
      <c r="D58" s="865" t="s">
        <v>1215</v>
      </c>
      <c r="E58" s="868" t="str">
        <f>IF(D58=0,"0-0",(VLOOKUP(D58,'CONSOLIDADO PLAN DESARROLLO'!$EL$9:$ET$304,2,0)))</f>
        <v>Adelantar acciones de apoyo y asesoría integral en legalización de predios para población vulnerable</v>
      </c>
      <c r="F58" s="871" t="str">
        <f>IF(D58=0,"0-0",(VLOOKUP(D58,'CONSOLIDADO PLAN DESARROLLO'!$EL$9:$ET$304,3,0)))</f>
        <v>No. Acciones adelantadas</v>
      </c>
      <c r="G58" s="874">
        <f>IF(D58=0,"0-0",(VLOOKUP(D58,'CONSOLIDADO PLAN DESARROLLO'!$EL$9:$ET$304,4,0)))</f>
        <v>0</v>
      </c>
      <c r="H58" s="877">
        <f>IF(D58=0,"0-0",(VLOOKUP(D58,'CONSOLIDADO PLAN DESARROLLO'!$EL$9:$ET$304,5,0)))</f>
        <v>1</v>
      </c>
      <c r="I58" s="880">
        <f>IF(D58=0,"0-0",(VLOOKUP(D58,'CONSOLIDADO PLAN DESARROLLO'!$EL$9:$ET$304,$R$3,0)))</f>
        <v>0.16</v>
      </c>
      <c r="J58" s="881"/>
      <c r="K58" s="902"/>
      <c r="L58" s="905"/>
      <c r="M58" s="850" t="s">
        <v>1947</v>
      </c>
      <c r="N58" s="851" t="s">
        <v>1940</v>
      </c>
      <c r="O58" s="852">
        <v>1</v>
      </c>
      <c r="P58" s="47"/>
      <c r="Q58" s="46"/>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7"/>
      <c r="B59" s="859"/>
      <c r="C59" s="862"/>
      <c r="D59" s="865"/>
      <c r="E59" s="869"/>
      <c r="F59" s="871"/>
      <c r="G59" s="874"/>
      <c r="H59" s="877"/>
      <c r="I59" s="882"/>
      <c r="J59" s="883"/>
      <c r="K59" s="902"/>
      <c r="L59" s="906"/>
      <c r="M59" s="175"/>
      <c r="N59" s="176"/>
      <c r="O59" s="177"/>
      <c r="P59" s="47"/>
      <c r="Q59" s="46"/>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7"/>
      <c r="B60" s="859"/>
      <c r="C60" s="862"/>
      <c r="D60" s="865"/>
      <c r="E60" s="869"/>
      <c r="F60" s="871"/>
      <c r="G60" s="874"/>
      <c r="H60" s="877"/>
      <c r="I60" s="882"/>
      <c r="J60" s="883"/>
      <c r="K60" s="902"/>
      <c r="L60" s="906"/>
      <c r="M60" s="175"/>
      <c r="N60" s="176"/>
      <c r="O60" s="177"/>
      <c r="P60" s="47"/>
      <c r="Q60" s="46"/>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7"/>
      <c r="B61" s="859"/>
      <c r="C61" s="862"/>
      <c r="D61" s="865"/>
      <c r="E61" s="869"/>
      <c r="F61" s="871"/>
      <c r="G61" s="874"/>
      <c r="H61" s="877"/>
      <c r="I61" s="882"/>
      <c r="J61" s="883"/>
      <c r="K61" s="902"/>
      <c r="L61" s="906"/>
      <c r="M61" s="175"/>
      <c r="N61" s="176"/>
      <c r="O61" s="177"/>
      <c r="P61" s="47"/>
      <c r="Q61" s="46"/>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7"/>
      <c r="B62" s="859"/>
      <c r="C62" s="862"/>
      <c r="D62" s="865"/>
      <c r="E62" s="869"/>
      <c r="F62" s="871"/>
      <c r="G62" s="874"/>
      <c r="H62" s="877"/>
      <c r="I62" s="882"/>
      <c r="J62" s="883"/>
      <c r="K62" s="902"/>
      <c r="L62" s="906"/>
      <c r="M62" s="175"/>
      <c r="N62" s="176"/>
      <c r="O62" s="177"/>
      <c r="P62" s="47"/>
      <c r="Q62" s="46"/>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7"/>
      <c r="B63" s="860"/>
      <c r="C63" s="863"/>
      <c r="D63" s="866"/>
      <c r="E63" s="869"/>
      <c r="F63" s="872"/>
      <c r="G63" s="875"/>
      <c r="H63" s="878"/>
      <c r="I63" s="882"/>
      <c r="J63" s="883"/>
      <c r="K63" s="903"/>
      <c r="L63" s="906"/>
      <c r="M63" s="178"/>
      <c r="N63" s="179"/>
      <c r="O63" s="180"/>
      <c r="P63" s="108"/>
      <c r="Q63" s="107"/>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8"/>
      <c r="B64" s="861"/>
      <c r="C64" s="864"/>
      <c r="D64" s="867"/>
      <c r="E64" s="870"/>
      <c r="F64" s="873"/>
      <c r="G64" s="876"/>
      <c r="H64" s="879"/>
      <c r="I64" s="884"/>
      <c r="J64" s="885"/>
      <c r="K64" s="904"/>
      <c r="L64" s="90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Mejoramiento de las condiciones de vivienda a través de estrategias y acciones para recuperar la vivienda digna en el Municipio de Tocancipá, Cundinamarca, Centro Oriente</v>
      </c>
      <c r="C67" s="862" t="str">
        <f>VLOOKUP($D$9,'PROYECTOS REGISTRADOS'!$A$2:$D$82,3,0)</f>
        <v>2016-25817-0039</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Mejoramiento de las condiciones de vivienda a través de estrategias y acciones para recuperar la vivienda digna en el Municipio de Tocancipá, Cundinamarca, Centro Oriente</v>
      </c>
      <c r="C76" s="862" t="str">
        <f>VLOOKUP($D$9,'PROYECTOS REGISTRADOS'!$A$2:$D$82,3,0)</f>
        <v>2016-25817-0039</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Mejoramiento de las condiciones de vivienda a través de estrategias y acciones para recuperar la vivienda digna en el Municipio de Tocancipá, Cundinamarca, Centro Oriente</v>
      </c>
      <c r="C85" s="862" t="str">
        <f>VLOOKUP($D$9,'PROYECTOS REGISTRADOS'!$A$2:$D$82,3,0)</f>
        <v>2016-25817-0039</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Mejoramiento de las condiciones de vivienda a través de estrategias y acciones para recuperar la vivienda digna en el Municipio de Tocancipá, Cundinamarca, Centro Oriente</v>
      </c>
      <c r="C94" s="862" t="str">
        <f>VLOOKUP($D$9,'PROYECTOS REGISTRADOS'!$A$2:$D$82,3,0)</f>
        <v>2016-25817-0039</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Mejoramiento de las condiciones de vivienda a través de estrategias y acciones para recuperar la vivienda digna en el Municipio de Tocancipá, Cundinamarca, Centro Oriente</v>
      </c>
      <c r="C103" s="862" t="str">
        <f>VLOOKUP($D$9,'PROYECTOS REGISTRADOS'!$A$2:$D$82,3,0)</f>
        <v>2016-25817-0039</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Mejoramiento de las condiciones de vivienda a través de estrategias y acciones para recuperar la vivienda digna en el Municipio de Tocancipá, Cundinamarca, Centro Oriente</v>
      </c>
      <c r="C112" s="862" t="str">
        <f>VLOOKUP($D$9,'PROYECTOS REGISTRADOS'!$A$2:$D$82,3,0)</f>
        <v>2016-25817-0039</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Mejoramiento de las condiciones de vivienda a través de estrategias y acciones para recuperar la vivienda digna en el Municipio de Tocancipá, Cundinamarca, Centro Oriente</v>
      </c>
      <c r="C121" s="862" t="str">
        <f>VLOOKUP($D$9,'PROYECTOS REGISTRADOS'!$A$2:$D$82,3,0)</f>
        <v>2016-25817-0039</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Mejoramiento de las condiciones de vivienda a través de estrategias y acciones para recuperar la vivienda digna en el Municipio de Tocancipá, Cundinamarca, Centro Oriente</v>
      </c>
      <c r="C130" s="862" t="str">
        <f>VLOOKUP($D$9,'PROYECTOS REGISTRADOS'!$A$2:$D$82,3,0)</f>
        <v>2016-25817-0039</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Mejoramiento de las condiciones de vivienda a través de estrategias y acciones para recuperar la vivienda digna en el Municipio de Tocancipá, Cundinamarca, Centro Oriente</v>
      </c>
      <c r="C139" s="862" t="str">
        <f>VLOOKUP($D$9,'PROYECTOS REGISTRADOS'!$A$2:$D$82,3,0)</f>
        <v>2016-25817-0039</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Mejoramiento de las condiciones de vivienda a través de estrategias y acciones para recuperar la vivienda digna en el Municipio de Tocancipá, Cundinamarca, Centro Oriente</v>
      </c>
      <c r="C148" s="862" t="str">
        <f>VLOOKUP($D$9,'PROYECTOS REGISTRADOS'!$A$2:$D$82,3,0)</f>
        <v>2016-25817-0039</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Mejoramiento de las condiciones de vivienda a través de estrategias y acciones para recuperar la vivienda digna en el Municipio de Tocancipá, Cundinamarca, Centro Oriente</v>
      </c>
      <c r="C157" s="862" t="str">
        <f>VLOOKUP($D$9,'PROYECTOS REGISTRADOS'!$A$2:$D$82,3,0)</f>
        <v>2016-25817-0039</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Mejoramiento de las condiciones de vivienda a través de estrategias y acciones para recuperar la vivienda digna en el Municipio de Tocancipá, Cundinamarca, Centro Oriente</v>
      </c>
      <c r="C166" s="862" t="str">
        <f>VLOOKUP($D$9,'PROYECTOS REGISTRADOS'!$A$2:$D$82,3,0)</f>
        <v>2016-25817-0039</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Mejoramiento de las condiciones de vivienda a través de estrategias y acciones para recuperar la vivienda digna en el Municipio de Tocancipá, Cundinamarca, Centro Oriente</v>
      </c>
      <c r="C175" s="862" t="str">
        <f>VLOOKUP($D$9,'PROYECTOS REGISTRADOS'!$A$2:$D$82,3,0)</f>
        <v>2016-25817-0039</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Mejoramiento de las condiciones de vivienda a través de estrategias y acciones para recuperar la vivienda digna en el Municipio de Tocancipá, Cundinamarca, Centro Oriente</v>
      </c>
      <c r="C184" s="862" t="str">
        <f>VLOOKUP($D$9,'PROYECTOS REGISTRADOS'!$A$2:$D$82,3,0)</f>
        <v>2016-25817-0039</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Mejoramiento de las condiciones de vivienda a través de estrategias y acciones para recuperar la vivienda digna en el Municipio de Tocancipá, Cundinamarca, Centro Oriente</v>
      </c>
      <c r="C193" s="862" t="str">
        <f>VLOOKUP($D$9,'PROYECTOS REGISTRADOS'!$A$2:$D$82,3,0)</f>
        <v>2016-25817-0039</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8"/>
      <c r="C202" s="910" t="s">
        <v>1669</v>
      </c>
      <c r="D202" s="911"/>
      <c r="E202" s="911"/>
      <c r="F202" s="911"/>
      <c r="G202" s="911"/>
      <c r="H202" s="911"/>
      <c r="I202" s="911"/>
      <c r="J202" s="911"/>
    </row>
    <row r="203" spans="1:53" x14ac:dyDescent="0.2">
      <c r="B203" s="909"/>
      <c r="C203" s="910"/>
      <c r="D203" s="911"/>
      <c r="E203" s="911"/>
      <c r="F203" s="911"/>
      <c r="G203" s="911"/>
      <c r="H203" s="911"/>
      <c r="I203" s="911"/>
      <c r="J203" s="911"/>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CJt2WuW0Uxj/TU/3LoxofKE/ZJx375Dajw3Es6PSMUm1mBRYSB+tt+ogrMHGNtSHdVKke9FFrx9FtS8vNBmFaA==" saltValue="HRz1KdX9IvBntHvSjipoCQ=="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54F4EC-3072-41DB-88A1-F99F384800C4}"/>
</file>

<file path=customXml/itemProps2.xml><?xml version="1.0" encoding="utf-8"?>
<ds:datastoreItem xmlns:ds="http://schemas.openxmlformats.org/officeDocument/2006/customXml" ds:itemID="{CD243E6A-CE2A-4458-B9B5-8FB35884B86E}"/>
</file>

<file path=customXml/itemProps3.xml><?xml version="1.0" encoding="utf-8"?>
<ds:datastoreItem xmlns:ds="http://schemas.openxmlformats.org/officeDocument/2006/customXml" ds:itemID="{9F8F57EB-D11C-4BEA-B654-355E03D319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2017-01-26T22:35:38Z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