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PLANES DE ACCION 2018_Seguimiento Anual\E1.P_C  CULTURA DE TODOS Y PARA TODOS\"/>
    </mc:Choice>
  </mc:AlternateContent>
  <bookViews>
    <workbookView xWindow="0" yWindow="0" windowWidth="14820" windowHeight="10710" tabRatio="795"/>
  </bookViews>
  <sheets>
    <sheet name="PLAN DE ACCION 2018"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D158" i="6" l="1"/>
  <c r="AB158" i="6"/>
  <c r="Z158" i="6"/>
  <c r="X158" i="6"/>
  <c r="V158" i="6"/>
  <c r="T158" i="6"/>
  <c r="R158" i="6"/>
  <c r="AD149" i="6"/>
  <c r="AB149" i="6"/>
  <c r="Z149" i="6"/>
  <c r="X149" i="6"/>
  <c r="V149" i="6"/>
  <c r="T149" i="6"/>
  <c r="R149" i="6"/>
  <c r="AD140" i="6"/>
  <c r="AB140" i="6"/>
  <c r="Z140" i="6"/>
  <c r="X140" i="6"/>
  <c r="V140" i="6"/>
  <c r="T140" i="6"/>
  <c r="R140" i="6"/>
  <c r="AD131" i="6"/>
  <c r="AB131" i="6"/>
  <c r="Z131" i="6"/>
  <c r="X131" i="6"/>
  <c r="V131" i="6"/>
  <c r="T131" i="6"/>
  <c r="R131" i="6"/>
  <c r="AD122" i="6"/>
  <c r="AB122" i="6"/>
  <c r="Z122" i="6"/>
  <c r="X122" i="6"/>
  <c r="V122" i="6"/>
  <c r="T122" i="6"/>
  <c r="R122" i="6"/>
  <c r="AD113" i="6"/>
  <c r="AB113" i="6"/>
  <c r="Z113" i="6"/>
  <c r="X113" i="6"/>
  <c r="V113" i="6"/>
  <c r="T113" i="6"/>
  <c r="R113" i="6"/>
  <c r="AD104" i="6"/>
  <c r="AB104" i="6"/>
  <c r="Z104" i="6"/>
  <c r="X104" i="6"/>
  <c r="V104" i="6"/>
  <c r="T104" i="6"/>
  <c r="R104" i="6"/>
  <c r="AD95" i="6"/>
  <c r="AB95" i="6"/>
  <c r="Z95" i="6"/>
  <c r="X95" i="6"/>
  <c r="V95" i="6"/>
  <c r="T95" i="6"/>
  <c r="R95" i="6"/>
  <c r="AD86" i="6"/>
  <c r="AB86" i="6"/>
  <c r="Z86" i="6"/>
  <c r="X86" i="6"/>
  <c r="V86" i="6"/>
  <c r="T86" i="6"/>
  <c r="R86" i="6"/>
  <c r="AD77" i="6"/>
  <c r="AB77" i="6"/>
  <c r="Z77" i="6"/>
  <c r="X77" i="6"/>
  <c r="V77" i="6"/>
  <c r="T77" i="6"/>
  <c r="R77" i="6"/>
  <c r="AD68" i="6"/>
  <c r="AB68" i="6"/>
  <c r="Z68" i="6"/>
  <c r="X68" i="6"/>
  <c r="V68" i="6"/>
  <c r="T68" i="6"/>
  <c r="R68" i="6"/>
  <c r="AD59" i="6"/>
  <c r="AB59" i="6"/>
  <c r="Z59" i="6"/>
  <c r="X59" i="6"/>
  <c r="V59" i="6"/>
  <c r="T59" i="6"/>
  <c r="R59" i="6"/>
  <c r="AD40" i="6"/>
  <c r="AB40" i="6"/>
  <c r="Z40" i="6"/>
  <c r="X40" i="6"/>
  <c r="V40" i="6"/>
  <c r="T40" i="6"/>
  <c r="R40" i="6"/>
  <c r="AD31" i="6"/>
  <c r="AB31" i="6"/>
  <c r="X31" i="6"/>
  <c r="V31" i="6"/>
  <c r="T31" i="6"/>
  <c r="R31" i="6"/>
  <c r="AD22" i="6"/>
  <c r="AB22" i="6"/>
  <c r="Z22" i="6"/>
  <c r="X22" i="6"/>
  <c r="V22" i="6"/>
  <c r="T22" i="6"/>
  <c r="R22" i="6"/>
  <c r="AD13" i="6"/>
  <c r="AB13" i="6"/>
  <c r="Z13" i="6"/>
  <c r="X13" i="6"/>
  <c r="V13" i="6"/>
  <c r="T13" i="6"/>
  <c r="AZ12" i="6" l="1"/>
  <c r="AY12" i="6"/>
  <c r="AX12" i="6"/>
  <c r="AW12" i="6"/>
  <c r="AV12" i="6"/>
  <c r="AT12" i="6"/>
  <c r="AS12" i="6"/>
  <c r="AQ12" i="6"/>
  <c r="AP12" i="6"/>
  <c r="AO12" i="6"/>
  <c r="AN12" i="6"/>
  <c r="AM12" i="6"/>
  <c r="AL12" i="6"/>
  <c r="AU13" i="6"/>
  <c r="K5" i="10" l="1"/>
  <c r="H5" i="10"/>
  <c r="AI39" i="6" l="1"/>
  <c r="AH39" i="6"/>
  <c r="AG39" i="6"/>
  <c r="AF39" i="6"/>
  <c r="AE39" i="6"/>
  <c r="AC39" i="6"/>
  <c r="AA39" i="6"/>
  <c r="Y39" i="6"/>
  <c r="W39" i="6"/>
  <c r="U39" i="6"/>
  <c r="S39" i="6"/>
  <c r="AI157" i="6"/>
  <c r="AH157" i="6"/>
  <c r="AG157" i="6"/>
  <c r="AF157" i="6"/>
  <c r="AE157" i="6"/>
  <c r="AC157" i="6"/>
  <c r="AA157" i="6"/>
  <c r="Y157" i="6"/>
  <c r="W157" i="6"/>
  <c r="U157" i="6"/>
  <c r="S157" i="6"/>
  <c r="J157" i="6"/>
  <c r="AI148" i="6"/>
  <c r="AH148" i="6"/>
  <c r="AG148" i="6"/>
  <c r="AF148" i="6"/>
  <c r="AE148" i="6"/>
  <c r="AC148" i="6"/>
  <c r="AA148" i="6"/>
  <c r="Y148" i="6"/>
  <c r="W148" i="6"/>
  <c r="U148" i="6"/>
  <c r="S148" i="6"/>
  <c r="J148" i="6"/>
  <c r="AI139" i="6"/>
  <c r="AH139" i="6"/>
  <c r="AG139" i="6"/>
  <c r="AF139" i="6"/>
  <c r="AE139" i="6"/>
  <c r="AC139" i="6"/>
  <c r="AA139" i="6"/>
  <c r="Y139" i="6"/>
  <c r="W139" i="6"/>
  <c r="U139" i="6"/>
  <c r="S139" i="6"/>
  <c r="J139" i="6"/>
  <c r="AI130" i="6"/>
  <c r="AH130" i="6"/>
  <c r="AG130" i="6"/>
  <c r="AF130" i="6"/>
  <c r="AE130" i="6"/>
  <c r="AC130" i="6"/>
  <c r="AA130" i="6"/>
  <c r="Y130" i="6"/>
  <c r="W130" i="6"/>
  <c r="U130" i="6"/>
  <c r="S130" i="6"/>
  <c r="J130" i="6"/>
  <c r="AI121" i="6"/>
  <c r="AH121" i="6"/>
  <c r="AG121" i="6"/>
  <c r="AF121" i="6"/>
  <c r="AE121" i="6"/>
  <c r="AC121" i="6"/>
  <c r="AA121" i="6"/>
  <c r="Y121" i="6"/>
  <c r="W121" i="6"/>
  <c r="U121" i="6"/>
  <c r="S121" i="6"/>
  <c r="J121" i="6"/>
  <c r="AI112" i="6"/>
  <c r="AH112" i="6"/>
  <c r="AG112" i="6"/>
  <c r="AF112" i="6"/>
  <c r="AE112" i="6"/>
  <c r="AC112" i="6"/>
  <c r="AA112" i="6"/>
  <c r="Y112" i="6"/>
  <c r="W112" i="6"/>
  <c r="U112" i="6"/>
  <c r="S112" i="6"/>
  <c r="J112" i="6"/>
  <c r="AI103" i="6"/>
  <c r="AH103" i="6"/>
  <c r="AG103" i="6"/>
  <c r="AF103" i="6"/>
  <c r="AE103" i="6"/>
  <c r="AC103" i="6"/>
  <c r="AA103" i="6"/>
  <c r="Y103" i="6"/>
  <c r="W103" i="6"/>
  <c r="U103" i="6"/>
  <c r="S103" i="6"/>
  <c r="J103" i="6"/>
  <c r="AI94" i="6"/>
  <c r="AH94" i="6"/>
  <c r="AG94" i="6"/>
  <c r="AF94" i="6"/>
  <c r="AE94" i="6"/>
  <c r="AC94" i="6"/>
  <c r="AA94" i="6"/>
  <c r="Y94" i="6"/>
  <c r="W94" i="6"/>
  <c r="U94" i="6"/>
  <c r="S94" i="6"/>
  <c r="J94" i="6"/>
  <c r="AI85" i="6"/>
  <c r="AH85" i="6"/>
  <c r="AG85" i="6"/>
  <c r="AF85" i="6"/>
  <c r="AE85" i="6"/>
  <c r="AC85" i="6"/>
  <c r="AA85" i="6"/>
  <c r="Y85" i="6"/>
  <c r="W85" i="6"/>
  <c r="U85" i="6"/>
  <c r="S85" i="6"/>
  <c r="J85" i="6"/>
  <c r="AI76" i="6"/>
  <c r="AH76" i="6"/>
  <c r="AG76" i="6"/>
  <c r="AF76" i="6"/>
  <c r="AE76" i="6"/>
  <c r="AC76" i="6"/>
  <c r="AA76" i="6"/>
  <c r="Y76" i="6"/>
  <c r="W76" i="6"/>
  <c r="U76" i="6"/>
  <c r="S76" i="6"/>
  <c r="J76" i="6"/>
  <c r="AI67" i="6"/>
  <c r="AH67" i="6"/>
  <c r="AG67" i="6"/>
  <c r="AF67" i="6"/>
  <c r="AE67" i="6"/>
  <c r="AC67" i="6"/>
  <c r="AA67" i="6"/>
  <c r="Y67" i="6"/>
  <c r="W67" i="6"/>
  <c r="U67" i="6"/>
  <c r="S67" i="6"/>
  <c r="J67" i="6"/>
  <c r="AI58" i="6"/>
  <c r="AH58" i="6"/>
  <c r="AG58" i="6"/>
  <c r="AF58" i="6"/>
  <c r="AE58" i="6"/>
  <c r="AC58" i="6"/>
  <c r="AA58" i="6"/>
  <c r="Y58" i="6"/>
  <c r="W58" i="6"/>
  <c r="U58" i="6"/>
  <c r="S58" i="6"/>
  <c r="J58"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163" i="6" l="1"/>
  <c r="AK162" i="6"/>
  <c r="AK161" i="6"/>
  <c r="AK160" i="6"/>
  <c r="AK159" i="6"/>
  <c r="AK158" i="6"/>
  <c r="AK154" i="6"/>
  <c r="AK153" i="6"/>
  <c r="AK152" i="6"/>
  <c r="AK151" i="6"/>
  <c r="AK150" i="6"/>
  <c r="AK149" i="6"/>
  <c r="AK148" i="6" s="1"/>
  <c r="AK145" i="6"/>
  <c r="AK144" i="6"/>
  <c r="AK143" i="6"/>
  <c r="AK142" i="6"/>
  <c r="AK141" i="6"/>
  <c r="AK140" i="6"/>
  <c r="AK136" i="6"/>
  <c r="AK135" i="6"/>
  <c r="AK134" i="6"/>
  <c r="AK133" i="6"/>
  <c r="AK132" i="6"/>
  <c r="AK131" i="6"/>
  <c r="AK127" i="6"/>
  <c r="AK126" i="6"/>
  <c r="AK125" i="6"/>
  <c r="AK124" i="6"/>
  <c r="AK123" i="6"/>
  <c r="AK122" i="6"/>
  <c r="AK118" i="6"/>
  <c r="AK117" i="6"/>
  <c r="AK116" i="6"/>
  <c r="AK115" i="6"/>
  <c r="AK114" i="6"/>
  <c r="AK113" i="6"/>
  <c r="AK112" i="6" s="1"/>
  <c r="AK109" i="6"/>
  <c r="AK108" i="6"/>
  <c r="AK107" i="6"/>
  <c r="AK106" i="6"/>
  <c r="AK105" i="6"/>
  <c r="AK104" i="6"/>
  <c r="AK100" i="6"/>
  <c r="AK99" i="6"/>
  <c r="AK98" i="6"/>
  <c r="AK97" i="6"/>
  <c r="AK96" i="6"/>
  <c r="AK95" i="6"/>
  <c r="AK91" i="6"/>
  <c r="AK90" i="6"/>
  <c r="AK89" i="6"/>
  <c r="AK88" i="6"/>
  <c r="AK87" i="6"/>
  <c r="AK86" i="6"/>
  <c r="AK82" i="6"/>
  <c r="AK81" i="6"/>
  <c r="AK80" i="6"/>
  <c r="AK79" i="6"/>
  <c r="AK78" i="6"/>
  <c r="AK77" i="6"/>
  <c r="AK73" i="6"/>
  <c r="AK72" i="6"/>
  <c r="AK71" i="6"/>
  <c r="AK70" i="6"/>
  <c r="AK69" i="6"/>
  <c r="AK68" i="6"/>
  <c r="AK64" i="6"/>
  <c r="AK63" i="6"/>
  <c r="AK62" i="6"/>
  <c r="AK61" i="6"/>
  <c r="AK60" i="6"/>
  <c r="AK59" i="6"/>
  <c r="AK52" i="6"/>
  <c r="AK51" i="6"/>
  <c r="AK50" i="6"/>
  <c r="AK49" i="6"/>
  <c r="AK48" i="6"/>
  <c r="AK47" i="6"/>
  <c r="AK46" i="6"/>
  <c r="AK45" i="6"/>
  <c r="AK44" i="6"/>
  <c r="AK43" i="6"/>
  <c r="AK42" i="6"/>
  <c r="AK41" i="6"/>
  <c r="AK40" i="6"/>
  <c r="AK36" i="6"/>
  <c r="AK35" i="6"/>
  <c r="AK34" i="6"/>
  <c r="AK33" i="6"/>
  <c r="AK32" i="6"/>
  <c r="AK31" i="6"/>
  <c r="AK27" i="6"/>
  <c r="AK26" i="6"/>
  <c r="AK25" i="6"/>
  <c r="AK24" i="6"/>
  <c r="AK23" i="6"/>
  <c r="AK22" i="6"/>
  <c r="AK18" i="6"/>
  <c r="AK17" i="6"/>
  <c r="AK16" i="6"/>
  <c r="AK15" i="6"/>
  <c r="AK14" i="6"/>
  <c r="AK13" i="6"/>
  <c r="AK58" i="6" l="1"/>
  <c r="AK94" i="6"/>
  <c r="AK130" i="6"/>
  <c r="AK85" i="6"/>
  <c r="AK121" i="6"/>
  <c r="AK157" i="6"/>
  <c r="AK67" i="6"/>
  <c r="AK103" i="6"/>
  <c r="AK76" i="6"/>
  <c r="AK39" i="6"/>
  <c r="AK12" i="6"/>
  <c r="AK139" i="6"/>
  <c r="AK30" i="6"/>
  <c r="AK21" i="6"/>
  <c r="AH9" i="6"/>
  <c r="AI9" i="6"/>
  <c r="AU51" i="6"/>
  <c r="AR51" i="6"/>
  <c r="AU44" i="6" l="1"/>
  <c r="AR44" i="6"/>
  <c r="AU43" i="6"/>
  <c r="AR43" i="6"/>
  <c r="AU42" i="6"/>
  <c r="AR42" i="6"/>
  <c r="AU46" i="6"/>
  <c r="AR46" i="6"/>
  <c r="AU45" i="6"/>
  <c r="AR45" i="6"/>
  <c r="AU41" i="6"/>
  <c r="AR41" i="6"/>
  <c r="AU208" i="6" l="1"/>
  <c r="AR208" i="6"/>
  <c r="AK208" i="6"/>
  <c r="AU207" i="6"/>
  <c r="AR207" i="6"/>
  <c r="AK207" i="6"/>
  <c r="AU206" i="6"/>
  <c r="AR206" i="6"/>
  <c r="AK206" i="6"/>
  <c r="AU205" i="6"/>
  <c r="AR205" i="6"/>
  <c r="AK205" i="6"/>
  <c r="AU204" i="6"/>
  <c r="AR204" i="6"/>
  <c r="AK204" i="6"/>
  <c r="AK202" i="6" s="1"/>
  <c r="AU203" i="6"/>
  <c r="AR203" i="6"/>
  <c r="AK203" i="6"/>
  <c r="AJ203" i="6"/>
  <c r="AJ202" i="6" s="1"/>
  <c r="I203" i="6"/>
  <c r="H203" i="6"/>
  <c r="G203" i="6"/>
  <c r="F203" i="6"/>
  <c r="E203" i="6"/>
  <c r="AZ202" i="6"/>
  <c r="AY202" i="6"/>
  <c r="AX202" i="6"/>
  <c r="AW202" i="6"/>
  <c r="AV202" i="6"/>
  <c r="AT202" i="6"/>
  <c r="AS202" i="6"/>
  <c r="AQ202" i="6"/>
  <c r="AP202" i="6"/>
  <c r="AO202" i="6"/>
  <c r="AN202" i="6"/>
  <c r="AM202" i="6"/>
  <c r="AL202" i="6"/>
  <c r="AG202" i="6"/>
  <c r="AF202" i="6"/>
  <c r="AE202" i="6"/>
  <c r="AD202" i="6"/>
  <c r="AC202" i="6"/>
  <c r="AB202" i="6"/>
  <c r="AA202" i="6"/>
  <c r="Z202" i="6"/>
  <c r="Y202" i="6"/>
  <c r="X202" i="6"/>
  <c r="W202" i="6"/>
  <c r="V202" i="6"/>
  <c r="U202" i="6"/>
  <c r="T202" i="6"/>
  <c r="S202" i="6"/>
  <c r="R202" i="6"/>
  <c r="J202" i="6"/>
  <c r="AU199" i="6"/>
  <c r="AR199" i="6"/>
  <c r="AK199" i="6"/>
  <c r="AU198" i="6"/>
  <c r="AR198" i="6"/>
  <c r="AK198" i="6"/>
  <c r="AU197" i="6"/>
  <c r="AR197" i="6"/>
  <c r="AK197" i="6"/>
  <c r="AU196" i="6"/>
  <c r="AR196" i="6"/>
  <c r="AK196" i="6"/>
  <c r="AU195" i="6"/>
  <c r="AR195" i="6"/>
  <c r="AK195" i="6"/>
  <c r="AU194" i="6"/>
  <c r="AR194" i="6"/>
  <c r="AK194" i="6"/>
  <c r="AJ194" i="6"/>
  <c r="I194" i="6"/>
  <c r="H194" i="6"/>
  <c r="G194" i="6"/>
  <c r="F194" i="6"/>
  <c r="E194" i="6"/>
  <c r="AZ193" i="6"/>
  <c r="AY193" i="6"/>
  <c r="AX193" i="6"/>
  <c r="AW193" i="6"/>
  <c r="AV193" i="6"/>
  <c r="AT193" i="6"/>
  <c r="AS193" i="6"/>
  <c r="AQ193" i="6"/>
  <c r="AP193" i="6"/>
  <c r="AO193" i="6"/>
  <c r="AN193" i="6"/>
  <c r="AM193" i="6"/>
  <c r="AL193" i="6"/>
  <c r="AJ193" i="6"/>
  <c r="AG193" i="6"/>
  <c r="AF193" i="6"/>
  <c r="AE193" i="6"/>
  <c r="AD193" i="6"/>
  <c r="AC193" i="6"/>
  <c r="AB193" i="6"/>
  <c r="AA193" i="6"/>
  <c r="Z193" i="6"/>
  <c r="Y193" i="6"/>
  <c r="X193" i="6"/>
  <c r="W193" i="6"/>
  <c r="V193" i="6"/>
  <c r="U193" i="6"/>
  <c r="T193" i="6"/>
  <c r="S193" i="6"/>
  <c r="R193" i="6"/>
  <c r="J193" i="6"/>
  <c r="AU190" i="6"/>
  <c r="AR190" i="6"/>
  <c r="AK190" i="6"/>
  <c r="AU189" i="6"/>
  <c r="AR189" i="6"/>
  <c r="AK189" i="6"/>
  <c r="AU188" i="6"/>
  <c r="AR188" i="6"/>
  <c r="AK188" i="6"/>
  <c r="AU187" i="6"/>
  <c r="AR187" i="6"/>
  <c r="AK187" i="6"/>
  <c r="AU186" i="6"/>
  <c r="AR186" i="6"/>
  <c r="AK186" i="6"/>
  <c r="AU185" i="6"/>
  <c r="AR185" i="6"/>
  <c r="AK185" i="6"/>
  <c r="AJ185" i="6"/>
  <c r="AJ184" i="6" s="1"/>
  <c r="I185" i="6"/>
  <c r="H185" i="6"/>
  <c r="G185" i="6"/>
  <c r="F185" i="6"/>
  <c r="E185" i="6"/>
  <c r="AZ184" i="6"/>
  <c r="AY184" i="6"/>
  <c r="AX184" i="6"/>
  <c r="AW184" i="6"/>
  <c r="AV184" i="6"/>
  <c r="AT184" i="6"/>
  <c r="AS184" i="6"/>
  <c r="AQ184" i="6"/>
  <c r="AP184" i="6"/>
  <c r="AO184" i="6"/>
  <c r="AN184" i="6"/>
  <c r="AM184" i="6"/>
  <c r="AL184" i="6"/>
  <c r="AG184" i="6"/>
  <c r="AF184" i="6"/>
  <c r="AE184" i="6"/>
  <c r="AD184" i="6"/>
  <c r="AC184" i="6"/>
  <c r="AB184" i="6"/>
  <c r="AA184" i="6"/>
  <c r="Z184" i="6"/>
  <c r="Y184" i="6"/>
  <c r="X184" i="6"/>
  <c r="W184" i="6"/>
  <c r="V184" i="6"/>
  <c r="U184" i="6"/>
  <c r="T184" i="6"/>
  <c r="S184" i="6"/>
  <c r="R184" i="6"/>
  <c r="J184" i="6"/>
  <c r="AU181" i="6"/>
  <c r="AR181" i="6"/>
  <c r="AK181" i="6"/>
  <c r="AU180" i="6"/>
  <c r="AR180" i="6"/>
  <c r="AK180" i="6"/>
  <c r="AU179" i="6"/>
  <c r="AR179" i="6"/>
  <c r="AK179" i="6"/>
  <c r="AU178" i="6"/>
  <c r="AR178" i="6"/>
  <c r="AK178" i="6"/>
  <c r="AU177" i="6"/>
  <c r="AR177" i="6"/>
  <c r="AK177" i="6"/>
  <c r="AU176" i="6"/>
  <c r="AR176" i="6"/>
  <c r="AK176" i="6"/>
  <c r="AJ176" i="6"/>
  <c r="AJ175" i="6" s="1"/>
  <c r="I176" i="6"/>
  <c r="H176" i="6"/>
  <c r="G176" i="6"/>
  <c r="F176" i="6"/>
  <c r="E176" i="6"/>
  <c r="AZ175" i="6"/>
  <c r="AY175" i="6"/>
  <c r="AX175" i="6"/>
  <c r="AW175" i="6"/>
  <c r="AV175" i="6"/>
  <c r="AT175" i="6"/>
  <c r="AS175" i="6"/>
  <c r="AQ175" i="6"/>
  <c r="AP175" i="6"/>
  <c r="AO175" i="6"/>
  <c r="AN175" i="6"/>
  <c r="AM175" i="6"/>
  <c r="AL175" i="6"/>
  <c r="AG175" i="6"/>
  <c r="AF175" i="6"/>
  <c r="AE175" i="6"/>
  <c r="AD175" i="6"/>
  <c r="AC175" i="6"/>
  <c r="AB175" i="6"/>
  <c r="AA175" i="6"/>
  <c r="Z175" i="6"/>
  <c r="Y175" i="6"/>
  <c r="X175" i="6"/>
  <c r="W175" i="6"/>
  <c r="V175" i="6"/>
  <c r="U175" i="6"/>
  <c r="T175" i="6"/>
  <c r="S175" i="6"/>
  <c r="R175" i="6"/>
  <c r="J175" i="6"/>
  <c r="AU172" i="6"/>
  <c r="AR172" i="6"/>
  <c r="AK172" i="6"/>
  <c r="AU171" i="6"/>
  <c r="AR171" i="6"/>
  <c r="AK171" i="6"/>
  <c r="AU170" i="6"/>
  <c r="AR170" i="6"/>
  <c r="AK170" i="6"/>
  <c r="AU169" i="6"/>
  <c r="AR169" i="6"/>
  <c r="AK169" i="6"/>
  <c r="AU168" i="6"/>
  <c r="AR168" i="6"/>
  <c r="AK168" i="6"/>
  <c r="AU167" i="6"/>
  <c r="AR167" i="6"/>
  <c r="AK167" i="6"/>
  <c r="AJ167" i="6"/>
  <c r="AJ166" i="6" s="1"/>
  <c r="I167" i="6"/>
  <c r="H167" i="6"/>
  <c r="G167" i="6"/>
  <c r="F167" i="6"/>
  <c r="E167" i="6"/>
  <c r="AZ166" i="6"/>
  <c r="AY166" i="6"/>
  <c r="AX166" i="6"/>
  <c r="AW166" i="6"/>
  <c r="AV166" i="6"/>
  <c r="AT166" i="6"/>
  <c r="AS166" i="6"/>
  <c r="AQ166" i="6"/>
  <c r="AP166" i="6"/>
  <c r="AO166" i="6"/>
  <c r="AN166" i="6"/>
  <c r="AM166" i="6"/>
  <c r="AL166" i="6"/>
  <c r="AG166" i="6"/>
  <c r="AF166" i="6"/>
  <c r="AE166" i="6"/>
  <c r="AD166" i="6"/>
  <c r="AC166" i="6"/>
  <c r="AB166" i="6"/>
  <c r="AA166" i="6"/>
  <c r="Z166" i="6"/>
  <c r="Y166" i="6"/>
  <c r="X166" i="6"/>
  <c r="W166" i="6"/>
  <c r="V166" i="6"/>
  <c r="U166" i="6"/>
  <c r="T166" i="6"/>
  <c r="S166" i="6"/>
  <c r="R166" i="6"/>
  <c r="J166" i="6"/>
  <c r="AU163" i="6"/>
  <c r="AR163" i="6"/>
  <c r="AU162" i="6"/>
  <c r="AR162" i="6"/>
  <c r="AU161" i="6"/>
  <c r="AR161" i="6"/>
  <c r="AU160" i="6"/>
  <c r="AR160" i="6"/>
  <c r="AU159" i="6"/>
  <c r="AR159" i="6"/>
  <c r="AU158" i="6"/>
  <c r="AR158" i="6"/>
  <c r="H158" i="6"/>
  <c r="G158" i="6"/>
  <c r="F158" i="6"/>
  <c r="E158" i="6"/>
  <c r="AU154" i="6"/>
  <c r="AR154" i="6"/>
  <c r="AU153" i="6"/>
  <c r="AR153" i="6"/>
  <c r="AU152" i="6"/>
  <c r="AR152" i="6"/>
  <c r="AU151" i="6"/>
  <c r="AR151" i="6"/>
  <c r="AU150" i="6"/>
  <c r="AR150" i="6"/>
  <c r="AU149" i="6"/>
  <c r="AR149" i="6"/>
  <c r="H149" i="6"/>
  <c r="G149" i="6"/>
  <c r="F149" i="6"/>
  <c r="E149" i="6"/>
  <c r="AU145" i="6"/>
  <c r="AR145" i="6"/>
  <c r="AU144" i="6"/>
  <c r="AR144" i="6"/>
  <c r="AU143" i="6"/>
  <c r="AR143" i="6"/>
  <c r="AU142" i="6"/>
  <c r="AR142" i="6"/>
  <c r="AU141" i="6"/>
  <c r="AR141" i="6"/>
  <c r="AU140" i="6"/>
  <c r="AR140" i="6"/>
  <c r="H140" i="6"/>
  <c r="G140" i="6"/>
  <c r="F140" i="6"/>
  <c r="E140" i="6"/>
  <c r="AU136" i="6"/>
  <c r="AR136" i="6"/>
  <c r="AU135" i="6"/>
  <c r="AR135" i="6"/>
  <c r="AU134" i="6"/>
  <c r="AR134" i="6"/>
  <c r="AU133" i="6"/>
  <c r="AR133" i="6"/>
  <c r="AU132" i="6"/>
  <c r="AR132" i="6"/>
  <c r="AU131" i="6"/>
  <c r="AR131" i="6"/>
  <c r="H131" i="6"/>
  <c r="G131" i="6"/>
  <c r="F131" i="6"/>
  <c r="E131" i="6"/>
  <c r="AU127" i="6"/>
  <c r="AR127" i="6"/>
  <c r="AU126" i="6"/>
  <c r="AR126" i="6"/>
  <c r="AU125" i="6"/>
  <c r="AR125" i="6"/>
  <c r="AU124" i="6"/>
  <c r="AR124" i="6"/>
  <c r="AU123" i="6"/>
  <c r="AR123" i="6"/>
  <c r="AU122" i="6"/>
  <c r="AR122" i="6"/>
  <c r="H122" i="6"/>
  <c r="G122" i="6"/>
  <c r="F122" i="6"/>
  <c r="E122" i="6"/>
  <c r="AU118" i="6"/>
  <c r="AR118" i="6"/>
  <c r="AU117" i="6"/>
  <c r="AR117" i="6"/>
  <c r="AU116" i="6"/>
  <c r="AR116" i="6"/>
  <c r="AU115" i="6"/>
  <c r="AR115" i="6"/>
  <c r="AU114" i="6"/>
  <c r="AR114" i="6"/>
  <c r="AU113" i="6"/>
  <c r="AR113" i="6"/>
  <c r="H113" i="6"/>
  <c r="G113" i="6"/>
  <c r="F113" i="6"/>
  <c r="E113" i="6"/>
  <c r="AU109" i="6"/>
  <c r="AR109" i="6"/>
  <c r="AU108" i="6"/>
  <c r="AR108" i="6"/>
  <c r="AU107" i="6"/>
  <c r="AR107" i="6"/>
  <c r="AU106" i="6"/>
  <c r="AR106" i="6"/>
  <c r="AU105" i="6"/>
  <c r="AR105" i="6"/>
  <c r="AU104" i="6"/>
  <c r="AR104" i="6"/>
  <c r="H104" i="6"/>
  <c r="G104" i="6"/>
  <c r="F104" i="6"/>
  <c r="E104" i="6"/>
  <c r="AU100" i="6"/>
  <c r="AR100" i="6"/>
  <c r="AU99" i="6"/>
  <c r="AR99" i="6"/>
  <c r="AU98" i="6"/>
  <c r="AR98" i="6"/>
  <c r="AU97" i="6"/>
  <c r="AR97" i="6"/>
  <c r="AU96" i="6"/>
  <c r="AR96" i="6"/>
  <c r="AU95" i="6"/>
  <c r="AR95" i="6"/>
  <c r="H95" i="6"/>
  <c r="G95" i="6"/>
  <c r="F95" i="6"/>
  <c r="E95" i="6"/>
  <c r="AU91" i="6"/>
  <c r="AR91" i="6"/>
  <c r="AU90" i="6"/>
  <c r="AR90" i="6"/>
  <c r="AU89" i="6"/>
  <c r="AR89" i="6"/>
  <c r="AU88" i="6"/>
  <c r="AR88" i="6"/>
  <c r="AU87" i="6"/>
  <c r="AR87" i="6"/>
  <c r="AU86" i="6"/>
  <c r="AR86" i="6"/>
  <c r="H86" i="6"/>
  <c r="G86" i="6"/>
  <c r="F86" i="6"/>
  <c r="E86" i="6"/>
  <c r="AU82" i="6"/>
  <c r="AR82" i="6"/>
  <c r="AU81" i="6"/>
  <c r="AR81" i="6"/>
  <c r="AU80" i="6"/>
  <c r="AR80" i="6"/>
  <c r="AU79" i="6"/>
  <c r="AR79" i="6"/>
  <c r="AU78" i="6"/>
  <c r="AR78" i="6"/>
  <c r="AU77" i="6"/>
  <c r="AR77" i="6"/>
  <c r="H77" i="6"/>
  <c r="G77" i="6"/>
  <c r="F77" i="6"/>
  <c r="E77" i="6"/>
  <c r="AU73" i="6"/>
  <c r="AR73" i="6"/>
  <c r="AU72" i="6"/>
  <c r="AR72" i="6"/>
  <c r="AU71" i="6"/>
  <c r="AR71" i="6"/>
  <c r="AU70" i="6"/>
  <c r="AR70" i="6"/>
  <c r="AU69" i="6"/>
  <c r="AR69" i="6"/>
  <c r="AU68" i="6"/>
  <c r="AR68" i="6"/>
  <c r="H68" i="6"/>
  <c r="G68" i="6"/>
  <c r="F68" i="6"/>
  <c r="E68" i="6"/>
  <c r="AU64" i="6"/>
  <c r="AR64" i="6"/>
  <c r="AU63" i="6"/>
  <c r="AR63" i="6"/>
  <c r="AU62" i="6"/>
  <c r="AR62" i="6"/>
  <c r="AU61" i="6"/>
  <c r="AR61" i="6"/>
  <c r="AU60" i="6"/>
  <c r="AR60" i="6"/>
  <c r="AU59" i="6"/>
  <c r="AR59" i="6"/>
  <c r="H59" i="6"/>
  <c r="G59" i="6"/>
  <c r="F59" i="6"/>
  <c r="E59" i="6"/>
  <c r="AU52" i="6"/>
  <c r="AR52" i="6"/>
  <c r="AU50" i="6"/>
  <c r="AR50" i="6"/>
  <c r="AU49" i="6"/>
  <c r="AR49" i="6"/>
  <c r="AU48" i="6"/>
  <c r="AR48" i="6"/>
  <c r="AU47" i="6"/>
  <c r="AR47"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93" i="6" l="1"/>
  <c r="AU202" i="6"/>
  <c r="AK184" i="6"/>
  <c r="AU166" i="6"/>
  <c r="AK166" i="6"/>
  <c r="AR175" i="6"/>
  <c r="AU184" i="6"/>
  <c r="AR193" i="6"/>
  <c r="AR184" i="6"/>
  <c r="AR166" i="6"/>
  <c r="AR202" i="6"/>
  <c r="AK193" i="6"/>
  <c r="AU175" i="6"/>
  <c r="AK175" i="6"/>
  <c r="J7" i="6" l="1"/>
  <c r="E9" i="6"/>
  <c r="E13" i="6"/>
  <c r="H9" i="6"/>
  <c r="G9" i="6"/>
  <c r="F9" i="6"/>
  <c r="AR18" i="6"/>
  <c r="AR17" i="6"/>
  <c r="AR16" i="6"/>
  <c r="AR15" i="6"/>
  <c r="AR14" i="6"/>
  <c r="AR13" i="6"/>
  <c r="AU18" i="6"/>
  <c r="AR12" i="6" l="1"/>
  <c r="AR9" i="6" s="1"/>
  <c r="AK9" i="6"/>
  <c r="AZ9" i="6"/>
  <c r="AY9" i="6"/>
  <c r="AX9" i="6"/>
  <c r="AW9" i="6"/>
  <c r="AV9" i="6"/>
  <c r="AS9" i="6"/>
  <c r="AT9" i="6"/>
  <c r="AQ9" i="6"/>
  <c r="AP9" i="6"/>
  <c r="AO9" i="6"/>
  <c r="AN9" i="6"/>
  <c r="AM9" i="6"/>
  <c r="AL9" i="6"/>
  <c r="AG9" i="6"/>
  <c r="AF9" i="6"/>
  <c r="AE9" i="6"/>
  <c r="AC9" i="6"/>
  <c r="AA9" i="6"/>
  <c r="Y9" i="6"/>
  <c r="W9" i="6"/>
  <c r="U9" i="6"/>
  <c r="S9" i="6"/>
  <c r="R3" i="6"/>
  <c r="H13" i="6"/>
  <c r="G13" i="6"/>
  <c r="F13" i="6"/>
  <c r="I68" i="6" l="1"/>
  <c r="I59" i="6"/>
  <c r="I22" i="6"/>
  <c r="I31" i="6"/>
  <c r="I158" i="6"/>
  <c r="I149" i="6"/>
  <c r="I140" i="6"/>
  <c r="I131" i="6"/>
  <c r="I122" i="6"/>
  <c r="I113" i="6"/>
  <c r="I104" i="6"/>
  <c r="I95" i="6"/>
  <c r="I86" i="6"/>
  <c r="I77" i="6"/>
  <c r="I40"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03" i="6" l="1"/>
  <c r="C194" i="6"/>
  <c r="C185" i="6"/>
  <c r="C176" i="6"/>
  <c r="C167" i="6"/>
  <c r="C158" i="6"/>
  <c r="C149" i="6"/>
  <c r="C140" i="6"/>
  <c r="C131" i="6"/>
  <c r="C122" i="6"/>
  <c r="C113" i="6"/>
  <c r="C104" i="6"/>
  <c r="C95" i="6"/>
  <c r="C86" i="6"/>
  <c r="C77" i="6"/>
  <c r="C68" i="6"/>
  <c r="C59" i="6"/>
  <c r="C40" i="6"/>
  <c r="C22" i="6"/>
  <c r="C31" i="6"/>
  <c r="B68" i="6"/>
  <c r="B40" i="6"/>
  <c r="B203" i="6"/>
  <c r="B194" i="6"/>
  <c r="B185" i="6"/>
  <c r="B176" i="6"/>
  <c r="B167" i="6"/>
  <c r="B158" i="6"/>
  <c r="B149" i="6"/>
  <c r="B140" i="6"/>
  <c r="B131" i="6"/>
  <c r="B122" i="6"/>
  <c r="B113" i="6"/>
  <c r="B104" i="6"/>
  <c r="B95" i="6"/>
  <c r="B86" i="6"/>
  <c r="B77" i="6"/>
  <c r="B59"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2" i="6" s="1"/>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182" i="5" l="1"/>
  <c r="AN206" i="5"/>
  <c r="AG99" i="5"/>
  <c r="AN99" i="5" s="1"/>
  <c r="AN283" i="5"/>
  <c r="AU283" i="5" s="1"/>
  <c r="AG230" i="5"/>
  <c r="AG275" i="5"/>
  <c r="AG69" i="5"/>
  <c r="AN69" i="5" s="1"/>
  <c r="AG125" i="5"/>
  <c r="AG133" i="5"/>
  <c r="AN211" i="5"/>
  <c r="AG9" i="5"/>
  <c r="AN9" i="5" s="1"/>
  <c r="AH9" i="5"/>
  <c r="AO9" i="5" s="1"/>
  <c r="AU9" i="5" s="1"/>
  <c r="AI69" i="5"/>
  <c r="AP69" i="5" s="1"/>
  <c r="AW69" i="5" s="1"/>
  <c r="AY186" i="5"/>
  <c r="BB186" i="5" s="1"/>
  <c r="AK186" i="5"/>
  <c r="AR186" i="5" s="1"/>
  <c r="AH95" i="5"/>
  <c r="AO95" i="5" s="1"/>
  <c r="AU95" i="5" s="1"/>
  <c r="AG95" i="5"/>
  <c r="AN95" i="5" s="1"/>
  <c r="AH109" i="5"/>
  <c r="AO109" i="5" s="1"/>
  <c r="AU109" i="5" s="1"/>
  <c r="AG109" i="5"/>
  <c r="AN109" i="5" s="1"/>
  <c r="AH133" i="5"/>
  <c r="AO133" i="5" s="1"/>
  <c r="AP211" i="5"/>
  <c r="AW211" i="5" s="1"/>
  <c r="BB211" i="5" s="1"/>
  <c r="AN111" i="5"/>
  <c r="AN139" i="5"/>
  <c r="AO139" i="5"/>
  <c r="AU139" i="5" s="1"/>
  <c r="AH186" i="5"/>
  <c r="AN218" i="5"/>
  <c r="C6" i="6"/>
  <c r="L5" i="6"/>
  <c r="K6" i="6"/>
  <c r="Y5" i="6"/>
  <c r="C5" i="6"/>
  <c r="AU9" i="6"/>
  <c r="AO36" i="5"/>
  <c r="AN36" i="5"/>
  <c r="AU53" i="5"/>
  <c r="AV53" i="5"/>
  <c r="BB53" i="5" s="1"/>
  <c r="AU69" i="5"/>
  <c r="AV69" i="5"/>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BC283"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B69" i="5" l="1"/>
  <c r="BC69" i="5" s="1"/>
  <c r="AV9" i="5"/>
  <c r="BB9" i="5" s="1"/>
  <c r="BC9" i="5" s="1"/>
  <c r="AV139" i="5"/>
  <c r="BB139" i="5" s="1"/>
  <c r="BC139" i="5" s="1"/>
  <c r="AV95" i="5"/>
  <c r="BB95" i="5" s="1"/>
  <c r="BC95" i="5" s="1"/>
  <c r="AU211" i="5"/>
  <c r="BC211" i="5" s="1"/>
  <c r="AN186" i="5"/>
  <c r="AV109" i="5"/>
  <c r="BB109" i="5" s="1"/>
  <c r="BC109" i="5" s="1"/>
  <c r="AO186" i="5"/>
  <c r="AU186" i="5" s="1"/>
  <c r="BC186" i="5" s="1"/>
  <c r="BC201" i="5"/>
  <c r="BC221" i="5"/>
  <c r="BC99" i="5"/>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36" i="5"/>
  <c r="BC182"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157" i="6" l="1"/>
  <c r="Z139" i="6"/>
  <c r="X112" i="6" l="1"/>
  <c r="T85" i="6"/>
  <c r="X12" i="6"/>
  <c r="Z103" i="6"/>
  <c r="AD76" i="6"/>
  <c r="Z12" i="6"/>
  <c r="AB103" i="6"/>
  <c r="T130" i="6"/>
  <c r="X30" i="6"/>
  <c r="X67" i="6"/>
  <c r="Z148" i="6"/>
  <c r="AD85" i="6"/>
  <c r="X39" i="6"/>
  <c r="V94" i="6"/>
  <c r="Z21" i="6"/>
  <c r="AB112" i="6"/>
  <c r="T103" i="6"/>
  <c r="AB21" i="6"/>
  <c r="AD112" i="6"/>
  <c r="T58" i="6"/>
  <c r="V139" i="6"/>
  <c r="AD67" i="6"/>
  <c r="Z76" i="6"/>
  <c r="AB157" i="6"/>
  <c r="V12" i="6"/>
  <c r="X103" i="6"/>
  <c r="AB30" i="6"/>
  <c r="AD121" i="6"/>
  <c r="AB139" i="6"/>
  <c r="AD30" i="6"/>
  <c r="V67" i="6"/>
  <c r="X148" i="6"/>
  <c r="V103" i="6"/>
  <c r="AB85" i="6"/>
  <c r="T112" i="6"/>
  <c r="X121" i="6"/>
  <c r="X21" i="6"/>
  <c r="Z112" i="6"/>
  <c r="AD39" i="6"/>
  <c r="V21" i="6"/>
  <c r="T139" i="6"/>
  <c r="X76" i="6"/>
  <c r="Z157" i="6"/>
  <c r="AD139" i="6"/>
  <c r="AD94" i="6"/>
  <c r="T30" i="6"/>
  <c r="V121" i="6"/>
  <c r="Z39" i="6"/>
  <c r="AD58" i="6"/>
  <c r="V85" i="6"/>
  <c r="T21" i="6"/>
  <c r="Z121" i="6"/>
  <c r="X85" i="6"/>
  <c r="AB12" i="6"/>
  <c r="AD103" i="6"/>
  <c r="V112" i="6"/>
  <c r="T39" i="6"/>
  <c r="V130" i="6"/>
  <c r="Z67" i="6"/>
  <c r="AB148" i="6"/>
  <c r="Z130" i="6"/>
  <c r="Z30" i="6"/>
  <c r="AB121" i="6"/>
  <c r="T148" i="6"/>
  <c r="AB58" i="6"/>
  <c r="T67" i="6"/>
  <c r="V148" i="6"/>
  <c r="Z85" i="6"/>
  <c r="V30" i="6"/>
  <c r="AD12" i="6"/>
  <c r="V39" i="6"/>
  <c r="X130" i="6"/>
  <c r="T12" i="6"/>
  <c r="AB39" i="6"/>
  <c r="AD130" i="6"/>
  <c r="T76" i="6"/>
  <c r="V157" i="6"/>
  <c r="T94" i="6"/>
  <c r="V76" i="6"/>
  <c r="X157" i="6"/>
  <c r="AB94" i="6"/>
  <c r="AB67" i="6"/>
  <c r="T121" i="6"/>
  <c r="X58" i="6"/>
  <c r="T157" i="6"/>
  <c r="X94" i="6"/>
  <c r="Z58" i="6"/>
  <c r="AB130" i="6"/>
  <c r="Z94" i="6"/>
  <c r="AD21" i="6"/>
  <c r="AD148" i="6"/>
  <c r="V58" i="6"/>
  <c r="X139" i="6"/>
  <c r="AB76" i="6"/>
  <c r="AB9" i="6" l="1"/>
  <c r="R139" i="6"/>
  <c r="AJ140" i="6"/>
  <c r="AJ139" i="6" s="1"/>
  <c r="V9" i="6"/>
  <c r="T9" i="6"/>
  <c r="R94" i="6"/>
  <c r="AJ95" i="6"/>
  <c r="AJ94" i="6" s="1"/>
  <c r="R157" i="6"/>
  <c r="AJ158" i="6"/>
  <c r="AJ157" i="6" s="1"/>
  <c r="R30" i="6"/>
  <c r="AJ31" i="6"/>
  <c r="AJ30" i="6" s="1"/>
  <c r="Z9" i="6"/>
  <c r="R130" i="6"/>
  <c r="AJ131" i="6"/>
  <c r="AJ130" i="6" s="1"/>
  <c r="R103" i="6"/>
  <c r="AJ104" i="6"/>
  <c r="AJ103" i="6" s="1"/>
  <c r="X9" i="6"/>
  <c r="R76" i="6"/>
  <c r="AJ77" i="6"/>
  <c r="AJ76" i="6" s="1"/>
  <c r="R148" i="6"/>
  <c r="AJ149" i="6"/>
  <c r="AJ148" i="6" s="1"/>
  <c r="R121" i="6"/>
  <c r="AJ122" i="6"/>
  <c r="AJ121" i="6" s="1"/>
  <c r="R85" i="6"/>
  <c r="AJ86" i="6"/>
  <c r="AJ85" i="6" s="1"/>
  <c r="R112" i="6"/>
  <c r="AJ113" i="6"/>
  <c r="AJ112" i="6" s="1"/>
  <c r="R67" i="6"/>
  <c r="AJ68" i="6"/>
  <c r="AJ67" i="6" s="1"/>
  <c r="AD9" i="6"/>
  <c r="R58" i="6"/>
  <c r="AJ59" i="6"/>
  <c r="AJ58" i="6" s="1"/>
  <c r="R21" i="6"/>
  <c r="AJ22" i="6"/>
  <c r="AJ21" i="6" s="1"/>
  <c r="R39" i="6"/>
  <c r="AJ40" i="6"/>
  <c r="AJ39" i="6" s="1"/>
  <c r="R12" i="6"/>
  <c r="AJ13" i="6"/>
  <c r="AJ12" i="6" s="1"/>
  <c r="AJ9" i="6" l="1"/>
  <c r="R9" i="6"/>
</calcChain>
</file>

<file path=xl/comments1.xml><?xml version="1.0" encoding="utf-8"?>
<comments xmlns="http://schemas.openxmlformats.org/spreadsheetml/2006/main">
  <authors>
    <author>dcherrera</author>
    <author>Diana</author>
    <author>mhz</author>
    <author>Patricia Rosas</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R12" authorId="3" shapeId="0">
      <text>
        <r>
          <rPr>
            <b/>
            <sz val="9"/>
            <color indexed="81"/>
            <rFont val="Tahoma"/>
            <family val="2"/>
          </rPr>
          <t>COFINANCIACIÓN DEPARTAMENTO</t>
        </r>
        <r>
          <rPr>
            <sz val="9"/>
            <color indexed="81"/>
            <rFont val="Tahoma"/>
            <family val="2"/>
          </rPr>
          <t xml:space="preserve">
</t>
        </r>
      </text>
    </comment>
    <comment ref="S12" authorId="3" shapeId="0">
      <text>
        <r>
          <rPr>
            <b/>
            <sz val="9"/>
            <color indexed="81"/>
            <rFont val="Tahoma"/>
            <family val="2"/>
          </rPr>
          <t>COFINANCIACIÓN DEPARTAMENTO</t>
        </r>
        <r>
          <rPr>
            <sz val="9"/>
            <color indexed="81"/>
            <rFont val="Tahoma"/>
            <family val="2"/>
          </rPr>
          <t xml:space="preserve">
</t>
        </r>
      </text>
    </comment>
    <comment ref="T12" authorId="3" shapeId="0">
      <text>
        <r>
          <rPr>
            <b/>
            <sz val="9"/>
            <color indexed="81"/>
            <rFont val="Tahoma"/>
            <family val="2"/>
          </rPr>
          <t>COFINACIACIÓN NACIÓN</t>
        </r>
      </text>
    </comment>
    <comment ref="U12" authorId="3" shapeId="0">
      <text>
        <r>
          <rPr>
            <b/>
            <sz val="9"/>
            <color indexed="81"/>
            <rFont val="Tahoma"/>
            <family val="2"/>
          </rPr>
          <t>COFINACIACIÓN NACIÓN</t>
        </r>
      </text>
    </comment>
    <comment ref="V12" authorId="3" shapeId="0">
      <text>
        <r>
          <rPr>
            <b/>
            <sz val="9"/>
            <color indexed="81"/>
            <rFont val="Tahoma"/>
            <family val="2"/>
          </rPr>
          <t>CRÉDITO</t>
        </r>
      </text>
    </comment>
    <comment ref="W12" authorId="3" shapeId="0">
      <text>
        <r>
          <rPr>
            <b/>
            <sz val="9"/>
            <color indexed="81"/>
            <rFont val="Tahoma"/>
            <family val="2"/>
          </rPr>
          <t>CRÉDITO</t>
        </r>
      </text>
    </comment>
    <comment ref="X12" authorId="3" shapeId="0">
      <text>
        <r>
          <rPr>
            <b/>
            <sz val="9"/>
            <color indexed="81"/>
            <rFont val="Tahoma"/>
            <family val="2"/>
          </rPr>
          <t>OTROS</t>
        </r>
      </text>
    </comment>
    <comment ref="Y12" authorId="3" shapeId="0">
      <text>
        <r>
          <rPr>
            <b/>
            <sz val="9"/>
            <color indexed="81"/>
            <rFont val="Tahoma"/>
            <family val="2"/>
          </rPr>
          <t>OTROS</t>
        </r>
      </text>
    </comment>
    <comment ref="Z12" authorId="3" shapeId="0">
      <text>
        <r>
          <rPr>
            <b/>
            <sz val="9"/>
            <color indexed="81"/>
            <rFont val="Tahoma"/>
            <family val="2"/>
          </rPr>
          <t>RECURSOS PROPIOS</t>
        </r>
      </text>
    </comment>
    <comment ref="AA12" authorId="3" shapeId="0">
      <text>
        <r>
          <rPr>
            <b/>
            <sz val="9"/>
            <color indexed="81"/>
            <rFont val="Tahoma"/>
            <family val="2"/>
          </rPr>
          <t>RECURSOS PROPIOS</t>
        </r>
      </text>
    </comment>
    <comment ref="AB12" authorId="3" shapeId="0">
      <text>
        <r>
          <rPr>
            <b/>
            <sz val="9"/>
            <color indexed="81"/>
            <rFont val="Tahoma"/>
            <family val="2"/>
          </rPr>
          <t>SGP</t>
        </r>
      </text>
    </comment>
    <comment ref="AC12" authorId="3" shapeId="0">
      <text>
        <r>
          <rPr>
            <b/>
            <sz val="9"/>
            <color indexed="81"/>
            <rFont val="Tahoma"/>
            <family val="2"/>
          </rPr>
          <t>SGP</t>
        </r>
      </text>
    </comment>
    <comment ref="AD12" authorId="3" shapeId="0">
      <text>
        <r>
          <rPr>
            <b/>
            <sz val="9"/>
            <color indexed="81"/>
            <rFont val="Tahoma"/>
            <family val="2"/>
          </rPr>
          <t>REGALÍAS</t>
        </r>
      </text>
    </comment>
    <comment ref="AE12" authorId="3" shapeId="0">
      <text>
        <r>
          <rPr>
            <b/>
            <sz val="9"/>
            <color indexed="81"/>
            <rFont val="Tahoma"/>
            <family val="2"/>
          </rPr>
          <t>REGALÍAS</t>
        </r>
      </text>
    </comment>
    <comment ref="AF12" authorId="3" shapeId="0">
      <text>
        <r>
          <rPr>
            <b/>
            <sz val="9"/>
            <color indexed="81"/>
            <rFont val="Tahoma"/>
            <family val="2"/>
          </rPr>
          <t>RECURSOS FUNCIONAMIENTO</t>
        </r>
      </text>
    </comment>
    <comment ref="AG12" authorId="3" shapeId="0">
      <text>
        <r>
          <rPr>
            <b/>
            <sz val="9"/>
            <color indexed="81"/>
            <rFont val="Tahoma"/>
            <family val="2"/>
          </rPr>
          <t>RECURSOS FUNCIONAMIENTO</t>
        </r>
      </text>
    </comment>
    <comment ref="AH12" authorId="3" shapeId="0">
      <text>
        <r>
          <rPr>
            <b/>
            <sz val="9"/>
            <color indexed="81"/>
            <rFont val="Tahoma"/>
            <family val="2"/>
          </rPr>
          <t>RECURSOS GESTIONADOS</t>
        </r>
      </text>
    </comment>
    <comment ref="AI12" authorId="3" shapeId="0">
      <text>
        <r>
          <rPr>
            <b/>
            <sz val="9"/>
            <color indexed="81"/>
            <rFont val="Tahoma"/>
            <family val="2"/>
          </rPr>
          <t>RECURSOS GESTIONADOS</t>
        </r>
      </text>
    </comment>
    <comment ref="AJ12" authorId="3" shapeId="0">
      <text>
        <r>
          <rPr>
            <b/>
            <sz val="9"/>
            <color indexed="81"/>
            <rFont val="Tahoma"/>
            <family val="2"/>
          </rPr>
          <t>TOTALES</t>
        </r>
        <r>
          <rPr>
            <sz val="9"/>
            <color indexed="81"/>
            <rFont val="Tahoma"/>
            <family val="2"/>
          </rPr>
          <t xml:space="preserve">
</t>
        </r>
      </text>
    </comment>
    <comment ref="AK12" authorId="3" shapeId="0">
      <text>
        <r>
          <rPr>
            <b/>
            <sz val="9"/>
            <color indexed="81"/>
            <rFont val="Tahoma"/>
            <family val="2"/>
          </rPr>
          <t>TOTALES</t>
        </r>
        <r>
          <rPr>
            <sz val="9"/>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R21" authorId="3" shapeId="0">
      <text>
        <r>
          <rPr>
            <b/>
            <sz val="9"/>
            <color indexed="81"/>
            <rFont val="Tahoma"/>
            <family val="2"/>
          </rPr>
          <t>COFINANCIACIÓN DEPARTAMENTO</t>
        </r>
        <r>
          <rPr>
            <sz val="9"/>
            <color indexed="81"/>
            <rFont val="Tahoma"/>
            <family val="2"/>
          </rPr>
          <t xml:space="preserve">
</t>
        </r>
      </text>
    </comment>
    <comment ref="S21" authorId="3" shapeId="0">
      <text>
        <r>
          <rPr>
            <b/>
            <sz val="9"/>
            <color indexed="81"/>
            <rFont val="Tahoma"/>
            <family val="2"/>
          </rPr>
          <t>COFINANCIACIÓN DEPARTAMENTO</t>
        </r>
        <r>
          <rPr>
            <sz val="9"/>
            <color indexed="81"/>
            <rFont val="Tahoma"/>
            <family val="2"/>
          </rPr>
          <t xml:space="preserve">
</t>
        </r>
      </text>
    </comment>
    <comment ref="T21" authorId="3" shapeId="0">
      <text>
        <r>
          <rPr>
            <b/>
            <sz val="9"/>
            <color indexed="81"/>
            <rFont val="Tahoma"/>
            <family val="2"/>
          </rPr>
          <t>COFINACIACIÓN NACIÓN</t>
        </r>
      </text>
    </comment>
    <comment ref="U21" authorId="3" shapeId="0">
      <text>
        <r>
          <rPr>
            <b/>
            <sz val="9"/>
            <color indexed="81"/>
            <rFont val="Tahoma"/>
            <family val="2"/>
          </rPr>
          <t>COFINACIACIÓN NACIÓN</t>
        </r>
      </text>
    </comment>
    <comment ref="V21" authorId="3" shapeId="0">
      <text>
        <r>
          <rPr>
            <b/>
            <sz val="9"/>
            <color indexed="81"/>
            <rFont val="Tahoma"/>
            <family val="2"/>
          </rPr>
          <t>CRÉDITO</t>
        </r>
      </text>
    </comment>
    <comment ref="W21" authorId="3" shapeId="0">
      <text>
        <r>
          <rPr>
            <b/>
            <sz val="9"/>
            <color indexed="81"/>
            <rFont val="Tahoma"/>
            <family val="2"/>
          </rPr>
          <t>CRÉDITO</t>
        </r>
      </text>
    </comment>
    <comment ref="X21" authorId="3" shapeId="0">
      <text>
        <r>
          <rPr>
            <b/>
            <sz val="9"/>
            <color indexed="81"/>
            <rFont val="Tahoma"/>
            <family val="2"/>
          </rPr>
          <t>OTROS</t>
        </r>
      </text>
    </comment>
    <comment ref="Y21" authorId="3" shapeId="0">
      <text>
        <r>
          <rPr>
            <b/>
            <sz val="9"/>
            <color indexed="81"/>
            <rFont val="Tahoma"/>
            <family val="2"/>
          </rPr>
          <t>OTROS</t>
        </r>
      </text>
    </comment>
    <comment ref="Z21" authorId="3" shapeId="0">
      <text>
        <r>
          <rPr>
            <b/>
            <sz val="9"/>
            <color indexed="81"/>
            <rFont val="Tahoma"/>
            <family val="2"/>
          </rPr>
          <t>RECURSOS PROPIOS</t>
        </r>
      </text>
    </comment>
    <comment ref="AA21" authorId="3" shapeId="0">
      <text>
        <r>
          <rPr>
            <b/>
            <sz val="9"/>
            <color indexed="81"/>
            <rFont val="Tahoma"/>
            <family val="2"/>
          </rPr>
          <t>RECURSOS PROPIOS</t>
        </r>
      </text>
    </comment>
    <comment ref="AB21" authorId="3" shapeId="0">
      <text>
        <r>
          <rPr>
            <b/>
            <sz val="9"/>
            <color indexed="81"/>
            <rFont val="Tahoma"/>
            <family val="2"/>
          </rPr>
          <t>SGP</t>
        </r>
      </text>
    </comment>
    <comment ref="AC21" authorId="3" shapeId="0">
      <text>
        <r>
          <rPr>
            <b/>
            <sz val="9"/>
            <color indexed="81"/>
            <rFont val="Tahoma"/>
            <family val="2"/>
          </rPr>
          <t>SGP</t>
        </r>
      </text>
    </comment>
    <comment ref="AD21" authorId="3" shapeId="0">
      <text>
        <r>
          <rPr>
            <b/>
            <sz val="9"/>
            <color indexed="81"/>
            <rFont val="Tahoma"/>
            <family val="2"/>
          </rPr>
          <t>REGALÍAS</t>
        </r>
      </text>
    </comment>
    <comment ref="AE21" authorId="3" shapeId="0">
      <text>
        <r>
          <rPr>
            <b/>
            <sz val="9"/>
            <color indexed="81"/>
            <rFont val="Tahoma"/>
            <family val="2"/>
          </rPr>
          <t>REGALÍAS</t>
        </r>
      </text>
    </comment>
    <comment ref="AF21" authorId="3" shapeId="0">
      <text>
        <r>
          <rPr>
            <b/>
            <sz val="9"/>
            <color indexed="81"/>
            <rFont val="Tahoma"/>
            <family val="2"/>
          </rPr>
          <t>RECURSOS FUNCIONAMIENTO</t>
        </r>
      </text>
    </comment>
    <comment ref="AG21" authorId="3" shapeId="0">
      <text>
        <r>
          <rPr>
            <b/>
            <sz val="9"/>
            <color indexed="81"/>
            <rFont val="Tahoma"/>
            <family val="2"/>
          </rPr>
          <t>RECURSOS FUNCIONAMIENTO</t>
        </r>
      </text>
    </comment>
    <comment ref="AH21" authorId="3" shapeId="0">
      <text>
        <r>
          <rPr>
            <b/>
            <sz val="9"/>
            <color indexed="81"/>
            <rFont val="Tahoma"/>
            <family val="2"/>
          </rPr>
          <t>RECURSOS GESTIONADOS</t>
        </r>
      </text>
    </comment>
    <comment ref="AI21" authorId="3" shapeId="0">
      <text>
        <r>
          <rPr>
            <b/>
            <sz val="9"/>
            <color indexed="81"/>
            <rFont val="Tahoma"/>
            <family val="2"/>
          </rPr>
          <t>RECURSOS GESTIONADOS</t>
        </r>
      </text>
    </comment>
    <comment ref="AJ21" authorId="3" shapeId="0">
      <text>
        <r>
          <rPr>
            <b/>
            <sz val="9"/>
            <color indexed="81"/>
            <rFont val="Tahoma"/>
            <family val="2"/>
          </rPr>
          <t>TOTALES</t>
        </r>
        <r>
          <rPr>
            <sz val="9"/>
            <color indexed="81"/>
            <rFont val="Tahoma"/>
            <family val="2"/>
          </rPr>
          <t xml:space="preserve">
</t>
        </r>
      </text>
    </comment>
    <comment ref="AK21" authorId="3" shapeId="0">
      <text>
        <r>
          <rPr>
            <b/>
            <sz val="9"/>
            <color indexed="81"/>
            <rFont val="Tahoma"/>
            <family val="2"/>
          </rPr>
          <t>TOTALES</t>
        </r>
        <r>
          <rPr>
            <sz val="9"/>
            <color indexed="81"/>
            <rFont val="Tahoma"/>
            <family val="2"/>
          </rPr>
          <t xml:space="preserve">
</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R30" authorId="3" shapeId="0">
      <text>
        <r>
          <rPr>
            <b/>
            <sz val="9"/>
            <color indexed="81"/>
            <rFont val="Tahoma"/>
            <family val="2"/>
          </rPr>
          <t>COFINANCIACIÓN DEPARTAMENTO</t>
        </r>
        <r>
          <rPr>
            <sz val="9"/>
            <color indexed="81"/>
            <rFont val="Tahoma"/>
            <family val="2"/>
          </rPr>
          <t xml:space="preserve">
</t>
        </r>
      </text>
    </comment>
    <comment ref="S30" authorId="3" shapeId="0">
      <text>
        <r>
          <rPr>
            <b/>
            <sz val="9"/>
            <color indexed="81"/>
            <rFont val="Tahoma"/>
            <family val="2"/>
          </rPr>
          <t>COFINANCIACIÓN DEPARTAMENTO</t>
        </r>
        <r>
          <rPr>
            <sz val="9"/>
            <color indexed="81"/>
            <rFont val="Tahoma"/>
            <family val="2"/>
          </rPr>
          <t xml:space="preserve">
</t>
        </r>
      </text>
    </comment>
    <comment ref="T30" authorId="3" shapeId="0">
      <text>
        <r>
          <rPr>
            <b/>
            <sz val="9"/>
            <color indexed="81"/>
            <rFont val="Tahoma"/>
            <family val="2"/>
          </rPr>
          <t>COFINACIACIÓN NACIÓN</t>
        </r>
      </text>
    </comment>
    <comment ref="U30" authorId="3" shapeId="0">
      <text>
        <r>
          <rPr>
            <b/>
            <sz val="9"/>
            <color indexed="81"/>
            <rFont val="Tahoma"/>
            <family val="2"/>
          </rPr>
          <t>COFINACIACIÓN NACIÓN</t>
        </r>
      </text>
    </comment>
    <comment ref="V30" authorId="3" shapeId="0">
      <text>
        <r>
          <rPr>
            <b/>
            <sz val="9"/>
            <color indexed="81"/>
            <rFont val="Tahoma"/>
            <family val="2"/>
          </rPr>
          <t>CRÉDITO</t>
        </r>
      </text>
    </comment>
    <comment ref="W30" authorId="3" shapeId="0">
      <text>
        <r>
          <rPr>
            <b/>
            <sz val="9"/>
            <color indexed="81"/>
            <rFont val="Tahoma"/>
            <family val="2"/>
          </rPr>
          <t>CRÉDITO</t>
        </r>
      </text>
    </comment>
    <comment ref="X30" authorId="3" shapeId="0">
      <text>
        <r>
          <rPr>
            <b/>
            <sz val="9"/>
            <color indexed="81"/>
            <rFont val="Tahoma"/>
            <family val="2"/>
          </rPr>
          <t>OTROS</t>
        </r>
      </text>
    </comment>
    <comment ref="Y30" authorId="3" shapeId="0">
      <text>
        <r>
          <rPr>
            <b/>
            <sz val="9"/>
            <color indexed="81"/>
            <rFont val="Tahoma"/>
            <family val="2"/>
          </rPr>
          <t>OTROS</t>
        </r>
      </text>
    </comment>
    <comment ref="Z30" authorId="3" shapeId="0">
      <text>
        <r>
          <rPr>
            <b/>
            <sz val="9"/>
            <color indexed="81"/>
            <rFont val="Tahoma"/>
            <family val="2"/>
          </rPr>
          <t>RECURSOS PROPIOS</t>
        </r>
      </text>
    </comment>
    <comment ref="AA30" authorId="3" shapeId="0">
      <text>
        <r>
          <rPr>
            <b/>
            <sz val="9"/>
            <color indexed="81"/>
            <rFont val="Tahoma"/>
            <family val="2"/>
          </rPr>
          <t>RECURSOS PROPIOS</t>
        </r>
      </text>
    </comment>
    <comment ref="AB30" authorId="3" shapeId="0">
      <text>
        <r>
          <rPr>
            <b/>
            <sz val="9"/>
            <color indexed="81"/>
            <rFont val="Tahoma"/>
            <family val="2"/>
          </rPr>
          <t>SGP</t>
        </r>
      </text>
    </comment>
    <comment ref="AC30" authorId="3" shapeId="0">
      <text>
        <r>
          <rPr>
            <b/>
            <sz val="9"/>
            <color indexed="81"/>
            <rFont val="Tahoma"/>
            <family val="2"/>
          </rPr>
          <t>SGP</t>
        </r>
      </text>
    </comment>
    <comment ref="AD30" authorId="3" shapeId="0">
      <text>
        <r>
          <rPr>
            <b/>
            <sz val="9"/>
            <color indexed="81"/>
            <rFont val="Tahoma"/>
            <family val="2"/>
          </rPr>
          <t>REGALÍAS</t>
        </r>
      </text>
    </comment>
    <comment ref="AE30" authorId="3" shapeId="0">
      <text>
        <r>
          <rPr>
            <b/>
            <sz val="9"/>
            <color indexed="81"/>
            <rFont val="Tahoma"/>
            <family val="2"/>
          </rPr>
          <t>REGALÍAS</t>
        </r>
      </text>
    </comment>
    <comment ref="AF30" authorId="3" shapeId="0">
      <text>
        <r>
          <rPr>
            <b/>
            <sz val="9"/>
            <color indexed="81"/>
            <rFont val="Tahoma"/>
            <family val="2"/>
          </rPr>
          <t>RECURSOS FUNCIONAMIENTO</t>
        </r>
      </text>
    </comment>
    <comment ref="AG30" authorId="3" shapeId="0">
      <text>
        <r>
          <rPr>
            <b/>
            <sz val="9"/>
            <color indexed="81"/>
            <rFont val="Tahoma"/>
            <family val="2"/>
          </rPr>
          <t>RECURSOS FUNCIONAMIENTO</t>
        </r>
      </text>
    </comment>
    <comment ref="AH30" authorId="3" shapeId="0">
      <text>
        <r>
          <rPr>
            <b/>
            <sz val="9"/>
            <color indexed="81"/>
            <rFont val="Tahoma"/>
            <family val="2"/>
          </rPr>
          <t>RECURSOS GESTIONADOS</t>
        </r>
      </text>
    </comment>
    <comment ref="AI30" authorId="3" shapeId="0">
      <text>
        <r>
          <rPr>
            <b/>
            <sz val="9"/>
            <color indexed="81"/>
            <rFont val="Tahoma"/>
            <family val="2"/>
          </rPr>
          <t>RECURSOS GESTIONADOS</t>
        </r>
      </text>
    </comment>
    <comment ref="AJ30" authorId="3" shapeId="0">
      <text>
        <r>
          <rPr>
            <b/>
            <sz val="9"/>
            <color indexed="81"/>
            <rFont val="Tahoma"/>
            <family val="2"/>
          </rPr>
          <t>TOTALES</t>
        </r>
        <r>
          <rPr>
            <sz val="9"/>
            <color indexed="81"/>
            <rFont val="Tahoma"/>
            <family val="2"/>
          </rPr>
          <t xml:space="preserve">
</t>
        </r>
      </text>
    </comment>
    <comment ref="AK30" authorId="3" shapeId="0">
      <text>
        <r>
          <rPr>
            <b/>
            <sz val="9"/>
            <color indexed="81"/>
            <rFont val="Tahoma"/>
            <family val="2"/>
          </rPr>
          <t>TOTALES</t>
        </r>
        <r>
          <rPr>
            <sz val="9"/>
            <color indexed="81"/>
            <rFont val="Tahoma"/>
            <family val="2"/>
          </rPr>
          <t xml:space="preserve">
</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R39" authorId="3" shapeId="0">
      <text>
        <r>
          <rPr>
            <b/>
            <sz val="9"/>
            <color indexed="81"/>
            <rFont val="Tahoma"/>
            <family val="2"/>
          </rPr>
          <t>COFINANCIACIÓN DEPARTAMENTO</t>
        </r>
        <r>
          <rPr>
            <sz val="9"/>
            <color indexed="81"/>
            <rFont val="Tahoma"/>
            <family val="2"/>
          </rPr>
          <t xml:space="preserve">
</t>
        </r>
      </text>
    </comment>
    <comment ref="S39" authorId="3" shapeId="0">
      <text>
        <r>
          <rPr>
            <b/>
            <sz val="9"/>
            <color indexed="81"/>
            <rFont val="Tahoma"/>
            <family val="2"/>
          </rPr>
          <t>COFINANCIACIÓN DEPARTAMENTO</t>
        </r>
        <r>
          <rPr>
            <sz val="9"/>
            <color indexed="81"/>
            <rFont val="Tahoma"/>
            <family val="2"/>
          </rPr>
          <t xml:space="preserve">
</t>
        </r>
      </text>
    </comment>
    <comment ref="T39" authorId="3" shapeId="0">
      <text>
        <r>
          <rPr>
            <b/>
            <sz val="9"/>
            <color indexed="81"/>
            <rFont val="Tahoma"/>
            <family val="2"/>
          </rPr>
          <t>COFINACIACIÓN NACIÓN</t>
        </r>
      </text>
    </comment>
    <comment ref="U39" authorId="3" shapeId="0">
      <text>
        <r>
          <rPr>
            <b/>
            <sz val="9"/>
            <color indexed="81"/>
            <rFont val="Tahoma"/>
            <family val="2"/>
          </rPr>
          <t>COFINACIACIÓN NACIÓN</t>
        </r>
      </text>
    </comment>
    <comment ref="V39" authorId="3" shapeId="0">
      <text>
        <r>
          <rPr>
            <b/>
            <sz val="9"/>
            <color indexed="81"/>
            <rFont val="Tahoma"/>
            <family val="2"/>
          </rPr>
          <t>CRÉDITO</t>
        </r>
      </text>
    </comment>
    <comment ref="W39" authorId="3" shapeId="0">
      <text>
        <r>
          <rPr>
            <b/>
            <sz val="9"/>
            <color indexed="81"/>
            <rFont val="Tahoma"/>
            <family val="2"/>
          </rPr>
          <t>CRÉDITO</t>
        </r>
      </text>
    </comment>
    <comment ref="X39" authorId="3" shapeId="0">
      <text>
        <r>
          <rPr>
            <b/>
            <sz val="9"/>
            <color indexed="81"/>
            <rFont val="Tahoma"/>
            <family val="2"/>
          </rPr>
          <t>OTROS</t>
        </r>
      </text>
    </comment>
    <comment ref="Y39" authorId="3" shapeId="0">
      <text>
        <r>
          <rPr>
            <b/>
            <sz val="9"/>
            <color indexed="81"/>
            <rFont val="Tahoma"/>
            <family val="2"/>
          </rPr>
          <t>OTROS</t>
        </r>
      </text>
    </comment>
    <comment ref="Z39" authorId="3" shapeId="0">
      <text>
        <r>
          <rPr>
            <b/>
            <sz val="9"/>
            <color indexed="81"/>
            <rFont val="Tahoma"/>
            <family val="2"/>
          </rPr>
          <t>RECURSOS PROPIOS</t>
        </r>
      </text>
    </comment>
    <comment ref="AA39" authorId="3" shapeId="0">
      <text>
        <r>
          <rPr>
            <b/>
            <sz val="9"/>
            <color indexed="81"/>
            <rFont val="Tahoma"/>
            <family val="2"/>
          </rPr>
          <t>RECURSOS PROPIOS</t>
        </r>
      </text>
    </comment>
    <comment ref="AB39" authorId="3" shapeId="0">
      <text>
        <r>
          <rPr>
            <b/>
            <sz val="9"/>
            <color indexed="81"/>
            <rFont val="Tahoma"/>
            <family val="2"/>
          </rPr>
          <t>SGP</t>
        </r>
      </text>
    </comment>
    <comment ref="AC39" authorId="3" shapeId="0">
      <text>
        <r>
          <rPr>
            <b/>
            <sz val="9"/>
            <color indexed="81"/>
            <rFont val="Tahoma"/>
            <family val="2"/>
          </rPr>
          <t>SGP</t>
        </r>
      </text>
    </comment>
    <comment ref="AD39" authorId="3" shapeId="0">
      <text>
        <r>
          <rPr>
            <b/>
            <sz val="9"/>
            <color indexed="81"/>
            <rFont val="Tahoma"/>
            <family val="2"/>
          </rPr>
          <t>REGALÍAS</t>
        </r>
      </text>
    </comment>
    <comment ref="AE39" authorId="3" shapeId="0">
      <text>
        <r>
          <rPr>
            <b/>
            <sz val="9"/>
            <color indexed="81"/>
            <rFont val="Tahoma"/>
            <family val="2"/>
          </rPr>
          <t>REGALÍAS</t>
        </r>
      </text>
    </comment>
    <comment ref="AF39" authorId="3" shapeId="0">
      <text>
        <r>
          <rPr>
            <b/>
            <sz val="9"/>
            <color indexed="81"/>
            <rFont val="Tahoma"/>
            <family val="2"/>
          </rPr>
          <t>RECURSOS FUNCIONAMIENTO</t>
        </r>
      </text>
    </comment>
    <comment ref="AG39" authorId="3" shapeId="0">
      <text>
        <r>
          <rPr>
            <b/>
            <sz val="9"/>
            <color indexed="81"/>
            <rFont val="Tahoma"/>
            <family val="2"/>
          </rPr>
          <t>RECURSOS FUNCIONAMIENTO</t>
        </r>
      </text>
    </comment>
    <comment ref="AH39" authorId="3" shapeId="0">
      <text>
        <r>
          <rPr>
            <b/>
            <sz val="9"/>
            <color indexed="81"/>
            <rFont val="Tahoma"/>
            <family val="2"/>
          </rPr>
          <t>RECURSOS GESTIONADOS</t>
        </r>
      </text>
    </comment>
    <comment ref="AI39" authorId="3" shapeId="0">
      <text>
        <r>
          <rPr>
            <b/>
            <sz val="9"/>
            <color indexed="81"/>
            <rFont val="Tahoma"/>
            <family val="2"/>
          </rPr>
          <t>RECURSOS GESTIONADOS</t>
        </r>
      </text>
    </comment>
    <comment ref="AJ39" authorId="3" shapeId="0">
      <text>
        <r>
          <rPr>
            <b/>
            <sz val="9"/>
            <color indexed="81"/>
            <rFont val="Tahoma"/>
            <family val="2"/>
          </rPr>
          <t>TOTALES</t>
        </r>
        <r>
          <rPr>
            <sz val="9"/>
            <color indexed="81"/>
            <rFont val="Tahoma"/>
            <family val="2"/>
          </rPr>
          <t xml:space="preserve">
</t>
        </r>
      </text>
    </comment>
    <comment ref="AK39" authorId="3" shapeId="0">
      <text>
        <r>
          <rPr>
            <b/>
            <sz val="9"/>
            <color indexed="81"/>
            <rFont val="Tahoma"/>
            <family val="2"/>
          </rPr>
          <t>TOTALES</t>
        </r>
        <r>
          <rPr>
            <sz val="9"/>
            <color indexed="81"/>
            <rFont val="Tahoma"/>
            <family val="2"/>
          </rPr>
          <t xml:space="preserve">
</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R58" authorId="3" shapeId="0">
      <text>
        <r>
          <rPr>
            <b/>
            <sz val="9"/>
            <color indexed="81"/>
            <rFont val="Tahoma"/>
            <family val="2"/>
          </rPr>
          <t>COFINANCIACIÓN DEPARTAMENTO</t>
        </r>
        <r>
          <rPr>
            <sz val="9"/>
            <color indexed="81"/>
            <rFont val="Tahoma"/>
            <family val="2"/>
          </rPr>
          <t xml:space="preserve">
</t>
        </r>
      </text>
    </comment>
    <comment ref="S58" authorId="3" shapeId="0">
      <text>
        <r>
          <rPr>
            <b/>
            <sz val="9"/>
            <color indexed="81"/>
            <rFont val="Tahoma"/>
            <family val="2"/>
          </rPr>
          <t>COFINANCIACIÓN DEPARTAMENTO</t>
        </r>
        <r>
          <rPr>
            <sz val="9"/>
            <color indexed="81"/>
            <rFont val="Tahoma"/>
            <family val="2"/>
          </rPr>
          <t xml:space="preserve">
</t>
        </r>
      </text>
    </comment>
    <comment ref="T58" authorId="3" shapeId="0">
      <text>
        <r>
          <rPr>
            <b/>
            <sz val="9"/>
            <color indexed="81"/>
            <rFont val="Tahoma"/>
            <family val="2"/>
          </rPr>
          <t>COFINACIACIÓN NACIÓN</t>
        </r>
      </text>
    </comment>
    <comment ref="U58" authorId="3" shapeId="0">
      <text>
        <r>
          <rPr>
            <b/>
            <sz val="9"/>
            <color indexed="81"/>
            <rFont val="Tahoma"/>
            <family val="2"/>
          </rPr>
          <t>COFINACIACIÓN NACIÓN</t>
        </r>
      </text>
    </comment>
    <comment ref="V58" authorId="3" shapeId="0">
      <text>
        <r>
          <rPr>
            <b/>
            <sz val="9"/>
            <color indexed="81"/>
            <rFont val="Tahoma"/>
            <family val="2"/>
          </rPr>
          <t>CRÉDITO</t>
        </r>
      </text>
    </comment>
    <comment ref="W58" authorId="3" shapeId="0">
      <text>
        <r>
          <rPr>
            <b/>
            <sz val="9"/>
            <color indexed="81"/>
            <rFont val="Tahoma"/>
            <family val="2"/>
          </rPr>
          <t>CRÉDITO</t>
        </r>
      </text>
    </comment>
    <comment ref="X58" authorId="3" shapeId="0">
      <text>
        <r>
          <rPr>
            <b/>
            <sz val="9"/>
            <color indexed="81"/>
            <rFont val="Tahoma"/>
            <family val="2"/>
          </rPr>
          <t>OTROS</t>
        </r>
      </text>
    </comment>
    <comment ref="Y58" authorId="3" shapeId="0">
      <text>
        <r>
          <rPr>
            <b/>
            <sz val="9"/>
            <color indexed="81"/>
            <rFont val="Tahoma"/>
            <family val="2"/>
          </rPr>
          <t>OTROS</t>
        </r>
      </text>
    </comment>
    <comment ref="Z58" authorId="3" shapeId="0">
      <text>
        <r>
          <rPr>
            <b/>
            <sz val="9"/>
            <color indexed="81"/>
            <rFont val="Tahoma"/>
            <family val="2"/>
          </rPr>
          <t>RECURSOS PROPIOS</t>
        </r>
      </text>
    </comment>
    <comment ref="AA58" authorId="3" shapeId="0">
      <text>
        <r>
          <rPr>
            <b/>
            <sz val="9"/>
            <color indexed="81"/>
            <rFont val="Tahoma"/>
            <family val="2"/>
          </rPr>
          <t>RECURSOS PROPIOS</t>
        </r>
      </text>
    </comment>
    <comment ref="AB58" authorId="3" shapeId="0">
      <text>
        <r>
          <rPr>
            <b/>
            <sz val="9"/>
            <color indexed="81"/>
            <rFont val="Tahoma"/>
            <family val="2"/>
          </rPr>
          <t>SGP</t>
        </r>
      </text>
    </comment>
    <comment ref="AC58" authorId="3" shapeId="0">
      <text>
        <r>
          <rPr>
            <b/>
            <sz val="9"/>
            <color indexed="81"/>
            <rFont val="Tahoma"/>
            <family val="2"/>
          </rPr>
          <t>SGP</t>
        </r>
      </text>
    </comment>
    <comment ref="AD58" authorId="3" shapeId="0">
      <text>
        <r>
          <rPr>
            <b/>
            <sz val="9"/>
            <color indexed="81"/>
            <rFont val="Tahoma"/>
            <family val="2"/>
          </rPr>
          <t>REGALÍAS</t>
        </r>
      </text>
    </comment>
    <comment ref="AE58" authorId="3" shapeId="0">
      <text>
        <r>
          <rPr>
            <b/>
            <sz val="9"/>
            <color indexed="81"/>
            <rFont val="Tahoma"/>
            <family val="2"/>
          </rPr>
          <t>REGALÍAS</t>
        </r>
      </text>
    </comment>
    <comment ref="AF58" authorId="3" shapeId="0">
      <text>
        <r>
          <rPr>
            <b/>
            <sz val="9"/>
            <color indexed="81"/>
            <rFont val="Tahoma"/>
            <family val="2"/>
          </rPr>
          <t>RECURSOS FUNCIONAMIENTO</t>
        </r>
      </text>
    </comment>
    <comment ref="AG58" authorId="3" shapeId="0">
      <text>
        <r>
          <rPr>
            <b/>
            <sz val="9"/>
            <color indexed="81"/>
            <rFont val="Tahoma"/>
            <family val="2"/>
          </rPr>
          <t>RECURSOS FUNCIONAMIENTO</t>
        </r>
      </text>
    </comment>
    <comment ref="AH58" authorId="3" shapeId="0">
      <text>
        <r>
          <rPr>
            <b/>
            <sz val="9"/>
            <color indexed="81"/>
            <rFont val="Tahoma"/>
            <family val="2"/>
          </rPr>
          <t>RECURSOS GESTIONADOS</t>
        </r>
      </text>
    </comment>
    <comment ref="AI58" authorId="3" shapeId="0">
      <text>
        <r>
          <rPr>
            <b/>
            <sz val="9"/>
            <color indexed="81"/>
            <rFont val="Tahoma"/>
            <family val="2"/>
          </rPr>
          <t>RECURSOS GESTIONADOS</t>
        </r>
      </text>
    </comment>
    <comment ref="AJ58" authorId="3" shapeId="0">
      <text>
        <r>
          <rPr>
            <b/>
            <sz val="9"/>
            <color indexed="81"/>
            <rFont val="Tahoma"/>
            <family val="2"/>
          </rPr>
          <t>TOTALES</t>
        </r>
        <r>
          <rPr>
            <sz val="9"/>
            <color indexed="81"/>
            <rFont val="Tahoma"/>
            <family val="2"/>
          </rPr>
          <t xml:space="preserve">
</t>
        </r>
      </text>
    </comment>
    <comment ref="AK58" authorId="3" shapeId="0">
      <text>
        <r>
          <rPr>
            <b/>
            <sz val="9"/>
            <color indexed="81"/>
            <rFont val="Tahoma"/>
            <family val="2"/>
          </rPr>
          <t>TOTALES</t>
        </r>
        <r>
          <rPr>
            <sz val="9"/>
            <color indexed="81"/>
            <rFont val="Tahoma"/>
            <family val="2"/>
          </rPr>
          <t xml:space="preserve">
</t>
        </r>
      </text>
    </comment>
    <comment ref="AL58" authorId="2" shapeId="0">
      <text>
        <r>
          <rPr>
            <b/>
            <sz val="8"/>
            <color indexed="81"/>
            <rFont val="Tahoma"/>
            <family val="2"/>
          </rPr>
          <t>PRIMERA INFANCIA (0 a 5 años)</t>
        </r>
        <r>
          <rPr>
            <sz val="8"/>
            <color indexed="81"/>
            <rFont val="Tahoma"/>
            <family val="2"/>
          </rPr>
          <t xml:space="preserve">
</t>
        </r>
      </text>
    </comment>
    <comment ref="AM58" authorId="2" shapeId="0">
      <text>
        <r>
          <rPr>
            <b/>
            <sz val="8"/>
            <color indexed="81"/>
            <rFont val="Tahoma"/>
            <family val="2"/>
          </rPr>
          <t>INFANCIA (6 a 11 años)</t>
        </r>
        <r>
          <rPr>
            <sz val="8"/>
            <color indexed="81"/>
            <rFont val="Tahoma"/>
            <family val="2"/>
          </rPr>
          <t xml:space="preserve">
</t>
        </r>
      </text>
    </comment>
    <comment ref="AN58" authorId="2" shapeId="0">
      <text>
        <r>
          <rPr>
            <b/>
            <sz val="8"/>
            <color indexed="81"/>
            <rFont val="Tahoma"/>
            <family val="2"/>
          </rPr>
          <t>ADOLESCENCIA (12 A 17 años)</t>
        </r>
      </text>
    </comment>
    <comment ref="AO58" authorId="2" shapeId="0">
      <text>
        <r>
          <rPr>
            <b/>
            <sz val="8"/>
            <color indexed="81"/>
            <rFont val="Tahoma"/>
            <family val="2"/>
          </rPr>
          <t>JUVENTUD (18 a 28 años)</t>
        </r>
        <r>
          <rPr>
            <sz val="8"/>
            <color indexed="81"/>
            <rFont val="Tahoma"/>
            <family val="2"/>
          </rPr>
          <t xml:space="preserve">
</t>
        </r>
      </text>
    </comment>
    <comment ref="AP58" authorId="2" shapeId="0">
      <text>
        <r>
          <rPr>
            <b/>
            <sz val="8"/>
            <color indexed="81"/>
            <rFont val="Tahoma"/>
            <family val="2"/>
          </rPr>
          <t xml:space="preserve"> ADULTO (29 a 60 años)</t>
        </r>
        <r>
          <rPr>
            <sz val="8"/>
            <color indexed="81"/>
            <rFont val="Tahoma"/>
            <family val="2"/>
          </rPr>
          <t xml:space="preserve">
</t>
        </r>
      </text>
    </comment>
    <comment ref="AQ58" authorId="2" shapeId="0">
      <text>
        <r>
          <rPr>
            <b/>
            <sz val="8"/>
            <color indexed="81"/>
            <rFont val="Tahoma"/>
            <family val="2"/>
          </rPr>
          <t>ADULTO MAYOR  (61 años en adelante)</t>
        </r>
        <r>
          <rPr>
            <sz val="8"/>
            <color indexed="81"/>
            <rFont val="Tahoma"/>
            <family val="2"/>
          </rPr>
          <t xml:space="preserve">
</t>
        </r>
      </text>
    </comment>
    <comment ref="AS58" authorId="2" shapeId="0">
      <text>
        <r>
          <rPr>
            <b/>
            <sz val="8"/>
            <color indexed="81"/>
            <rFont val="Tahoma"/>
            <family val="2"/>
          </rPr>
          <t>MUJERES</t>
        </r>
        <r>
          <rPr>
            <sz val="8"/>
            <color indexed="81"/>
            <rFont val="Tahoma"/>
            <family val="2"/>
          </rPr>
          <t xml:space="preserve">
</t>
        </r>
      </text>
    </comment>
    <comment ref="AT58" authorId="2" shapeId="0">
      <text>
        <r>
          <rPr>
            <b/>
            <sz val="8"/>
            <color indexed="81"/>
            <rFont val="Tahoma"/>
            <family val="2"/>
          </rPr>
          <t>HOMBRES</t>
        </r>
      </text>
    </comment>
    <comment ref="AV58" authorId="2" shapeId="0">
      <text>
        <r>
          <rPr>
            <b/>
            <sz val="8"/>
            <color indexed="81"/>
            <rFont val="Tahoma"/>
            <family val="2"/>
          </rPr>
          <t>VÍCTIMAS CONFLICTO ARMADO</t>
        </r>
        <r>
          <rPr>
            <sz val="8"/>
            <color indexed="81"/>
            <rFont val="Tahoma"/>
            <family val="2"/>
          </rPr>
          <t xml:space="preserve">
</t>
        </r>
      </text>
    </comment>
    <comment ref="AX58" authorId="2" shapeId="0">
      <text>
        <r>
          <rPr>
            <b/>
            <sz val="8"/>
            <color indexed="81"/>
            <rFont val="Tahoma"/>
            <family val="2"/>
          </rPr>
          <t>DISCAPACITADOS</t>
        </r>
        <r>
          <rPr>
            <sz val="8"/>
            <color indexed="81"/>
            <rFont val="Tahoma"/>
            <family val="2"/>
          </rPr>
          <t xml:space="preserve">
</t>
        </r>
      </text>
    </comment>
    <comment ref="AY58" authorId="2" shapeId="0">
      <text>
        <r>
          <rPr>
            <b/>
            <sz val="8"/>
            <color indexed="81"/>
            <rFont val="Tahoma"/>
            <family val="2"/>
          </rPr>
          <t>AFROCOLOMBIANO O RAIZAL</t>
        </r>
      </text>
    </comment>
    <comment ref="AZ58" authorId="2" shapeId="0">
      <text>
        <r>
          <rPr>
            <b/>
            <sz val="8"/>
            <color indexed="81"/>
            <rFont val="Tahoma"/>
            <family val="2"/>
          </rPr>
          <t>INDÍGENAS</t>
        </r>
        <r>
          <rPr>
            <sz val="8"/>
            <color indexed="81"/>
            <rFont val="Tahoma"/>
            <family val="2"/>
          </rPr>
          <t xml:space="preserve">
</t>
        </r>
      </text>
    </comment>
    <comment ref="BA58" authorId="1" shapeId="0">
      <text>
        <r>
          <rPr>
            <b/>
            <sz val="9"/>
            <color indexed="81"/>
            <rFont val="Tahoma"/>
            <family val="2"/>
          </rPr>
          <t>MEDIO DE EVIDENCIA. INFORME, RESGISTRO FOTOGRAFICO, PLANILLA, ETC</t>
        </r>
      </text>
    </comment>
    <comment ref="R67" authorId="3" shapeId="0">
      <text>
        <r>
          <rPr>
            <b/>
            <sz val="9"/>
            <color indexed="81"/>
            <rFont val="Tahoma"/>
            <family val="2"/>
          </rPr>
          <t>COFINANCIACIÓN DEPARTAMENTO</t>
        </r>
        <r>
          <rPr>
            <sz val="9"/>
            <color indexed="81"/>
            <rFont val="Tahoma"/>
            <family val="2"/>
          </rPr>
          <t xml:space="preserve">
</t>
        </r>
      </text>
    </comment>
    <comment ref="S67" authorId="3" shapeId="0">
      <text>
        <r>
          <rPr>
            <b/>
            <sz val="9"/>
            <color indexed="81"/>
            <rFont val="Tahoma"/>
            <family val="2"/>
          </rPr>
          <t>COFINANCIACIÓN DEPARTAMENTO</t>
        </r>
        <r>
          <rPr>
            <sz val="9"/>
            <color indexed="81"/>
            <rFont val="Tahoma"/>
            <family val="2"/>
          </rPr>
          <t xml:space="preserve">
</t>
        </r>
      </text>
    </comment>
    <comment ref="T67" authorId="3" shapeId="0">
      <text>
        <r>
          <rPr>
            <b/>
            <sz val="9"/>
            <color indexed="81"/>
            <rFont val="Tahoma"/>
            <family val="2"/>
          </rPr>
          <t>COFINACIACIÓN NACIÓN</t>
        </r>
      </text>
    </comment>
    <comment ref="U67" authorId="3" shapeId="0">
      <text>
        <r>
          <rPr>
            <b/>
            <sz val="9"/>
            <color indexed="81"/>
            <rFont val="Tahoma"/>
            <family val="2"/>
          </rPr>
          <t>COFINACIACIÓN NACIÓN</t>
        </r>
      </text>
    </comment>
    <comment ref="V67" authorId="3" shapeId="0">
      <text>
        <r>
          <rPr>
            <b/>
            <sz val="9"/>
            <color indexed="81"/>
            <rFont val="Tahoma"/>
            <family val="2"/>
          </rPr>
          <t>CRÉDITO</t>
        </r>
      </text>
    </comment>
    <comment ref="W67" authorId="3" shapeId="0">
      <text>
        <r>
          <rPr>
            <b/>
            <sz val="9"/>
            <color indexed="81"/>
            <rFont val="Tahoma"/>
            <family val="2"/>
          </rPr>
          <t>CRÉDITO</t>
        </r>
      </text>
    </comment>
    <comment ref="X67" authorId="3" shapeId="0">
      <text>
        <r>
          <rPr>
            <b/>
            <sz val="9"/>
            <color indexed="81"/>
            <rFont val="Tahoma"/>
            <family val="2"/>
          </rPr>
          <t>OTROS</t>
        </r>
      </text>
    </comment>
    <comment ref="Y67" authorId="3" shapeId="0">
      <text>
        <r>
          <rPr>
            <b/>
            <sz val="9"/>
            <color indexed="81"/>
            <rFont val="Tahoma"/>
            <family val="2"/>
          </rPr>
          <t>OTROS</t>
        </r>
      </text>
    </comment>
    <comment ref="Z67" authorId="3" shapeId="0">
      <text>
        <r>
          <rPr>
            <b/>
            <sz val="9"/>
            <color indexed="81"/>
            <rFont val="Tahoma"/>
            <family val="2"/>
          </rPr>
          <t>RECURSOS PROPIOS</t>
        </r>
      </text>
    </comment>
    <comment ref="AA67" authorId="3" shapeId="0">
      <text>
        <r>
          <rPr>
            <b/>
            <sz val="9"/>
            <color indexed="81"/>
            <rFont val="Tahoma"/>
            <family val="2"/>
          </rPr>
          <t>RECURSOS PROPIOS</t>
        </r>
      </text>
    </comment>
    <comment ref="AB67" authorId="3" shapeId="0">
      <text>
        <r>
          <rPr>
            <b/>
            <sz val="9"/>
            <color indexed="81"/>
            <rFont val="Tahoma"/>
            <family val="2"/>
          </rPr>
          <t>SGP</t>
        </r>
      </text>
    </comment>
    <comment ref="AC67" authorId="3" shapeId="0">
      <text>
        <r>
          <rPr>
            <b/>
            <sz val="9"/>
            <color indexed="81"/>
            <rFont val="Tahoma"/>
            <family val="2"/>
          </rPr>
          <t>SGP</t>
        </r>
      </text>
    </comment>
    <comment ref="AD67" authorId="3" shapeId="0">
      <text>
        <r>
          <rPr>
            <b/>
            <sz val="9"/>
            <color indexed="81"/>
            <rFont val="Tahoma"/>
            <family val="2"/>
          </rPr>
          <t>REGALÍAS</t>
        </r>
      </text>
    </comment>
    <comment ref="AE67" authorId="3" shapeId="0">
      <text>
        <r>
          <rPr>
            <b/>
            <sz val="9"/>
            <color indexed="81"/>
            <rFont val="Tahoma"/>
            <family val="2"/>
          </rPr>
          <t>REGALÍAS</t>
        </r>
      </text>
    </comment>
    <comment ref="AF67" authorId="3" shapeId="0">
      <text>
        <r>
          <rPr>
            <b/>
            <sz val="9"/>
            <color indexed="81"/>
            <rFont val="Tahoma"/>
            <family val="2"/>
          </rPr>
          <t>RECURSOS FUNCIONAMIENTO</t>
        </r>
      </text>
    </comment>
    <comment ref="AG67" authorId="3" shapeId="0">
      <text>
        <r>
          <rPr>
            <b/>
            <sz val="9"/>
            <color indexed="81"/>
            <rFont val="Tahoma"/>
            <family val="2"/>
          </rPr>
          <t>RECURSOS FUNCIONAMIENTO</t>
        </r>
      </text>
    </comment>
    <comment ref="AH67" authorId="3" shapeId="0">
      <text>
        <r>
          <rPr>
            <b/>
            <sz val="9"/>
            <color indexed="81"/>
            <rFont val="Tahoma"/>
            <family val="2"/>
          </rPr>
          <t>RECURSOS GESTIONADOS</t>
        </r>
      </text>
    </comment>
    <comment ref="AI67" authorId="3" shapeId="0">
      <text>
        <r>
          <rPr>
            <b/>
            <sz val="9"/>
            <color indexed="81"/>
            <rFont val="Tahoma"/>
            <family val="2"/>
          </rPr>
          <t>RECURSOS GESTIONADOS</t>
        </r>
      </text>
    </comment>
    <comment ref="AJ67" authorId="3" shapeId="0">
      <text>
        <r>
          <rPr>
            <b/>
            <sz val="9"/>
            <color indexed="81"/>
            <rFont val="Tahoma"/>
            <family val="2"/>
          </rPr>
          <t>TOTALES</t>
        </r>
        <r>
          <rPr>
            <sz val="9"/>
            <color indexed="81"/>
            <rFont val="Tahoma"/>
            <family val="2"/>
          </rPr>
          <t xml:space="preserve">
</t>
        </r>
      </text>
    </comment>
    <comment ref="AK67" authorId="3" shapeId="0">
      <text>
        <r>
          <rPr>
            <b/>
            <sz val="9"/>
            <color indexed="81"/>
            <rFont val="Tahoma"/>
            <family val="2"/>
          </rPr>
          <t>TOTALES</t>
        </r>
        <r>
          <rPr>
            <sz val="9"/>
            <color indexed="81"/>
            <rFont val="Tahoma"/>
            <family val="2"/>
          </rPr>
          <t xml:space="preserve">
</t>
        </r>
      </text>
    </comment>
    <comment ref="AL67" authorId="2" shapeId="0">
      <text>
        <r>
          <rPr>
            <b/>
            <sz val="8"/>
            <color indexed="81"/>
            <rFont val="Tahoma"/>
            <family val="2"/>
          </rPr>
          <t>PRIMERA INFANCIA (0 a 5 años)</t>
        </r>
        <r>
          <rPr>
            <sz val="8"/>
            <color indexed="81"/>
            <rFont val="Tahoma"/>
            <family val="2"/>
          </rPr>
          <t xml:space="preserve">
</t>
        </r>
      </text>
    </comment>
    <comment ref="AM67" authorId="2" shapeId="0">
      <text>
        <r>
          <rPr>
            <b/>
            <sz val="8"/>
            <color indexed="81"/>
            <rFont val="Tahoma"/>
            <family val="2"/>
          </rPr>
          <t>INFANCIA (6 a 11 años)</t>
        </r>
        <r>
          <rPr>
            <sz val="8"/>
            <color indexed="81"/>
            <rFont val="Tahoma"/>
            <family val="2"/>
          </rPr>
          <t xml:space="preserve">
</t>
        </r>
      </text>
    </comment>
    <comment ref="AN67" authorId="2" shapeId="0">
      <text>
        <r>
          <rPr>
            <b/>
            <sz val="8"/>
            <color indexed="81"/>
            <rFont val="Tahoma"/>
            <family val="2"/>
          </rPr>
          <t>ADOLESCENCIA (12 A 17 años)</t>
        </r>
      </text>
    </comment>
    <comment ref="AO67" authorId="2" shapeId="0">
      <text>
        <r>
          <rPr>
            <b/>
            <sz val="8"/>
            <color indexed="81"/>
            <rFont val="Tahoma"/>
            <family val="2"/>
          </rPr>
          <t>JUVENTUD (18 a 28 años)</t>
        </r>
        <r>
          <rPr>
            <sz val="8"/>
            <color indexed="81"/>
            <rFont val="Tahoma"/>
            <family val="2"/>
          </rPr>
          <t xml:space="preserve">
</t>
        </r>
      </text>
    </comment>
    <comment ref="AP67" authorId="2" shapeId="0">
      <text>
        <r>
          <rPr>
            <b/>
            <sz val="8"/>
            <color indexed="81"/>
            <rFont val="Tahoma"/>
            <family val="2"/>
          </rPr>
          <t xml:space="preserve"> ADULTO (29 a 60 años)</t>
        </r>
        <r>
          <rPr>
            <sz val="8"/>
            <color indexed="81"/>
            <rFont val="Tahoma"/>
            <family val="2"/>
          </rPr>
          <t xml:space="preserve">
</t>
        </r>
      </text>
    </comment>
    <comment ref="AQ67" authorId="2" shapeId="0">
      <text>
        <r>
          <rPr>
            <b/>
            <sz val="8"/>
            <color indexed="81"/>
            <rFont val="Tahoma"/>
            <family val="2"/>
          </rPr>
          <t>ADULTO MAYOR  (61 años en adelante)</t>
        </r>
        <r>
          <rPr>
            <sz val="8"/>
            <color indexed="81"/>
            <rFont val="Tahoma"/>
            <family val="2"/>
          </rPr>
          <t xml:space="preserve">
</t>
        </r>
      </text>
    </comment>
    <comment ref="AS67" authorId="2" shapeId="0">
      <text>
        <r>
          <rPr>
            <b/>
            <sz val="8"/>
            <color indexed="81"/>
            <rFont val="Tahoma"/>
            <family val="2"/>
          </rPr>
          <t>MUJERES</t>
        </r>
        <r>
          <rPr>
            <sz val="8"/>
            <color indexed="81"/>
            <rFont val="Tahoma"/>
            <family val="2"/>
          </rPr>
          <t xml:space="preserve">
</t>
        </r>
      </text>
    </comment>
    <comment ref="AT67" authorId="2" shapeId="0">
      <text>
        <r>
          <rPr>
            <b/>
            <sz val="8"/>
            <color indexed="81"/>
            <rFont val="Tahoma"/>
            <family val="2"/>
          </rPr>
          <t>HOMBRES</t>
        </r>
      </text>
    </comment>
    <comment ref="AV67" authorId="2" shapeId="0">
      <text>
        <r>
          <rPr>
            <b/>
            <sz val="8"/>
            <color indexed="81"/>
            <rFont val="Tahoma"/>
            <family val="2"/>
          </rPr>
          <t>VÍCTIMAS CONFLICTO ARMADO</t>
        </r>
        <r>
          <rPr>
            <sz val="8"/>
            <color indexed="81"/>
            <rFont val="Tahoma"/>
            <family val="2"/>
          </rPr>
          <t xml:space="preserve">
</t>
        </r>
      </text>
    </comment>
    <comment ref="AX67" authorId="2" shapeId="0">
      <text>
        <r>
          <rPr>
            <b/>
            <sz val="8"/>
            <color indexed="81"/>
            <rFont val="Tahoma"/>
            <family val="2"/>
          </rPr>
          <t>DISCAPACITADOS</t>
        </r>
        <r>
          <rPr>
            <sz val="8"/>
            <color indexed="81"/>
            <rFont val="Tahoma"/>
            <family val="2"/>
          </rPr>
          <t xml:space="preserve">
</t>
        </r>
      </text>
    </comment>
    <comment ref="AY67" authorId="2" shapeId="0">
      <text>
        <r>
          <rPr>
            <b/>
            <sz val="8"/>
            <color indexed="81"/>
            <rFont val="Tahoma"/>
            <family val="2"/>
          </rPr>
          <t>AFROCOLOMBIANO O RAIZAL</t>
        </r>
      </text>
    </comment>
    <comment ref="AZ67" authorId="2" shapeId="0">
      <text>
        <r>
          <rPr>
            <b/>
            <sz val="8"/>
            <color indexed="81"/>
            <rFont val="Tahoma"/>
            <family val="2"/>
          </rPr>
          <t>INDÍGENAS</t>
        </r>
        <r>
          <rPr>
            <sz val="8"/>
            <color indexed="81"/>
            <rFont val="Tahoma"/>
            <family val="2"/>
          </rPr>
          <t xml:space="preserve">
</t>
        </r>
      </text>
    </comment>
    <comment ref="BA67" authorId="1" shapeId="0">
      <text>
        <r>
          <rPr>
            <b/>
            <sz val="9"/>
            <color indexed="81"/>
            <rFont val="Tahoma"/>
            <family val="2"/>
          </rPr>
          <t>MEDIO DE EVIDENCIA. INFORME, RESGISTRO FOTOGRAFICO, PLANILLA, ETC</t>
        </r>
      </text>
    </comment>
    <comment ref="R76" authorId="3" shapeId="0">
      <text>
        <r>
          <rPr>
            <b/>
            <sz val="9"/>
            <color indexed="81"/>
            <rFont val="Tahoma"/>
            <family val="2"/>
          </rPr>
          <t>COFINANCIACIÓN DEPARTAMENTO</t>
        </r>
        <r>
          <rPr>
            <sz val="9"/>
            <color indexed="81"/>
            <rFont val="Tahoma"/>
            <family val="2"/>
          </rPr>
          <t xml:space="preserve">
</t>
        </r>
      </text>
    </comment>
    <comment ref="S76" authorId="3" shapeId="0">
      <text>
        <r>
          <rPr>
            <b/>
            <sz val="9"/>
            <color indexed="81"/>
            <rFont val="Tahoma"/>
            <family val="2"/>
          </rPr>
          <t>COFINANCIACIÓN DEPARTAMENTO</t>
        </r>
        <r>
          <rPr>
            <sz val="9"/>
            <color indexed="81"/>
            <rFont val="Tahoma"/>
            <family val="2"/>
          </rPr>
          <t xml:space="preserve">
</t>
        </r>
      </text>
    </comment>
    <comment ref="T76" authorId="3" shapeId="0">
      <text>
        <r>
          <rPr>
            <b/>
            <sz val="9"/>
            <color indexed="81"/>
            <rFont val="Tahoma"/>
            <family val="2"/>
          </rPr>
          <t>COFINACIACIÓN NACIÓN</t>
        </r>
      </text>
    </comment>
    <comment ref="U76" authorId="3" shapeId="0">
      <text>
        <r>
          <rPr>
            <b/>
            <sz val="9"/>
            <color indexed="81"/>
            <rFont val="Tahoma"/>
            <family val="2"/>
          </rPr>
          <t>COFINACIACIÓN NACIÓN</t>
        </r>
      </text>
    </comment>
    <comment ref="V76" authorId="3" shapeId="0">
      <text>
        <r>
          <rPr>
            <b/>
            <sz val="9"/>
            <color indexed="81"/>
            <rFont val="Tahoma"/>
            <family val="2"/>
          </rPr>
          <t>CRÉDITO</t>
        </r>
      </text>
    </comment>
    <comment ref="W76" authorId="3" shapeId="0">
      <text>
        <r>
          <rPr>
            <b/>
            <sz val="9"/>
            <color indexed="81"/>
            <rFont val="Tahoma"/>
            <family val="2"/>
          </rPr>
          <t>CRÉDITO</t>
        </r>
      </text>
    </comment>
    <comment ref="X76" authorId="3" shapeId="0">
      <text>
        <r>
          <rPr>
            <b/>
            <sz val="9"/>
            <color indexed="81"/>
            <rFont val="Tahoma"/>
            <family val="2"/>
          </rPr>
          <t>OTROS</t>
        </r>
      </text>
    </comment>
    <comment ref="Y76" authorId="3" shapeId="0">
      <text>
        <r>
          <rPr>
            <b/>
            <sz val="9"/>
            <color indexed="81"/>
            <rFont val="Tahoma"/>
            <family val="2"/>
          </rPr>
          <t>OTROS</t>
        </r>
      </text>
    </comment>
    <comment ref="Z76" authorId="3" shapeId="0">
      <text>
        <r>
          <rPr>
            <b/>
            <sz val="9"/>
            <color indexed="81"/>
            <rFont val="Tahoma"/>
            <family val="2"/>
          </rPr>
          <t>RECURSOS PROPIOS</t>
        </r>
      </text>
    </comment>
    <comment ref="AA76" authorId="3" shapeId="0">
      <text>
        <r>
          <rPr>
            <b/>
            <sz val="9"/>
            <color indexed="81"/>
            <rFont val="Tahoma"/>
            <family val="2"/>
          </rPr>
          <t>RECURSOS PROPIOS</t>
        </r>
      </text>
    </comment>
    <comment ref="AB76" authorId="3" shapeId="0">
      <text>
        <r>
          <rPr>
            <b/>
            <sz val="9"/>
            <color indexed="81"/>
            <rFont val="Tahoma"/>
            <family val="2"/>
          </rPr>
          <t>SGP</t>
        </r>
      </text>
    </comment>
    <comment ref="AC76" authorId="3" shapeId="0">
      <text>
        <r>
          <rPr>
            <b/>
            <sz val="9"/>
            <color indexed="81"/>
            <rFont val="Tahoma"/>
            <family val="2"/>
          </rPr>
          <t>SGP</t>
        </r>
      </text>
    </comment>
    <comment ref="AD76" authorId="3" shapeId="0">
      <text>
        <r>
          <rPr>
            <b/>
            <sz val="9"/>
            <color indexed="81"/>
            <rFont val="Tahoma"/>
            <family val="2"/>
          </rPr>
          <t>REGALÍAS</t>
        </r>
      </text>
    </comment>
    <comment ref="AE76" authorId="3" shapeId="0">
      <text>
        <r>
          <rPr>
            <b/>
            <sz val="9"/>
            <color indexed="81"/>
            <rFont val="Tahoma"/>
            <family val="2"/>
          </rPr>
          <t>REGALÍAS</t>
        </r>
      </text>
    </comment>
    <comment ref="AF76" authorId="3" shapeId="0">
      <text>
        <r>
          <rPr>
            <b/>
            <sz val="9"/>
            <color indexed="81"/>
            <rFont val="Tahoma"/>
            <family val="2"/>
          </rPr>
          <t>RECURSOS FUNCIONAMIENTO</t>
        </r>
      </text>
    </comment>
    <comment ref="AG76" authorId="3" shapeId="0">
      <text>
        <r>
          <rPr>
            <b/>
            <sz val="9"/>
            <color indexed="81"/>
            <rFont val="Tahoma"/>
            <family val="2"/>
          </rPr>
          <t>RECURSOS FUNCIONAMIENTO</t>
        </r>
      </text>
    </comment>
    <comment ref="AH76" authorId="3" shapeId="0">
      <text>
        <r>
          <rPr>
            <b/>
            <sz val="9"/>
            <color indexed="81"/>
            <rFont val="Tahoma"/>
            <family val="2"/>
          </rPr>
          <t>RECURSOS GESTIONADOS</t>
        </r>
      </text>
    </comment>
    <comment ref="AI76" authorId="3" shapeId="0">
      <text>
        <r>
          <rPr>
            <b/>
            <sz val="9"/>
            <color indexed="81"/>
            <rFont val="Tahoma"/>
            <family val="2"/>
          </rPr>
          <t>RECURSOS GESTIONADOS</t>
        </r>
      </text>
    </comment>
    <comment ref="AJ76" authorId="3" shapeId="0">
      <text>
        <r>
          <rPr>
            <b/>
            <sz val="9"/>
            <color indexed="81"/>
            <rFont val="Tahoma"/>
            <family val="2"/>
          </rPr>
          <t>TOTALES</t>
        </r>
        <r>
          <rPr>
            <sz val="9"/>
            <color indexed="81"/>
            <rFont val="Tahoma"/>
            <family val="2"/>
          </rPr>
          <t xml:space="preserve">
</t>
        </r>
      </text>
    </comment>
    <comment ref="AK76" authorId="3" shapeId="0">
      <text>
        <r>
          <rPr>
            <b/>
            <sz val="9"/>
            <color indexed="81"/>
            <rFont val="Tahoma"/>
            <family val="2"/>
          </rPr>
          <t>TOTALES</t>
        </r>
        <r>
          <rPr>
            <sz val="9"/>
            <color indexed="81"/>
            <rFont val="Tahoma"/>
            <family val="2"/>
          </rPr>
          <t xml:space="preserve">
</t>
        </r>
      </text>
    </comment>
    <comment ref="AL76" authorId="2" shapeId="0">
      <text>
        <r>
          <rPr>
            <b/>
            <sz val="8"/>
            <color indexed="81"/>
            <rFont val="Tahoma"/>
            <family val="2"/>
          </rPr>
          <t>PRIMERA INFANCIA (0 a 5 años)</t>
        </r>
        <r>
          <rPr>
            <sz val="8"/>
            <color indexed="81"/>
            <rFont val="Tahoma"/>
            <family val="2"/>
          </rPr>
          <t xml:space="preserve">
</t>
        </r>
      </text>
    </comment>
    <comment ref="AM76" authorId="2" shapeId="0">
      <text>
        <r>
          <rPr>
            <b/>
            <sz val="8"/>
            <color indexed="81"/>
            <rFont val="Tahoma"/>
            <family val="2"/>
          </rPr>
          <t>INFANCIA (6 a 11 años)</t>
        </r>
        <r>
          <rPr>
            <sz val="8"/>
            <color indexed="81"/>
            <rFont val="Tahoma"/>
            <family val="2"/>
          </rPr>
          <t xml:space="preserve">
</t>
        </r>
      </text>
    </comment>
    <comment ref="AN76" authorId="2" shapeId="0">
      <text>
        <r>
          <rPr>
            <b/>
            <sz val="8"/>
            <color indexed="81"/>
            <rFont val="Tahoma"/>
            <family val="2"/>
          </rPr>
          <t>ADOLESCENCIA (12 A 17 años)</t>
        </r>
      </text>
    </comment>
    <comment ref="AO76" authorId="2" shapeId="0">
      <text>
        <r>
          <rPr>
            <b/>
            <sz val="8"/>
            <color indexed="81"/>
            <rFont val="Tahoma"/>
            <family val="2"/>
          </rPr>
          <t>JUVENTUD (18 a 28 años)</t>
        </r>
        <r>
          <rPr>
            <sz val="8"/>
            <color indexed="81"/>
            <rFont val="Tahoma"/>
            <family val="2"/>
          </rPr>
          <t xml:space="preserve">
</t>
        </r>
      </text>
    </comment>
    <comment ref="AP76" authorId="2" shapeId="0">
      <text>
        <r>
          <rPr>
            <b/>
            <sz val="8"/>
            <color indexed="81"/>
            <rFont val="Tahoma"/>
            <family val="2"/>
          </rPr>
          <t xml:space="preserve"> ADULTO (29 a 60 años)</t>
        </r>
        <r>
          <rPr>
            <sz val="8"/>
            <color indexed="81"/>
            <rFont val="Tahoma"/>
            <family val="2"/>
          </rPr>
          <t xml:space="preserve">
</t>
        </r>
      </text>
    </comment>
    <comment ref="AQ76" authorId="2" shapeId="0">
      <text>
        <r>
          <rPr>
            <b/>
            <sz val="8"/>
            <color indexed="81"/>
            <rFont val="Tahoma"/>
            <family val="2"/>
          </rPr>
          <t>ADULTO MAYOR  (61 años en adelante)</t>
        </r>
        <r>
          <rPr>
            <sz val="8"/>
            <color indexed="81"/>
            <rFont val="Tahoma"/>
            <family val="2"/>
          </rPr>
          <t xml:space="preserve">
</t>
        </r>
      </text>
    </comment>
    <comment ref="AS76" authorId="2" shapeId="0">
      <text>
        <r>
          <rPr>
            <b/>
            <sz val="8"/>
            <color indexed="81"/>
            <rFont val="Tahoma"/>
            <family val="2"/>
          </rPr>
          <t>MUJERES</t>
        </r>
        <r>
          <rPr>
            <sz val="8"/>
            <color indexed="81"/>
            <rFont val="Tahoma"/>
            <family val="2"/>
          </rPr>
          <t xml:space="preserve">
</t>
        </r>
      </text>
    </comment>
    <comment ref="AT76" authorId="2" shapeId="0">
      <text>
        <r>
          <rPr>
            <b/>
            <sz val="8"/>
            <color indexed="81"/>
            <rFont val="Tahoma"/>
            <family val="2"/>
          </rPr>
          <t>HOMBRES</t>
        </r>
      </text>
    </comment>
    <comment ref="AV76" authorId="2" shapeId="0">
      <text>
        <r>
          <rPr>
            <b/>
            <sz val="8"/>
            <color indexed="81"/>
            <rFont val="Tahoma"/>
            <family val="2"/>
          </rPr>
          <t>VÍCTIMAS CONFLICTO ARMADO</t>
        </r>
        <r>
          <rPr>
            <sz val="8"/>
            <color indexed="81"/>
            <rFont val="Tahoma"/>
            <family val="2"/>
          </rPr>
          <t xml:space="preserve">
</t>
        </r>
      </text>
    </comment>
    <comment ref="AX76" authorId="2" shapeId="0">
      <text>
        <r>
          <rPr>
            <b/>
            <sz val="8"/>
            <color indexed="81"/>
            <rFont val="Tahoma"/>
            <family val="2"/>
          </rPr>
          <t>DISCAPACITADOS</t>
        </r>
        <r>
          <rPr>
            <sz val="8"/>
            <color indexed="81"/>
            <rFont val="Tahoma"/>
            <family val="2"/>
          </rPr>
          <t xml:space="preserve">
</t>
        </r>
      </text>
    </comment>
    <comment ref="AY76" authorId="2" shapeId="0">
      <text>
        <r>
          <rPr>
            <b/>
            <sz val="8"/>
            <color indexed="81"/>
            <rFont val="Tahoma"/>
            <family val="2"/>
          </rPr>
          <t>AFROCOLOMBIANO O RAIZAL</t>
        </r>
      </text>
    </comment>
    <comment ref="AZ76" authorId="2" shapeId="0">
      <text>
        <r>
          <rPr>
            <b/>
            <sz val="8"/>
            <color indexed="81"/>
            <rFont val="Tahoma"/>
            <family val="2"/>
          </rPr>
          <t>INDÍGENAS</t>
        </r>
        <r>
          <rPr>
            <sz val="8"/>
            <color indexed="81"/>
            <rFont val="Tahoma"/>
            <family val="2"/>
          </rPr>
          <t xml:space="preserve">
</t>
        </r>
      </text>
    </comment>
    <comment ref="BA76" authorId="1" shapeId="0">
      <text>
        <r>
          <rPr>
            <b/>
            <sz val="9"/>
            <color indexed="81"/>
            <rFont val="Tahoma"/>
            <family val="2"/>
          </rPr>
          <t>MEDIO DE EVIDENCIA. INFORME, RESGISTRO FOTOGRAFICO, PLANILLA, ETC</t>
        </r>
      </text>
    </comment>
    <comment ref="R85" authorId="3" shapeId="0">
      <text>
        <r>
          <rPr>
            <b/>
            <sz val="9"/>
            <color indexed="81"/>
            <rFont val="Tahoma"/>
            <family val="2"/>
          </rPr>
          <t>COFINANCIACIÓN DEPARTAMENTO</t>
        </r>
        <r>
          <rPr>
            <sz val="9"/>
            <color indexed="81"/>
            <rFont val="Tahoma"/>
            <family val="2"/>
          </rPr>
          <t xml:space="preserve">
</t>
        </r>
      </text>
    </comment>
    <comment ref="S85" authorId="3" shapeId="0">
      <text>
        <r>
          <rPr>
            <b/>
            <sz val="9"/>
            <color indexed="81"/>
            <rFont val="Tahoma"/>
            <family val="2"/>
          </rPr>
          <t>COFINANCIACIÓN DEPARTAMENTO</t>
        </r>
        <r>
          <rPr>
            <sz val="9"/>
            <color indexed="81"/>
            <rFont val="Tahoma"/>
            <family val="2"/>
          </rPr>
          <t xml:space="preserve">
</t>
        </r>
      </text>
    </comment>
    <comment ref="T85" authorId="3" shapeId="0">
      <text>
        <r>
          <rPr>
            <b/>
            <sz val="9"/>
            <color indexed="81"/>
            <rFont val="Tahoma"/>
            <family val="2"/>
          </rPr>
          <t>COFINACIACIÓN NACIÓN</t>
        </r>
      </text>
    </comment>
    <comment ref="U85" authorId="3" shapeId="0">
      <text>
        <r>
          <rPr>
            <b/>
            <sz val="9"/>
            <color indexed="81"/>
            <rFont val="Tahoma"/>
            <family val="2"/>
          </rPr>
          <t>COFINACIACIÓN NACIÓN</t>
        </r>
      </text>
    </comment>
    <comment ref="V85" authorId="3" shapeId="0">
      <text>
        <r>
          <rPr>
            <b/>
            <sz val="9"/>
            <color indexed="81"/>
            <rFont val="Tahoma"/>
            <family val="2"/>
          </rPr>
          <t>CRÉDITO</t>
        </r>
      </text>
    </comment>
    <comment ref="W85" authorId="3" shapeId="0">
      <text>
        <r>
          <rPr>
            <b/>
            <sz val="9"/>
            <color indexed="81"/>
            <rFont val="Tahoma"/>
            <family val="2"/>
          </rPr>
          <t>CRÉDITO</t>
        </r>
      </text>
    </comment>
    <comment ref="X85" authorId="3" shapeId="0">
      <text>
        <r>
          <rPr>
            <b/>
            <sz val="9"/>
            <color indexed="81"/>
            <rFont val="Tahoma"/>
            <family val="2"/>
          </rPr>
          <t>OTROS</t>
        </r>
      </text>
    </comment>
    <comment ref="Y85" authorId="3" shapeId="0">
      <text>
        <r>
          <rPr>
            <b/>
            <sz val="9"/>
            <color indexed="81"/>
            <rFont val="Tahoma"/>
            <family val="2"/>
          </rPr>
          <t>OTROS</t>
        </r>
      </text>
    </comment>
    <comment ref="Z85" authorId="3" shapeId="0">
      <text>
        <r>
          <rPr>
            <b/>
            <sz val="9"/>
            <color indexed="81"/>
            <rFont val="Tahoma"/>
            <family val="2"/>
          </rPr>
          <t>RECURSOS PROPIOS</t>
        </r>
      </text>
    </comment>
    <comment ref="AA85" authorId="3" shapeId="0">
      <text>
        <r>
          <rPr>
            <b/>
            <sz val="9"/>
            <color indexed="81"/>
            <rFont val="Tahoma"/>
            <family val="2"/>
          </rPr>
          <t>RECURSOS PROPIOS</t>
        </r>
      </text>
    </comment>
    <comment ref="AB85" authorId="3" shapeId="0">
      <text>
        <r>
          <rPr>
            <b/>
            <sz val="9"/>
            <color indexed="81"/>
            <rFont val="Tahoma"/>
            <family val="2"/>
          </rPr>
          <t>SGP</t>
        </r>
      </text>
    </comment>
    <comment ref="AC85" authorId="3" shapeId="0">
      <text>
        <r>
          <rPr>
            <b/>
            <sz val="9"/>
            <color indexed="81"/>
            <rFont val="Tahoma"/>
            <family val="2"/>
          </rPr>
          <t>SGP</t>
        </r>
      </text>
    </comment>
    <comment ref="AD85" authorId="3" shapeId="0">
      <text>
        <r>
          <rPr>
            <b/>
            <sz val="9"/>
            <color indexed="81"/>
            <rFont val="Tahoma"/>
            <family val="2"/>
          </rPr>
          <t>REGALÍAS</t>
        </r>
      </text>
    </comment>
    <comment ref="AE85" authorId="3" shapeId="0">
      <text>
        <r>
          <rPr>
            <b/>
            <sz val="9"/>
            <color indexed="81"/>
            <rFont val="Tahoma"/>
            <family val="2"/>
          </rPr>
          <t>REGALÍAS</t>
        </r>
      </text>
    </comment>
    <comment ref="AF85" authorId="3" shapeId="0">
      <text>
        <r>
          <rPr>
            <b/>
            <sz val="9"/>
            <color indexed="81"/>
            <rFont val="Tahoma"/>
            <family val="2"/>
          </rPr>
          <t>RECURSOS FUNCIONAMIENTO</t>
        </r>
      </text>
    </comment>
    <comment ref="AG85" authorId="3" shapeId="0">
      <text>
        <r>
          <rPr>
            <b/>
            <sz val="9"/>
            <color indexed="81"/>
            <rFont val="Tahoma"/>
            <family val="2"/>
          </rPr>
          <t>RECURSOS FUNCIONAMIENTO</t>
        </r>
      </text>
    </comment>
    <comment ref="AH85" authorId="3" shapeId="0">
      <text>
        <r>
          <rPr>
            <b/>
            <sz val="9"/>
            <color indexed="81"/>
            <rFont val="Tahoma"/>
            <family val="2"/>
          </rPr>
          <t>RECURSOS GESTIONADOS</t>
        </r>
      </text>
    </comment>
    <comment ref="AI85" authorId="3" shapeId="0">
      <text>
        <r>
          <rPr>
            <b/>
            <sz val="9"/>
            <color indexed="81"/>
            <rFont val="Tahoma"/>
            <family val="2"/>
          </rPr>
          <t>RECURSOS GESTIONADOS</t>
        </r>
      </text>
    </comment>
    <comment ref="AJ85" authorId="3" shapeId="0">
      <text>
        <r>
          <rPr>
            <b/>
            <sz val="9"/>
            <color indexed="81"/>
            <rFont val="Tahoma"/>
            <family val="2"/>
          </rPr>
          <t>TOTALES</t>
        </r>
        <r>
          <rPr>
            <sz val="9"/>
            <color indexed="81"/>
            <rFont val="Tahoma"/>
            <family val="2"/>
          </rPr>
          <t xml:space="preserve">
</t>
        </r>
      </text>
    </comment>
    <comment ref="AK85" authorId="3" shapeId="0">
      <text>
        <r>
          <rPr>
            <b/>
            <sz val="9"/>
            <color indexed="81"/>
            <rFont val="Tahoma"/>
            <family val="2"/>
          </rPr>
          <t>TOTALES</t>
        </r>
        <r>
          <rPr>
            <sz val="9"/>
            <color indexed="81"/>
            <rFont val="Tahoma"/>
            <family val="2"/>
          </rPr>
          <t xml:space="preserve">
</t>
        </r>
      </text>
    </comment>
    <comment ref="AL85" authorId="2" shapeId="0">
      <text>
        <r>
          <rPr>
            <b/>
            <sz val="8"/>
            <color indexed="81"/>
            <rFont val="Tahoma"/>
            <family val="2"/>
          </rPr>
          <t>PRIMERA INFANCIA (0 a 5 años)</t>
        </r>
        <r>
          <rPr>
            <sz val="8"/>
            <color indexed="81"/>
            <rFont val="Tahoma"/>
            <family val="2"/>
          </rPr>
          <t xml:space="preserve">
</t>
        </r>
      </text>
    </comment>
    <comment ref="AM85" authorId="2" shapeId="0">
      <text>
        <r>
          <rPr>
            <b/>
            <sz val="8"/>
            <color indexed="81"/>
            <rFont val="Tahoma"/>
            <family val="2"/>
          </rPr>
          <t>INFANCIA (6 a 11 años)</t>
        </r>
        <r>
          <rPr>
            <sz val="8"/>
            <color indexed="81"/>
            <rFont val="Tahoma"/>
            <family val="2"/>
          </rPr>
          <t xml:space="preserve">
</t>
        </r>
      </text>
    </comment>
    <comment ref="AN85" authorId="2" shapeId="0">
      <text>
        <r>
          <rPr>
            <b/>
            <sz val="8"/>
            <color indexed="81"/>
            <rFont val="Tahoma"/>
            <family val="2"/>
          </rPr>
          <t>ADOLESCENCIA (12 A 17 años)</t>
        </r>
      </text>
    </comment>
    <comment ref="AO85" authorId="2" shapeId="0">
      <text>
        <r>
          <rPr>
            <b/>
            <sz val="8"/>
            <color indexed="81"/>
            <rFont val="Tahoma"/>
            <family val="2"/>
          </rPr>
          <t>JUVENTUD (18 a 28 años)</t>
        </r>
        <r>
          <rPr>
            <sz val="8"/>
            <color indexed="81"/>
            <rFont val="Tahoma"/>
            <family val="2"/>
          </rPr>
          <t xml:space="preserve">
</t>
        </r>
      </text>
    </comment>
    <comment ref="AP85" authorId="2" shapeId="0">
      <text>
        <r>
          <rPr>
            <b/>
            <sz val="8"/>
            <color indexed="81"/>
            <rFont val="Tahoma"/>
            <family val="2"/>
          </rPr>
          <t xml:space="preserve"> ADULTO (29 a 60 años)</t>
        </r>
        <r>
          <rPr>
            <sz val="8"/>
            <color indexed="81"/>
            <rFont val="Tahoma"/>
            <family val="2"/>
          </rPr>
          <t xml:space="preserve">
</t>
        </r>
      </text>
    </comment>
    <comment ref="AQ85" authorId="2" shapeId="0">
      <text>
        <r>
          <rPr>
            <b/>
            <sz val="8"/>
            <color indexed="81"/>
            <rFont val="Tahoma"/>
            <family val="2"/>
          </rPr>
          <t>ADULTO MAYOR  (61 años en adelante)</t>
        </r>
        <r>
          <rPr>
            <sz val="8"/>
            <color indexed="81"/>
            <rFont val="Tahoma"/>
            <family val="2"/>
          </rPr>
          <t xml:space="preserve">
</t>
        </r>
      </text>
    </comment>
    <comment ref="AS85" authorId="2" shapeId="0">
      <text>
        <r>
          <rPr>
            <b/>
            <sz val="8"/>
            <color indexed="81"/>
            <rFont val="Tahoma"/>
            <family val="2"/>
          </rPr>
          <t>MUJERES</t>
        </r>
        <r>
          <rPr>
            <sz val="8"/>
            <color indexed="81"/>
            <rFont val="Tahoma"/>
            <family val="2"/>
          </rPr>
          <t xml:space="preserve">
</t>
        </r>
      </text>
    </comment>
    <comment ref="AT85" authorId="2" shapeId="0">
      <text>
        <r>
          <rPr>
            <b/>
            <sz val="8"/>
            <color indexed="81"/>
            <rFont val="Tahoma"/>
            <family val="2"/>
          </rPr>
          <t>HOMBRES</t>
        </r>
      </text>
    </comment>
    <comment ref="AV85" authorId="2" shapeId="0">
      <text>
        <r>
          <rPr>
            <b/>
            <sz val="8"/>
            <color indexed="81"/>
            <rFont val="Tahoma"/>
            <family val="2"/>
          </rPr>
          <t>VÍCTIMAS CONFLICTO ARMADO</t>
        </r>
        <r>
          <rPr>
            <sz val="8"/>
            <color indexed="81"/>
            <rFont val="Tahoma"/>
            <family val="2"/>
          </rPr>
          <t xml:space="preserve">
</t>
        </r>
      </text>
    </comment>
    <comment ref="AX85" authorId="2" shapeId="0">
      <text>
        <r>
          <rPr>
            <b/>
            <sz val="8"/>
            <color indexed="81"/>
            <rFont val="Tahoma"/>
            <family val="2"/>
          </rPr>
          <t>DISCAPACITADOS</t>
        </r>
        <r>
          <rPr>
            <sz val="8"/>
            <color indexed="81"/>
            <rFont val="Tahoma"/>
            <family val="2"/>
          </rPr>
          <t xml:space="preserve">
</t>
        </r>
      </text>
    </comment>
    <comment ref="AY85" authorId="2" shapeId="0">
      <text>
        <r>
          <rPr>
            <b/>
            <sz val="8"/>
            <color indexed="81"/>
            <rFont val="Tahoma"/>
            <family val="2"/>
          </rPr>
          <t>AFROCOLOMBIANO O RAIZAL</t>
        </r>
      </text>
    </comment>
    <comment ref="AZ85" authorId="2" shapeId="0">
      <text>
        <r>
          <rPr>
            <b/>
            <sz val="8"/>
            <color indexed="81"/>
            <rFont val="Tahoma"/>
            <family val="2"/>
          </rPr>
          <t>INDÍGENAS</t>
        </r>
        <r>
          <rPr>
            <sz val="8"/>
            <color indexed="81"/>
            <rFont val="Tahoma"/>
            <family val="2"/>
          </rPr>
          <t xml:space="preserve">
</t>
        </r>
      </text>
    </comment>
    <comment ref="BA85" authorId="1" shapeId="0">
      <text>
        <r>
          <rPr>
            <b/>
            <sz val="9"/>
            <color indexed="81"/>
            <rFont val="Tahoma"/>
            <family val="2"/>
          </rPr>
          <t>MEDIO DE EVIDENCIA. INFORME, RESGISTRO FOTOGRAFICO, PLANILLA, ETC</t>
        </r>
      </text>
    </comment>
    <comment ref="R94" authorId="3" shapeId="0">
      <text>
        <r>
          <rPr>
            <b/>
            <sz val="9"/>
            <color indexed="81"/>
            <rFont val="Tahoma"/>
            <family val="2"/>
          </rPr>
          <t>COFINANCIACIÓN DEPARTAMENTO</t>
        </r>
        <r>
          <rPr>
            <sz val="9"/>
            <color indexed="81"/>
            <rFont val="Tahoma"/>
            <family val="2"/>
          </rPr>
          <t xml:space="preserve">
</t>
        </r>
      </text>
    </comment>
    <comment ref="S94" authorId="3" shapeId="0">
      <text>
        <r>
          <rPr>
            <b/>
            <sz val="9"/>
            <color indexed="81"/>
            <rFont val="Tahoma"/>
            <family val="2"/>
          </rPr>
          <t>COFINANCIACIÓN DEPARTAMENTO</t>
        </r>
        <r>
          <rPr>
            <sz val="9"/>
            <color indexed="81"/>
            <rFont val="Tahoma"/>
            <family val="2"/>
          </rPr>
          <t xml:space="preserve">
</t>
        </r>
      </text>
    </comment>
    <comment ref="T94" authorId="3" shapeId="0">
      <text>
        <r>
          <rPr>
            <b/>
            <sz val="9"/>
            <color indexed="81"/>
            <rFont val="Tahoma"/>
            <family val="2"/>
          </rPr>
          <t>COFINACIACIÓN NACIÓN</t>
        </r>
      </text>
    </comment>
    <comment ref="U94" authorId="3" shapeId="0">
      <text>
        <r>
          <rPr>
            <b/>
            <sz val="9"/>
            <color indexed="81"/>
            <rFont val="Tahoma"/>
            <family val="2"/>
          </rPr>
          <t>COFINACIACIÓN NACIÓN</t>
        </r>
      </text>
    </comment>
    <comment ref="V94" authorId="3" shapeId="0">
      <text>
        <r>
          <rPr>
            <b/>
            <sz val="9"/>
            <color indexed="81"/>
            <rFont val="Tahoma"/>
            <family val="2"/>
          </rPr>
          <t>CRÉDITO</t>
        </r>
      </text>
    </comment>
    <comment ref="W94" authorId="3" shapeId="0">
      <text>
        <r>
          <rPr>
            <b/>
            <sz val="9"/>
            <color indexed="81"/>
            <rFont val="Tahoma"/>
            <family val="2"/>
          </rPr>
          <t>CRÉDITO</t>
        </r>
      </text>
    </comment>
    <comment ref="X94" authorId="3" shapeId="0">
      <text>
        <r>
          <rPr>
            <b/>
            <sz val="9"/>
            <color indexed="81"/>
            <rFont val="Tahoma"/>
            <family val="2"/>
          </rPr>
          <t>OTROS</t>
        </r>
      </text>
    </comment>
    <comment ref="Y94" authorId="3" shapeId="0">
      <text>
        <r>
          <rPr>
            <b/>
            <sz val="9"/>
            <color indexed="81"/>
            <rFont val="Tahoma"/>
            <family val="2"/>
          </rPr>
          <t>OTROS</t>
        </r>
      </text>
    </comment>
    <comment ref="Z94" authorId="3" shapeId="0">
      <text>
        <r>
          <rPr>
            <b/>
            <sz val="9"/>
            <color indexed="81"/>
            <rFont val="Tahoma"/>
            <family val="2"/>
          </rPr>
          <t>RECURSOS PROPIOS</t>
        </r>
      </text>
    </comment>
    <comment ref="AA94" authorId="3" shapeId="0">
      <text>
        <r>
          <rPr>
            <b/>
            <sz val="9"/>
            <color indexed="81"/>
            <rFont val="Tahoma"/>
            <family val="2"/>
          </rPr>
          <t>RECURSOS PROPIOS</t>
        </r>
      </text>
    </comment>
    <comment ref="AB94" authorId="3" shapeId="0">
      <text>
        <r>
          <rPr>
            <b/>
            <sz val="9"/>
            <color indexed="81"/>
            <rFont val="Tahoma"/>
            <family val="2"/>
          </rPr>
          <t>SGP</t>
        </r>
      </text>
    </comment>
    <comment ref="AC94" authorId="3" shapeId="0">
      <text>
        <r>
          <rPr>
            <b/>
            <sz val="9"/>
            <color indexed="81"/>
            <rFont val="Tahoma"/>
            <family val="2"/>
          </rPr>
          <t>SGP</t>
        </r>
      </text>
    </comment>
    <comment ref="AD94" authorId="3" shapeId="0">
      <text>
        <r>
          <rPr>
            <b/>
            <sz val="9"/>
            <color indexed="81"/>
            <rFont val="Tahoma"/>
            <family val="2"/>
          </rPr>
          <t>REGALÍAS</t>
        </r>
      </text>
    </comment>
    <comment ref="AE94" authorId="3" shapeId="0">
      <text>
        <r>
          <rPr>
            <b/>
            <sz val="9"/>
            <color indexed="81"/>
            <rFont val="Tahoma"/>
            <family val="2"/>
          </rPr>
          <t>REGALÍAS</t>
        </r>
      </text>
    </comment>
    <comment ref="AF94" authorId="3" shapeId="0">
      <text>
        <r>
          <rPr>
            <b/>
            <sz val="9"/>
            <color indexed="81"/>
            <rFont val="Tahoma"/>
            <family val="2"/>
          </rPr>
          <t>RECURSOS FUNCIONAMIENTO</t>
        </r>
      </text>
    </comment>
    <comment ref="AG94" authorId="3" shapeId="0">
      <text>
        <r>
          <rPr>
            <b/>
            <sz val="9"/>
            <color indexed="81"/>
            <rFont val="Tahoma"/>
            <family val="2"/>
          </rPr>
          <t>RECURSOS FUNCIONAMIENTO</t>
        </r>
      </text>
    </comment>
    <comment ref="AH94" authorId="3" shapeId="0">
      <text>
        <r>
          <rPr>
            <b/>
            <sz val="9"/>
            <color indexed="81"/>
            <rFont val="Tahoma"/>
            <family val="2"/>
          </rPr>
          <t>RECURSOS GESTIONADOS</t>
        </r>
      </text>
    </comment>
    <comment ref="AI94" authorId="3" shapeId="0">
      <text>
        <r>
          <rPr>
            <b/>
            <sz val="9"/>
            <color indexed="81"/>
            <rFont val="Tahoma"/>
            <family val="2"/>
          </rPr>
          <t>RECURSOS GESTIONADOS</t>
        </r>
      </text>
    </comment>
    <comment ref="AJ94" authorId="3" shapeId="0">
      <text>
        <r>
          <rPr>
            <b/>
            <sz val="9"/>
            <color indexed="81"/>
            <rFont val="Tahoma"/>
            <family val="2"/>
          </rPr>
          <t>TOTALES</t>
        </r>
        <r>
          <rPr>
            <sz val="9"/>
            <color indexed="81"/>
            <rFont val="Tahoma"/>
            <family val="2"/>
          </rPr>
          <t xml:space="preserve">
</t>
        </r>
      </text>
    </comment>
    <comment ref="AK94" authorId="3" shapeId="0">
      <text>
        <r>
          <rPr>
            <b/>
            <sz val="9"/>
            <color indexed="81"/>
            <rFont val="Tahoma"/>
            <family val="2"/>
          </rPr>
          <t>TOTALES</t>
        </r>
        <r>
          <rPr>
            <sz val="9"/>
            <color indexed="81"/>
            <rFont val="Tahoma"/>
            <family val="2"/>
          </rPr>
          <t xml:space="preserve">
</t>
        </r>
      </text>
    </comment>
    <comment ref="AL94" authorId="2" shapeId="0">
      <text>
        <r>
          <rPr>
            <b/>
            <sz val="8"/>
            <color indexed="81"/>
            <rFont val="Tahoma"/>
            <family val="2"/>
          </rPr>
          <t>PRIMERA INFANCIA (0 a 5 años)</t>
        </r>
        <r>
          <rPr>
            <sz val="8"/>
            <color indexed="81"/>
            <rFont val="Tahoma"/>
            <family val="2"/>
          </rPr>
          <t xml:space="preserve">
</t>
        </r>
      </text>
    </comment>
    <comment ref="AM94" authorId="2" shapeId="0">
      <text>
        <r>
          <rPr>
            <b/>
            <sz val="8"/>
            <color indexed="81"/>
            <rFont val="Tahoma"/>
            <family val="2"/>
          </rPr>
          <t>INFANCIA (6 a 11 años)</t>
        </r>
        <r>
          <rPr>
            <sz val="8"/>
            <color indexed="81"/>
            <rFont val="Tahoma"/>
            <family val="2"/>
          </rPr>
          <t xml:space="preserve">
</t>
        </r>
      </text>
    </comment>
    <comment ref="AN94" authorId="2" shapeId="0">
      <text>
        <r>
          <rPr>
            <b/>
            <sz val="8"/>
            <color indexed="81"/>
            <rFont val="Tahoma"/>
            <family val="2"/>
          </rPr>
          <t>ADOLESCENCIA (12 A 17 años)</t>
        </r>
      </text>
    </comment>
    <comment ref="AO94" authorId="2" shapeId="0">
      <text>
        <r>
          <rPr>
            <b/>
            <sz val="8"/>
            <color indexed="81"/>
            <rFont val="Tahoma"/>
            <family val="2"/>
          </rPr>
          <t>JUVENTUD (18 a 28 años)</t>
        </r>
        <r>
          <rPr>
            <sz val="8"/>
            <color indexed="81"/>
            <rFont val="Tahoma"/>
            <family val="2"/>
          </rPr>
          <t xml:space="preserve">
</t>
        </r>
      </text>
    </comment>
    <comment ref="AP94" authorId="2" shapeId="0">
      <text>
        <r>
          <rPr>
            <b/>
            <sz val="8"/>
            <color indexed="81"/>
            <rFont val="Tahoma"/>
            <family val="2"/>
          </rPr>
          <t xml:space="preserve"> ADULTO (29 a 60 años)</t>
        </r>
        <r>
          <rPr>
            <sz val="8"/>
            <color indexed="81"/>
            <rFont val="Tahoma"/>
            <family val="2"/>
          </rPr>
          <t xml:space="preserve">
</t>
        </r>
      </text>
    </comment>
    <comment ref="AQ94" authorId="2" shapeId="0">
      <text>
        <r>
          <rPr>
            <b/>
            <sz val="8"/>
            <color indexed="81"/>
            <rFont val="Tahoma"/>
            <family val="2"/>
          </rPr>
          <t>ADULTO MAYOR  (61 años en adelante)</t>
        </r>
        <r>
          <rPr>
            <sz val="8"/>
            <color indexed="81"/>
            <rFont val="Tahoma"/>
            <family val="2"/>
          </rPr>
          <t xml:space="preserve">
</t>
        </r>
      </text>
    </comment>
    <comment ref="AS94" authorId="2" shapeId="0">
      <text>
        <r>
          <rPr>
            <b/>
            <sz val="8"/>
            <color indexed="81"/>
            <rFont val="Tahoma"/>
            <family val="2"/>
          </rPr>
          <t>MUJERES</t>
        </r>
        <r>
          <rPr>
            <sz val="8"/>
            <color indexed="81"/>
            <rFont val="Tahoma"/>
            <family val="2"/>
          </rPr>
          <t xml:space="preserve">
</t>
        </r>
      </text>
    </comment>
    <comment ref="AT94" authorId="2" shapeId="0">
      <text>
        <r>
          <rPr>
            <b/>
            <sz val="8"/>
            <color indexed="81"/>
            <rFont val="Tahoma"/>
            <family val="2"/>
          </rPr>
          <t>HOMBRES</t>
        </r>
      </text>
    </comment>
    <comment ref="AV94" authorId="2" shapeId="0">
      <text>
        <r>
          <rPr>
            <b/>
            <sz val="8"/>
            <color indexed="81"/>
            <rFont val="Tahoma"/>
            <family val="2"/>
          </rPr>
          <t>VÍCTIMAS CONFLICTO ARMADO</t>
        </r>
        <r>
          <rPr>
            <sz val="8"/>
            <color indexed="81"/>
            <rFont val="Tahoma"/>
            <family val="2"/>
          </rPr>
          <t xml:space="preserve">
</t>
        </r>
      </text>
    </comment>
    <comment ref="AX94" authorId="2" shapeId="0">
      <text>
        <r>
          <rPr>
            <b/>
            <sz val="8"/>
            <color indexed="81"/>
            <rFont val="Tahoma"/>
            <family val="2"/>
          </rPr>
          <t>DISCAPACITADOS</t>
        </r>
        <r>
          <rPr>
            <sz val="8"/>
            <color indexed="81"/>
            <rFont val="Tahoma"/>
            <family val="2"/>
          </rPr>
          <t xml:space="preserve">
</t>
        </r>
      </text>
    </comment>
    <comment ref="AY94" authorId="2" shapeId="0">
      <text>
        <r>
          <rPr>
            <b/>
            <sz val="8"/>
            <color indexed="81"/>
            <rFont val="Tahoma"/>
            <family val="2"/>
          </rPr>
          <t>AFROCOLOMBIANO O RAIZAL</t>
        </r>
      </text>
    </comment>
    <comment ref="AZ94" authorId="2" shapeId="0">
      <text>
        <r>
          <rPr>
            <b/>
            <sz val="8"/>
            <color indexed="81"/>
            <rFont val="Tahoma"/>
            <family val="2"/>
          </rPr>
          <t>INDÍGENAS</t>
        </r>
        <r>
          <rPr>
            <sz val="8"/>
            <color indexed="81"/>
            <rFont val="Tahoma"/>
            <family val="2"/>
          </rPr>
          <t xml:space="preserve">
</t>
        </r>
      </text>
    </comment>
    <comment ref="BA94" authorId="1" shapeId="0">
      <text>
        <r>
          <rPr>
            <b/>
            <sz val="9"/>
            <color indexed="81"/>
            <rFont val="Tahoma"/>
            <family val="2"/>
          </rPr>
          <t>MEDIO DE EVIDENCIA. INFORME, RESGISTRO FOTOGRAFICO, PLANILLA, ETC</t>
        </r>
      </text>
    </comment>
    <comment ref="R103" authorId="3" shapeId="0">
      <text>
        <r>
          <rPr>
            <b/>
            <sz val="9"/>
            <color indexed="81"/>
            <rFont val="Tahoma"/>
            <family val="2"/>
          </rPr>
          <t>COFINANCIACIÓN DEPARTAMENTO</t>
        </r>
        <r>
          <rPr>
            <sz val="9"/>
            <color indexed="81"/>
            <rFont val="Tahoma"/>
            <family val="2"/>
          </rPr>
          <t xml:space="preserve">
</t>
        </r>
      </text>
    </comment>
    <comment ref="S103" authorId="3" shapeId="0">
      <text>
        <r>
          <rPr>
            <b/>
            <sz val="9"/>
            <color indexed="81"/>
            <rFont val="Tahoma"/>
            <family val="2"/>
          </rPr>
          <t>COFINANCIACIÓN DEPARTAMENTO</t>
        </r>
        <r>
          <rPr>
            <sz val="9"/>
            <color indexed="81"/>
            <rFont val="Tahoma"/>
            <family val="2"/>
          </rPr>
          <t xml:space="preserve">
</t>
        </r>
      </text>
    </comment>
    <comment ref="T103" authorId="3" shapeId="0">
      <text>
        <r>
          <rPr>
            <b/>
            <sz val="9"/>
            <color indexed="81"/>
            <rFont val="Tahoma"/>
            <family val="2"/>
          </rPr>
          <t>COFINACIACIÓN NACIÓN</t>
        </r>
      </text>
    </comment>
    <comment ref="U103" authorId="3" shapeId="0">
      <text>
        <r>
          <rPr>
            <b/>
            <sz val="9"/>
            <color indexed="81"/>
            <rFont val="Tahoma"/>
            <family val="2"/>
          </rPr>
          <t>COFINACIACIÓN NACIÓN</t>
        </r>
      </text>
    </comment>
    <comment ref="V103" authorId="3" shapeId="0">
      <text>
        <r>
          <rPr>
            <b/>
            <sz val="9"/>
            <color indexed="81"/>
            <rFont val="Tahoma"/>
            <family val="2"/>
          </rPr>
          <t>CRÉDITO</t>
        </r>
      </text>
    </comment>
    <comment ref="W103" authorId="3" shapeId="0">
      <text>
        <r>
          <rPr>
            <b/>
            <sz val="9"/>
            <color indexed="81"/>
            <rFont val="Tahoma"/>
            <family val="2"/>
          </rPr>
          <t>CRÉDITO</t>
        </r>
      </text>
    </comment>
    <comment ref="X103" authorId="3" shapeId="0">
      <text>
        <r>
          <rPr>
            <b/>
            <sz val="9"/>
            <color indexed="81"/>
            <rFont val="Tahoma"/>
            <family val="2"/>
          </rPr>
          <t>OTROS</t>
        </r>
      </text>
    </comment>
    <comment ref="Y103" authorId="3" shapeId="0">
      <text>
        <r>
          <rPr>
            <b/>
            <sz val="9"/>
            <color indexed="81"/>
            <rFont val="Tahoma"/>
            <family val="2"/>
          </rPr>
          <t>OTROS</t>
        </r>
      </text>
    </comment>
    <comment ref="Z103" authorId="3" shapeId="0">
      <text>
        <r>
          <rPr>
            <b/>
            <sz val="9"/>
            <color indexed="81"/>
            <rFont val="Tahoma"/>
            <family val="2"/>
          </rPr>
          <t>RECURSOS PROPIOS</t>
        </r>
      </text>
    </comment>
    <comment ref="AA103" authorId="3" shapeId="0">
      <text>
        <r>
          <rPr>
            <b/>
            <sz val="9"/>
            <color indexed="81"/>
            <rFont val="Tahoma"/>
            <family val="2"/>
          </rPr>
          <t>RECURSOS PROPIOS</t>
        </r>
      </text>
    </comment>
    <comment ref="AB103" authorId="3" shapeId="0">
      <text>
        <r>
          <rPr>
            <b/>
            <sz val="9"/>
            <color indexed="81"/>
            <rFont val="Tahoma"/>
            <family val="2"/>
          </rPr>
          <t>SGP</t>
        </r>
      </text>
    </comment>
    <comment ref="AC103" authorId="3" shapeId="0">
      <text>
        <r>
          <rPr>
            <b/>
            <sz val="9"/>
            <color indexed="81"/>
            <rFont val="Tahoma"/>
            <family val="2"/>
          </rPr>
          <t>SGP</t>
        </r>
      </text>
    </comment>
    <comment ref="AD103" authorId="3" shapeId="0">
      <text>
        <r>
          <rPr>
            <b/>
            <sz val="9"/>
            <color indexed="81"/>
            <rFont val="Tahoma"/>
            <family val="2"/>
          </rPr>
          <t>REGALÍAS</t>
        </r>
      </text>
    </comment>
    <comment ref="AE103" authorId="3" shapeId="0">
      <text>
        <r>
          <rPr>
            <b/>
            <sz val="9"/>
            <color indexed="81"/>
            <rFont val="Tahoma"/>
            <family val="2"/>
          </rPr>
          <t>REGALÍAS</t>
        </r>
      </text>
    </comment>
    <comment ref="AF103" authorId="3" shapeId="0">
      <text>
        <r>
          <rPr>
            <b/>
            <sz val="9"/>
            <color indexed="81"/>
            <rFont val="Tahoma"/>
            <family val="2"/>
          </rPr>
          <t>RECURSOS FUNCIONAMIENTO</t>
        </r>
      </text>
    </comment>
    <comment ref="AG103" authorId="3" shapeId="0">
      <text>
        <r>
          <rPr>
            <b/>
            <sz val="9"/>
            <color indexed="81"/>
            <rFont val="Tahoma"/>
            <family val="2"/>
          </rPr>
          <t>RECURSOS FUNCIONAMIENTO</t>
        </r>
      </text>
    </comment>
    <comment ref="AH103" authorId="3" shapeId="0">
      <text>
        <r>
          <rPr>
            <b/>
            <sz val="9"/>
            <color indexed="81"/>
            <rFont val="Tahoma"/>
            <family val="2"/>
          </rPr>
          <t>RECURSOS GESTIONADOS</t>
        </r>
      </text>
    </comment>
    <comment ref="AI103" authorId="3" shapeId="0">
      <text>
        <r>
          <rPr>
            <b/>
            <sz val="9"/>
            <color indexed="81"/>
            <rFont val="Tahoma"/>
            <family val="2"/>
          </rPr>
          <t>RECURSOS GESTIONADOS</t>
        </r>
      </text>
    </comment>
    <comment ref="AJ103" authorId="3" shapeId="0">
      <text>
        <r>
          <rPr>
            <b/>
            <sz val="9"/>
            <color indexed="81"/>
            <rFont val="Tahoma"/>
            <family val="2"/>
          </rPr>
          <t>TOTALES</t>
        </r>
        <r>
          <rPr>
            <sz val="9"/>
            <color indexed="81"/>
            <rFont val="Tahoma"/>
            <family val="2"/>
          </rPr>
          <t xml:space="preserve">
</t>
        </r>
      </text>
    </comment>
    <comment ref="AK103" authorId="3" shapeId="0">
      <text>
        <r>
          <rPr>
            <b/>
            <sz val="9"/>
            <color indexed="81"/>
            <rFont val="Tahoma"/>
            <family val="2"/>
          </rPr>
          <t>TOTALES</t>
        </r>
        <r>
          <rPr>
            <sz val="9"/>
            <color indexed="81"/>
            <rFont val="Tahoma"/>
            <family val="2"/>
          </rPr>
          <t xml:space="preserve">
</t>
        </r>
      </text>
    </comment>
    <comment ref="AL103" authorId="2" shapeId="0">
      <text>
        <r>
          <rPr>
            <b/>
            <sz val="8"/>
            <color indexed="81"/>
            <rFont val="Tahoma"/>
            <family val="2"/>
          </rPr>
          <t>PRIMERA INFANCIA (0 a 5 años)</t>
        </r>
        <r>
          <rPr>
            <sz val="8"/>
            <color indexed="81"/>
            <rFont val="Tahoma"/>
            <family val="2"/>
          </rPr>
          <t xml:space="preserve">
</t>
        </r>
      </text>
    </comment>
    <comment ref="AM103" authorId="2" shapeId="0">
      <text>
        <r>
          <rPr>
            <b/>
            <sz val="8"/>
            <color indexed="81"/>
            <rFont val="Tahoma"/>
            <family val="2"/>
          </rPr>
          <t>INFANCIA (6 a 11 años)</t>
        </r>
        <r>
          <rPr>
            <sz val="8"/>
            <color indexed="81"/>
            <rFont val="Tahoma"/>
            <family val="2"/>
          </rPr>
          <t xml:space="preserve">
</t>
        </r>
      </text>
    </comment>
    <comment ref="AN103" authorId="2" shapeId="0">
      <text>
        <r>
          <rPr>
            <b/>
            <sz val="8"/>
            <color indexed="81"/>
            <rFont val="Tahoma"/>
            <family val="2"/>
          </rPr>
          <t>ADOLESCENCIA (12 A 17 años)</t>
        </r>
      </text>
    </comment>
    <comment ref="AO103" authorId="2" shapeId="0">
      <text>
        <r>
          <rPr>
            <b/>
            <sz val="8"/>
            <color indexed="81"/>
            <rFont val="Tahoma"/>
            <family val="2"/>
          </rPr>
          <t>JUVENTUD (18 a 28 años)</t>
        </r>
        <r>
          <rPr>
            <sz val="8"/>
            <color indexed="81"/>
            <rFont val="Tahoma"/>
            <family val="2"/>
          </rPr>
          <t xml:space="preserve">
</t>
        </r>
      </text>
    </comment>
    <comment ref="AP103" authorId="2" shapeId="0">
      <text>
        <r>
          <rPr>
            <b/>
            <sz val="8"/>
            <color indexed="81"/>
            <rFont val="Tahoma"/>
            <family val="2"/>
          </rPr>
          <t xml:space="preserve"> ADULTO (29 a 60 años)</t>
        </r>
        <r>
          <rPr>
            <sz val="8"/>
            <color indexed="81"/>
            <rFont val="Tahoma"/>
            <family val="2"/>
          </rPr>
          <t xml:space="preserve">
</t>
        </r>
      </text>
    </comment>
    <comment ref="AQ103" authorId="2" shapeId="0">
      <text>
        <r>
          <rPr>
            <b/>
            <sz val="8"/>
            <color indexed="81"/>
            <rFont val="Tahoma"/>
            <family val="2"/>
          </rPr>
          <t>ADULTO MAYOR  (61 años en adelante)</t>
        </r>
        <r>
          <rPr>
            <sz val="8"/>
            <color indexed="81"/>
            <rFont val="Tahoma"/>
            <family val="2"/>
          </rPr>
          <t xml:space="preserve">
</t>
        </r>
      </text>
    </comment>
    <comment ref="AS103" authorId="2" shapeId="0">
      <text>
        <r>
          <rPr>
            <b/>
            <sz val="8"/>
            <color indexed="81"/>
            <rFont val="Tahoma"/>
            <family val="2"/>
          </rPr>
          <t>MUJERES</t>
        </r>
        <r>
          <rPr>
            <sz val="8"/>
            <color indexed="81"/>
            <rFont val="Tahoma"/>
            <family val="2"/>
          </rPr>
          <t xml:space="preserve">
</t>
        </r>
      </text>
    </comment>
    <comment ref="AT103" authorId="2" shapeId="0">
      <text>
        <r>
          <rPr>
            <b/>
            <sz val="8"/>
            <color indexed="81"/>
            <rFont val="Tahoma"/>
            <family val="2"/>
          </rPr>
          <t>HOMBRES</t>
        </r>
      </text>
    </comment>
    <comment ref="AV103" authorId="2" shapeId="0">
      <text>
        <r>
          <rPr>
            <b/>
            <sz val="8"/>
            <color indexed="81"/>
            <rFont val="Tahoma"/>
            <family val="2"/>
          </rPr>
          <t>VÍCTIMAS CONFLICTO ARMADO</t>
        </r>
        <r>
          <rPr>
            <sz val="8"/>
            <color indexed="81"/>
            <rFont val="Tahoma"/>
            <family val="2"/>
          </rPr>
          <t xml:space="preserve">
</t>
        </r>
      </text>
    </comment>
    <comment ref="AX103" authorId="2" shapeId="0">
      <text>
        <r>
          <rPr>
            <b/>
            <sz val="8"/>
            <color indexed="81"/>
            <rFont val="Tahoma"/>
            <family val="2"/>
          </rPr>
          <t>DISCAPACITADOS</t>
        </r>
        <r>
          <rPr>
            <sz val="8"/>
            <color indexed="81"/>
            <rFont val="Tahoma"/>
            <family val="2"/>
          </rPr>
          <t xml:space="preserve">
</t>
        </r>
      </text>
    </comment>
    <comment ref="AY103" authorId="2" shapeId="0">
      <text>
        <r>
          <rPr>
            <b/>
            <sz val="8"/>
            <color indexed="81"/>
            <rFont val="Tahoma"/>
            <family val="2"/>
          </rPr>
          <t>AFROCOLOMBIANO O RAIZAL</t>
        </r>
      </text>
    </comment>
    <comment ref="AZ103" authorId="2" shapeId="0">
      <text>
        <r>
          <rPr>
            <b/>
            <sz val="8"/>
            <color indexed="81"/>
            <rFont val="Tahoma"/>
            <family val="2"/>
          </rPr>
          <t>INDÍGENAS</t>
        </r>
        <r>
          <rPr>
            <sz val="8"/>
            <color indexed="81"/>
            <rFont val="Tahoma"/>
            <family val="2"/>
          </rPr>
          <t xml:space="preserve">
</t>
        </r>
      </text>
    </comment>
    <comment ref="BA103" authorId="1" shapeId="0">
      <text>
        <r>
          <rPr>
            <b/>
            <sz val="9"/>
            <color indexed="81"/>
            <rFont val="Tahoma"/>
            <family val="2"/>
          </rPr>
          <t>MEDIO DE EVIDENCIA. INFORME, RESGISTRO FOTOGRAFICO, PLANILLA, ETC</t>
        </r>
      </text>
    </comment>
    <comment ref="R112" authorId="3" shapeId="0">
      <text>
        <r>
          <rPr>
            <b/>
            <sz val="9"/>
            <color indexed="81"/>
            <rFont val="Tahoma"/>
            <family val="2"/>
          </rPr>
          <t>COFINANCIACIÓN DEPARTAMENTO</t>
        </r>
        <r>
          <rPr>
            <sz val="9"/>
            <color indexed="81"/>
            <rFont val="Tahoma"/>
            <family val="2"/>
          </rPr>
          <t xml:space="preserve">
</t>
        </r>
      </text>
    </comment>
    <comment ref="S112" authorId="3" shapeId="0">
      <text>
        <r>
          <rPr>
            <b/>
            <sz val="9"/>
            <color indexed="81"/>
            <rFont val="Tahoma"/>
            <family val="2"/>
          </rPr>
          <t>COFINANCIACIÓN DEPARTAMENTO</t>
        </r>
        <r>
          <rPr>
            <sz val="9"/>
            <color indexed="81"/>
            <rFont val="Tahoma"/>
            <family val="2"/>
          </rPr>
          <t xml:space="preserve">
</t>
        </r>
      </text>
    </comment>
    <comment ref="T112" authorId="3" shapeId="0">
      <text>
        <r>
          <rPr>
            <b/>
            <sz val="9"/>
            <color indexed="81"/>
            <rFont val="Tahoma"/>
            <family val="2"/>
          </rPr>
          <t>COFINACIACIÓN NACIÓN</t>
        </r>
      </text>
    </comment>
    <comment ref="U112" authorId="3" shapeId="0">
      <text>
        <r>
          <rPr>
            <b/>
            <sz val="9"/>
            <color indexed="81"/>
            <rFont val="Tahoma"/>
            <family val="2"/>
          </rPr>
          <t>COFINACIACIÓN NACIÓN</t>
        </r>
      </text>
    </comment>
    <comment ref="V112" authorId="3" shapeId="0">
      <text>
        <r>
          <rPr>
            <b/>
            <sz val="9"/>
            <color indexed="81"/>
            <rFont val="Tahoma"/>
            <family val="2"/>
          </rPr>
          <t>CRÉDITO</t>
        </r>
      </text>
    </comment>
    <comment ref="W112" authorId="3" shapeId="0">
      <text>
        <r>
          <rPr>
            <b/>
            <sz val="9"/>
            <color indexed="81"/>
            <rFont val="Tahoma"/>
            <family val="2"/>
          </rPr>
          <t>CRÉDITO</t>
        </r>
      </text>
    </comment>
    <comment ref="X112" authorId="3" shapeId="0">
      <text>
        <r>
          <rPr>
            <b/>
            <sz val="9"/>
            <color indexed="81"/>
            <rFont val="Tahoma"/>
            <family val="2"/>
          </rPr>
          <t>OTROS</t>
        </r>
      </text>
    </comment>
    <comment ref="Y112" authorId="3" shapeId="0">
      <text>
        <r>
          <rPr>
            <b/>
            <sz val="9"/>
            <color indexed="81"/>
            <rFont val="Tahoma"/>
            <family val="2"/>
          </rPr>
          <t>OTROS</t>
        </r>
      </text>
    </comment>
    <comment ref="Z112" authorId="3" shapeId="0">
      <text>
        <r>
          <rPr>
            <b/>
            <sz val="9"/>
            <color indexed="81"/>
            <rFont val="Tahoma"/>
            <family val="2"/>
          </rPr>
          <t>RECURSOS PROPIOS</t>
        </r>
      </text>
    </comment>
    <comment ref="AA112" authorId="3" shapeId="0">
      <text>
        <r>
          <rPr>
            <b/>
            <sz val="9"/>
            <color indexed="81"/>
            <rFont val="Tahoma"/>
            <family val="2"/>
          </rPr>
          <t>RECURSOS PROPIOS</t>
        </r>
      </text>
    </comment>
    <comment ref="AB112" authorId="3" shapeId="0">
      <text>
        <r>
          <rPr>
            <b/>
            <sz val="9"/>
            <color indexed="81"/>
            <rFont val="Tahoma"/>
            <family val="2"/>
          </rPr>
          <t>SGP</t>
        </r>
      </text>
    </comment>
    <comment ref="AC112" authorId="3" shapeId="0">
      <text>
        <r>
          <rPr>
            <b/>
            <sz val="9"/>
            <color indexed="81"/>
            <rFont val="Tahoma"/>
            <family val="2"/>
          </rPr>
          <t>SGP</t>
        </r>
      </text>
    </comment>
    <comment ref="AD112" authorId="3" shapeId="0">
      <text>
        <r>
          <rPr>
            <b/>
            <sz val="9"/>
            <color indexed="81"/>
            <rFont val="Tahoma"/>
            <family val="2"/>
          </rPr>
          <t>REGALÍAS</t>
        </r>
      </text>
    </comment>
    <comment ref="AE112" authorId="3" shapeId="0">
      <text>
        <r>
          <rPr>
            <b/>
            <sz val="9"/>
            <color indexed="81"/>
            <rFont val="Tahoma"/>
            <family val="2"/>
          </rPr>
          <t>REGALÍAS</t>
        </r>
      </text>
    </comment>
    <comment ref="AF112" authorId="3" shapeId="0">
      <text>
        <r>
          <rPr>
            <b/>
            <sz val="9"/>
            <color indexed="81"/>
            <rFont val="Tahoma"/>
            <family val="2"/>
          </rPr>
          <t>RECURSOS FUNCIONAMIENTO</t>
        </r>
      </text>
    </comment>
    <comment ref="AG112" authorId="3" shapeId="0">
      <text>
        <r>
          <rPr>
            <b/>
            <sz val="9"/>
            <color indexed="81"/>
            <rFont val="Tahoma"/>
            <family val="2"/>
          </rPr>
          <t>RECURSOS FUNCIONAMIENTO</t>
        </r>
      </text>
    </comment>
    <comment ref="AH112" authorId="3" shapeId="0">
      <text>
        <r>
          <rPr>
            <b/>
            <sz val="9"/>
            <color indexed="81"/>
            <rFont val="Tahoma"/>
            <family val="2"/>
          </rPr>
          <t>RECURSOS GESTIONADOS</t>
        </r>
      </text>
    </comment>
    <comment ref="AI112" authorId="3" shapeId="0">
      <text>
        <r>
          <rPr>
            <b/>
            <sz val="9"/>
            <color indexed="81"/>
            <rFont val="Tahoma"/>
            <family val="2"/>
          </rPr>
          <t>RECURSOS GESTIONADOS</t>
        </r>
      </text>
    </comment>
    <comment ref="AJ112" authorId="3" shapeId="0">
      <text>
        <r>
          <rPr>
            <b/>
            <sz val="9"/>
            <color indexed="81"/>
            <rFont val="Tahoma"/>
            <family val="2"/>
          </rPr>
          <t>TOTALES</t>
        </r>
        <r>
          <rPr>
            <sz val="9"/>
            <color indexed="81"/>
            <rFont val="Tahoma"/>
            <family val="2"/>
          </rPr>
          <t xml:space="preserve">
</t>
        </r>
      </text>
    </comment>
    <comment ref="AK112" authorId="3" shapeId="0">
      <text>
        <r>
          <rPr>
            <b/>
            <sz val="9"/>
            <color indexed="81"/>
            <rFont val="Tahoma"/>
            <family val="2"/>
          </rPr>
          <t>TOTALES</t>
        </r>
        <r>
          <rPr>
            <sz val="9"/>
            <color indexed="81"/>
            <rFont val="Tahoma"/>
            <family val="2"/>
          </rPr>
          <t xml:space="preserve">
</t>
        </r>
      </text>
    </comment>
    <comment ref="AL112" authorId="2" shapeId="0">
      <text>
        <r>
          <rPr>
            <b/>
            <sz val="8"/>
            <color indexed="81"/>
            <rFont val="Tahoma"/>
            <family val="2"/>
          </rPr>
          <t>PRIMERA INFANCIA (0 a 5 años)</t>
        </r>
        <r>
          <rPr>
            <sz val="8"/>
            <color indexed="81"/>
            <rFont val="Tahoma"/>
            <family val="2"/>
          </rPr>
          <t xml:space="preserve">
</t>
        </r>
      </text>
    </comment>
    <comment ref="AM112" authorId="2" shapeId="0">
      <text>
        <r>
          <rPr>
            <b/>
            <sz val="8"/>
            <color indexed="81"/>
            <rFont val="Tahoma"/>
            <family val="2"/>
          </rPr>
          <t>INFANCIA (6 a 11 años)</t>
        </r>
        <r>
          <rPr>
            <sz val="8"/>
            <color indexed="81"/>
            <rFont val="Tahoma"/>
            <family val="2"/>
          </rPr>
          <t xml:space="preserve">
</t>
        </r>
      </text>
    </comment>
    <comment ref="AN112" authorId="2" shapeId="0">
      <text>
        <r>
          <rPr>
            <b/>
            <sz val="8"/>
            <color indexed="81"/>
            <rFont val="Tahoma"/>
            <family val="2"/>
          </rPr>
          <t>ADOLESCENCIA (12 A 17 años)</t>
        </r>
      </text>
    </comment>
    <comment ref="AO112" authorId="2" shapeId="0">
      <text>
        <r>
          <rPr>
            <b/>
            <sz val="8"/>
            <color indexed="81"/>
            <rFont val="Tahoma"/>
            <family val="2"/>
          </rPr>
          <t>JUVENTUD (18 a 28 años)</t>
        </r>
        <r>
          <rPr>
            <sz val="8"/>
            <color indexed="81"/>
            <rFont val="Tahoma"/>
            <family val="2"/>
          </rPr>
          <t xml:space="preserve">
</t>
        </r>
      </text>
    </comment>
    <comment ref="AP112" authorId="2" shapeId="0">
      <text>
        <r>
          <rPr>
            <b/>
            <sz val="8"/>
            <color indexed="81"/>
            <rFont val="Tahoma"/>
            <family val="2"/>
          </rPr>
          <t xml:space="preserve"> ADULTO (29 a 60 años)</t>
        </r>
        <r>
          <rPr>
            <sz val="8"/>
            <color indexed="81"/>
            <rFont val="Tahoma"/>
            <family val="2"/>
          </rPr>
          <t xml:space="preserve">
</t>
        </r>
      </text>
    </comment>
    <comment ref="AQ112" authorId="2" shapeId="0">
      <text>
        <r>
          <rPr>
            <b/>
            <sz val="8"/>
            <color indexed="81"/>
            <rFont val="Tahoma"/>
            <family val="2"/>
          </rPr>
          <t>ADULTO MAYOR  (61 años en adelante)</t>
        </r>
        <r>
          <rPr>
            <sz val="8"/>
            <color indexed="81"/>
            <rFont val="Tahoma"/>
            <family val="2"/>
          </rPr>
          <t xml:space="preserve">
</t>
        </r>
      </text>
    </comment>
    <comment ref="AS112" authorId="2" shapeId="0">
      <text>
        <r>
          <rPr>
            <b/>
            <sz val="8"/>
            <color indexed="81"/>
            <rFont val="Tahoma"/>
            <family val="2"/>
          </rPr>
          <t>MUJERES</t>
        </r>
        <r>
          <rPr>
            <sz val="8"/>
            <color indexed="81"/>
            <rFont val="Tahoma"/>
            <family val="2"/>
          </rPr>
          <t xml:space="preserve">
</t>
        </r>
      </text>
    </comment>
    <comment ref="AT112" authorId="2" shapeId="0">
      <text>
        <r>
          <rPr>
            <b/>
            <sz val="8"/>
            <color indexed="81"/>
            <rFont val="Tahoma"/>
            <family val="2"/>
          </rPr>
          <t>HOMBRES</t>
        </r>
      </text>
    </comment>
    <comment ref="AV112" authorId="2" shapeId="0">
      <text>
        <r>
          <rPr>
            <b/>
            <sz val="8"/>
            <color indexed="81"/>
            <rFont val="Tahoma"/>
            <family val="2"/>
          </rPr>
          <t>VÍCTIMAS CONFLICTO ARMADO</t>
        </r>
        <r>
          <rPr>
            <sz val="8"/>
            <color indexed="81"/>
            <rFont val="Tahoma"/>
            <family val="2"/>
          </rPr>
          <t xml:space="preserve">
</t>
        </r>
      </text>
    </comment>
    <comment ref="AX112" authorId="2" shapeId="0">
      <text>
        <r>
          <rPr>
            <b/>
            <sz val="8"/>
            <color indexed="81"/>
            <rFont val="Tahoma"/>
            <family val="2"/>
          </rPr>
          <t>DISCAPACITADOS</t>
        </r>
        <r>
          <rPr>
            <sz val="8"/>
            <color indexed="81"/>
            <rFont val="Tahoma"/>
            <family val="2"/>
          </rPr>
          <t xml:space="preserve">
</t>
        </r>
      </text>
    </comment>
    <comment ref="AY112" authorId="2" shapeId="0">
      <text>
        <r>
          <rPr>
            <b/>
            <sz val="8"/>
            <color indexed="81"/>
            <rFont val="Tahoma"/>
            <family val="2"/>
          </rPr>
          <t>AFROCOLOMBIANO O RAIZAL</t>
        </r>
      </text>
    </comment>
    <comment ref="AZ112" authorId="2" shapeId="0">
      <text>
        <r>
          <rPr>
            <b/>
            <sz val="8"/>
            <color indexed="81"/>
            <rFont val="Tahoma"/>
            <family val="2"/>
          </rPr>
          <t>INDÍGENAS</t>
        </r>
        <r>
          <rPr>
            <sz val="8"/>
            <color indexed="81"/>
            <rFont val="Tahoma"/>
            <family val="2"/>
          </rPr>
          <t xml:space="preserve">
</t>
        </r>
      </text>
    </comment>
    <comment ref="BA112" authorId="1" shapeId="0">
      <text>
        <r>
          <rPr>
            <b/>
            <sz val="9"/>
            <color indexed="81"/>
            <rFont val="Tahoma"/>
            <family val="2"/>
          </rPr>
          <t>MEDIO DE EVIDENCIA. INFORME, RESGISTRO FOTOGRAFICO, PLANILLA, ETC</t>
        </r>
      </text>
    </comment>
    <comment ref="R121" authorId="3" shapeId="0">
      <text>
        <r>
          <rPr>
            <b/>
            <sz val="9"/>
            <color indexed="81"/>
            <rFont val="Tahoma"/>
            <family val="2"/>
          </rPr>
          <t>COFINANCIACIÓN DEPARTAMENTO</t>
        </r>
        <r>
          <rPr>
            <sz val="9"/>
            <color indexed="81"/>
            <rFont val="Tahoma"/>
            <family val="2"/>
          </rPr>
          <t xml:space="preserve">
</t>
        </r>
      </text>
    </comment>
    <comment ref="S121" authorId="3" shapeId="0">
      <text>
        <r>
          <rPr>
            <b/>
            <sz val="9"/>
            <color indexed="81"/>
            <rFont val="Tahoma"/>
            <family val="2"/>
          </rPr>
          <t>COFINANCIACIÓN DEPARTAMENTO</t>
        </r>
        <r>
          <rPr>
            <sz val="9"/>
            <color indexed="81"/>
            <rFont val="Tahoma"/>
            <family val="2"/>
          </rPr>
          <t xml:space="preserve">
</t>
        </r>
      </text>
    </comment>
    <comment ref="T121" authorId="3" shapeId="0">
      <text>
        <r>
          <rPr>
            <b/>
            <sz val="9"/>
            <color indexed="81"/>
            <rFont val="Tahoma"/>
            <family val="2"/>
          </rPr>
          <t>COFINACIACIÓN NACIÓN</t>
        </r>
      </text>
    </comment>
    <comment ref="U121" authorId="3" shapeId="0">
      <text>
        <r>
          <rPr>
            <b/>
            <sz val="9"/>
            <color indexed="81"/>
            <rFont val="Tahoma"/>
            <family val="2"/>
          </rPr>
          <t>COFINACIACIÓN NACIÓN</t>
        </r>
      </text>
    </comment>
    <comment ref="V121" authorId="3" shapeId="0">
      <text>
        <r>
          <rPr>
            <b/>
            <sz val="9"/>
            <color indexed="81"/>
            <rFont val="Tahoma"/>
            <family val="2"/>
          </rPr>
          <t>CRÉDITO</t>
        </r>
      </text>
    </comment>
    <comment ref="W121" authorId="3" shapeId="0">
      <text>
        <r>
          <rPr>
            <b/>
            <sz val="9"/>
            <color indexed="81"/>
            <rFont val="Tahoma"/>
            <family val="2"/>
          </rPr>
          <t>CRÉDITO</t>
        </r>
      </text>
    </comment>
    <comment ref="X121" authorId="3" shapeId="0">
      <text>
        <r>
          <rPr>
            <b/>
            <sz val="9"/>
            <color indexed="81"/>
            <rFont val="Tahoma"/>
            <family val="2"/>
          </rPr>
          <t>OTROS</t>
        </r>
      </text>
    </comment>
    <comment ref="Y121" authorId="3" shapeId="0">
      <text>
        <r>
          <rPr>
            <b/>
            <sz val="9"/>
            <color indexed="81"/>
            <rFont val="Tahoma"/>
            <family val="2"/>
          </rPr>
          <t>OTROS</t>
        </r>
      </text>
    </comment>
    <comment ref="Z121" authorId="3" shapeId="0">
      <text>
        <r>
          <rPr>
            <b/>
            <sz val="9"/>
            <color indexed="81"/>
            <rFont val="Tahoma"/>
            <family val="2"/>
          </rPr>
          <t>RECURSOS PROPIOS</t>
        </r>
      </text>
    </comment>
    <comment ref="AA121" authorId="3" shapeId="0">
      <text>
        <r>
          <rPr>
            <b/>
            <sz val="9"/>
            <color indexed="81"/>
            <rFont val="Tahoma"/>
            <family val="2"/>
          </rPr>
          <t>RECURSOS PROPIOS</t>
        </r>
      </text>
    </comment>
    <comment ref="AB121" authorId="3" shapeId="0">
      <text>
        <r>
          <rPr>
            <b/>
            <sz val="9"/>
            <color indexed="81"/>
            <rFont val="Tahoma"/>
            <family val="2"/>
          </rPr>
          <t>SGP</t>
        </r>
      </text>
    </comment>
    <comment ref="AC121" authorId="3" shapeId="0">
      <text>
        <r>
          <rPr>
            <b/>
            <sz val="9"/>
            <color indexed="81"/>
            <rFont val="Tahoma"/>
            <family val="2"/>
          </rPr>
          <t>SGP</t>
        </r>
      </text>
    </comment>
    <comment ref="AD121" authorId="3" shapeId="0">
      <text>
        <r>
          <rPr>
            <b/>
            <sz val="9"/>
            <color indexed="81"/>
            <rFont val="Tahoma"/>
            <family val="2"/>
          </rPr>
          <t>REGALÍAS</t>
        </r>
      </text>
    </comment>
    <comment ref="AE121" authorId="3" shapeId="0">
      <text>
        <r>
          <rPr>
            <b/>
            <sz val="9"/>
            <color indexed="81"/>
            <rFont val="Tahoma"/>
            <family val="2"/>
          </rPr>
          <t>REGALÍAS</t>
        </r>
      </text>
    </comment>
    <comment ref="AF121" authorId="3" shapeId="0">
      <text>
        <r>
          <rPr>
            <b/>
            <sz val="9"/>
            <color indexed="81"/>
            <rFont val="Tahoma"/>
            <family val="2"/>
          </rPr>
          <t>RECURSOS FUNCIONAMIENTO</t>
        </r>
      </text>
    </comment>
    <comment ref="AG121" authorId="3" shapeId="0">
      <text>
        <r>
          <rPr>
            <b/>
            <sz val="9"/>
            <color indexed="81"/>
            <rFont val="Tahoma"/>
            <family val="2"/>
          </rPr>
          <t>RECURSOS FUNCIONAMIENTO</t>
        </r>
      </text>
    </comment>
    <comment ref="AH121" authorId="3" shapeId="0">
      <text>
        <r>
          <rPr>
            <b/>
            <sz val="9"/>
            <color indexed="81"/>
            <rFont val="Tahoma"/>
            <family val="2"/>
          </rPr>
          <t>RECURSOS GESTIONADOS</t>
        </r>
      </text>
    </comment>
    <comment ref="AI121" authorId="3" shapeId="0">
      <text>
        <r>
          <rPr>
            <b/>
            <sz val="9"/>
            <color indexed="81"/>
            <rFont val="Tahoma"/>
            <family val="2"/>
          </rPr>
          <t>RECURSOS GESTIONADOS</t>
        </r>
      </text>
    </comment>
    <comment ref="AJ121" authorId="3" shapeId="0">
      <text>
        <r>
          <rPr>
            <b/>
            <sz val="9"/>
            <color indexed="81"/>
            <rFont val="Tahoma"/>
            <family val="2"/>
          </rPr>
          <t>TOTALES</t>
        </r>
        <r>
          <rPr>
            <sz val="9"/>
            <color indexed="81"/>
            <rFont val="Tahoma"/>
            <family val="2"/>
          </rPr>
          <t xml:space="preserve">
</t>
        </r>
      </text>
    </comment>
    <comment ref="AK121" authorId="3" shapeId="0">
      <text>
        <r>
          <rPr>
            <b/>
            <sz val="9"/>
            <color indexed="81"/>
            <rFont val="Tahoma"/>
            <family val="2"/>
          </rPr>
          <t>TOTALES</t>
        </r>
        <r>
          <rPr>
            <sz val="9"/>
            <color indexed="81"/>
            <rFont val="Tahoma"/>
            <family val="2"/>
          </rPr>
          <t xml:space="preserve">
</t>
        </r>
      </text>
    </comment>
    <comment ref="AL121" authorId="2" shapeId="0">
      <text>
        <r>
          <rPr>
            <b/>
            <sz val="8"/>
            <color indexed="81"/>
            <rFont val="Tahoma"/>
            <family val="2"/>
          </rPr>
          <t>PRIMERA INFANCIA (0 a 5 años)</t>
        </r>
        <r>
          <rPr>
            <sz val="8"/>
            <color indexed="81"/>
            <rFont val="Tahoma"/>
            <family val="2"/>
          </rPr>
          <t xml:space="preserve">
</t>
        </r>
      </text>
    </comment>
    <comment ref="AM121" authorId="2" shapeId="0">
      <text>
        <r>
          <rPr>
            <b/>
            <sz val="8"/>
            <color indexed="81"/>
            <rFont val="Tahoma"/>
            <family val="2"/>
          </rPr>
          <t>INFANCIA (6 a 11 años)</t>
        </r>
        <r>
          <rPr>
            <sz val="8"/>
            <color indexed="81"/>
            <rFont val="Tahoma"/>
            <family val="2"/>
          </rPr>
          <t xml:space="preserve">
</t>
        </r>
      </text>
    </comment>
    <comment ref="AN121" authorId="2" shapeId="0">
      <text>
        <r>
          <rPr>
            <b/>
            <sz val="8"/>
            <color indexed="81"/>
            <rFont val="Tahoma"/>
            <family val="2"/>
          </rPr>
          <t>ADOLESCENCIA (12 A 17 años)</t>
        </r>
      </text>
    </comment>
    <comment ref="AO121" authorId="2" shapeId="0">
      <text>
        <r>
          <rPr>
            <b/>
            <sz val="8"/>
            <color indexed="81"/>
            <rFont val="Tahoma"/>
            <family val="2"/>
          </rPr>
          <t>JUVENTUD (18 a 28 años)</t>
        </r>
        <r>
          <rPr>
            <sz val="8"/>
            <color indexed="81"/>
            <rFont val="Tahoma"/>
            <family val="2"/>
          </rPr>
          <t xml:space="preserve">
</t>
        </r>
      </text>
    </comment>
    <comment ref="AP121" authorId="2" shapeId="0">
      <text>
        <r>
          <rPr>
            <b/>
            <sz val="8"/>
            <color indexed="81"/>
            <rFont val="Tahoma"/>
            <family val="2"/>
          </rPr>
          <t xml:space="preserve"> ADULTO (29 a 60 años)</t>
        </r>
        <r>
          <rPr>
            <sz val="8"/>
            <color indexed="81"/>
            <rFont val="Tahoma"/>
            <family val="2"/>
          </rPr>
          <t xml:space="preserve">
</t>
        </r>
      </text>
    </comment>
    <comment ref="AQ121" authorId="2" shapeId="0">
      <text>
        <r>
          <rPr>
            <b/>
            <sz val="8"/>
            <color indexed="81"/>
            <rFont val="Tahoma"/>
            <family val="2"/>
          </rPr>
          <t>ADULTO MAYOR  (61 años en adelante)</t>
        </r>
        <r>
          <rPr>
            <sz val="8"/>
            <color indexed="81"/>
            <rFont val="Tahoma"/>
            <family val="2"/>
          </rPr>
          <t xml:space="preserve">
</t>
        </r>
      </text>
    </comment>
    <comment ref="AS121" authorId="2" shapeId="0">
      <text>
        <r>
          <rPr>
            <b/>
            <sz val="8"/>
            <color indexed="81"/>
            <rFont val="Tahoma"/>
            <family val="2"/>
          </rPr>
          <t>MUJERES</t>
        </r>
        <r>
          <rPr>
            <sz val="8"/>
            <color indexed="81"/>
            <rFont val="Tahoma"/>
            <family val="2"/>
          </rPr>
          <t xml:space="preserve">
</t>
        </r>
      </text>
    </comment>
    <comment ref="AT121" authorId="2" shapeId="0">
      <text>
        <r>
          <rPr>
            <b/>
            <sz val="8"/>
            <color indexed="81"/>
            <rFont val="Tahoma"/>
            <family val="2"/>
          </rPr>
          <t>HOMBRES</t>
        </r>
      </text>
    </comment>
    <comment ref="AV121" authorId="2" shapeId="0">
      <text>
        <r>
          <rPr>
            <b/>
            <sz val="8"/>
            <color indexed="81"/>
            <rFont val="Tahoma"/>
            <family val="2"/>
          </rPr>
          <t>VÍCTIMAS CONFLICTO ARMADO</t>
        </r>
        <r>
          <rPr>
            <sz val="8"/>
            <color indexed="81"/>
            <rFont val="Tahoma"/>
            <family val="2"/>
          </rPr>
          <t xml:space="preserve">
</t>
        </r>
      </text>
    </comment>
    <comment ref="AX121" authorId="2" shapeId="0">
      <text>
        <r>
          <rPr>
            <b/>
            <sz val="8"/>
            <color indexed="81"/>
            <rFont val="Tahoma"/>
            <family val="2"/>
          </rPr>
          <t>DISCAPACITADOS</t>
        </r>
        <r>
          <rPr>
            <sz val="8"/>
            <color indexed="81"/>
            <rFont val="Tahoma"/>
            <family val="2"/>
          </rPr>
          <t xml:space="preserve">
</t>
        </r>
      </text>
    </comment>
    <comment ref="AY121" authorId="2" shapeId="0">
      <text>
        <r>
          <rPr>
            <b/>
            <sz val="8"/>
            <color indexed="81"/>
            <rFont val="Tahoma"/>
            <family val="2"/>
          </rPr>
          <t>AFROCOLOMBIANO O RAIZAL</t>
        </r>
      </text>
    </comment>
    <comment ref="AZ121" authorId="2" shapeId="0">
      <text>
        <r>
          <rPr>
            <b/>
            <sz val="8"/>
            <color indexed="81"/>
            <rFont val="Tahoma"/>
            <family val="2"/>
          </rPr>
          <t>INDÍGENAS</t>
        </r>
        <r>
          <rPr>
            <sz val="8"/>
            <color indexed="81"/>
            <rFont val="Tahoma"/>
            <family val="2"/>
          </rPr>
          <t xml:space="preserve">
</t>
        </r>
      </text>
    </comment>
    <comment ref="BA121" authorId="1" shapeId="0">
      <text>
        <r>
          <rPr>
            <b/>
            <sz val="9"/>
            <color indexed="81"/>
            <rFont val="Tahoma"/>
            <family val="2"/>
          </rPr>
          <t>MEDIO DE EVIDENCIA. INFORME, RESGISTRO FOTOGRAFICO, PLANILLA, ETC</t>
        </r>
      </text>
    </comment>
    <comment ref="R130" authorId="3" shapeId="0">
      <text>
        <r>
          <rPr>
            <b/>
            <sz val="9"/>
            <color indexed="81"/>
            <rFont val="Tahoma"/>
            <family val="2"/>
          </rPr>
          <t>COFINANCIACIÓN DEPARTAMENTO</t>
        </r>
        <r>
          <rPr>
            <sz val="9"/>
            <color indexed="81"/>
            <rFont val="Tahoma"/>
            <family val="2"/>
          </rPr>
          <t xml:space="preserve">
</t>
        </r>
      </text>
    </comment>
    <comment ref="S130" authorId="3" shapeId="0">
      <text>
        <r>
          <rPr>
            <b/>
            <sz val="9"/>
            <color indexed="81"/>
            <rFont val="Tahoma"/>
            <family val="2"/>
          </rPr>
          <t>COFINANCIACIÓN DEPARTAMENTO</t>
        </r>
        <r>
          <rPr>
            <sz val="9"/>
            <color indexed="81"/>
            <rFont val="Tahoma"/>
            <family val="2"/>
          </rPr>
          <t xml:space="preserve">
</t>
        </r>
      </text>
    </comment>
    <comment ref="T130" authorId="3" shapeId="0">
      <text>
        <r>
          <rPr>
            <b/>
            <sz val="9"/>
            <color indexed="81"/>
            <rFont val="Tahoma"/>
            <family val="2"/>
          </rPr>
          <t>COFINACIACIÓN NACIÓN</t>
        </r>
      </text>
    </comment>
    <comment ref="U130" authorId="3" shapeId="0">
      <text>
        <r>
          <rPr>
            <b/>
            <sz val="9"/>
            <color indexed="81"/>
            <rFont val="Tahoma"/>
            <family val="2"/>
          </rPr>
          <t>COFINACIACIÓN NACIÓN</t>
        </r>
      </text>
    </comment>
    <comment ref="V130" authorId="3" shapeId="0">
      <text>
        <r>
          <rPr>
            <b/>
            <sz val="9"/>
            <color indexed="81"/>
            <rFont val="Tahoma"/>
            <family val="2"/>
          </rPr>
          <t>CRÉDITO</t>
        </r>
      </text>
    </comment>
    <comment ref="W130" authorId="3" shapeId="0">
      <text>
        <r>
          <rPr>
            <b/>
            <sz val="9"/>
            <color indexed="81"/>
            <rFont val="Tahoma"/>
            <family val="2"/>
          </rPr>
          <t>CRÉDITO</t>
        </r>
      </text>
    </comment>
    <comment ref="X130" authorId="3" shapeId="0">
      <text>
        <r>
          <rPr>
            <b/>
            <sz val="9"/>
            <color indexed="81"/>
            <rFont val="Tahoma"/>
            <family val="2"/>
          </rPr>
          <t>OTROS</t>
        </r>
      </text>
    </comment>
    <comment ref="Y130" authorId="3" shapeId="0">
      <text>
        <r>
          <rPr>
            <b/>
            <sz val="9"/>
            <color indexed="81"/>
            <rFont val="Tahoma"/>
            <family val="2"/>
          </rPr>
          <t>OTROS</t>
        </r>
      </text>
    </comment>
    <comment ref="Z130" authorId="3" shapeId="0">
      <text>
        <r>
          <rPr>
            <b/>
            <sz val="9"/>
            <color indexed="81"/>
            <rFont val="Tahoma"/>
            <family val="2"/>
          </rPr>
          <t>RECURSOS PROPIOS</t>
        </r>
      </text>
    </comment>
    <comment ref="AA130" authorId="3" shapeId="0">
      <text>
        <r>
          <rPr>
            <b/>
            <sz val="9"/>
            <color indexed="81"/>
            <rFont val="Tahoma"/>
            <family val="2"/>
          </rPr>
          <t>RECURSOS PROPIOS</t>
        </r>
      </text>
    </comment>
    <comment ref="AB130" authorId="3" shapeId="0">
      <text>
        <r>
          <rPr>
            <b/>
            <sz val="9"/>
            <color indexed="81"/>
            <rFont val="Tahoma"/>
            <family val="2"/>
          </rPr>
          <t>SGP</t>
        </r>
      </text>
    </comment>
    <comment ref="AC130" authorId="3" shapeId="0">
      <text>
        <r>
          <rPr>
            <b/>
            <sz val="9"/>
            <color indexed="81"/>
            <rFont val="Tahoma"/>
            <family val="2"/>
          </rPr>
          <t>SGP</t>
        </r>
      </text>
    </comment>
    <comment ref="AD130" authorId="3" shapeId="0">
      <text>
        <r>
          <rPr>
            <b/>
            <sz val="9"/>
            <color indexed="81"/>
            <rFont val="Tahoma"/>
            <family val="2"/>
          </rPr>
          <t>REGALÍAS</t>
        </r>
      </text>
    </comment>
    <comment ref="AE130" authorId="3" shapeId="0">
      <text>
        <r>
          <rPr>
            <b/>
            <sz val="9"/>
            <color indexed="81"/>
            <rFont val="Tahoma"/>
            <family val="2"/>
          </rPr>
          <t>REGALÍAS</t>
        </r>
      </text>
    </comment>
    <comment ref="AF130" authorId="3" shapeId="0">
      <text>
        <r>
          <rPr>
            <b/>
            <sz val="9"/>
            <color indexed="81"/>
            <rFont val="Tahoma"/>
            <family val="2"/>
          </rPr>
          <t>RECURSOS FUNCIONAMIENTO</t>
        </r>
      </text>
    </comment>
    <comment ref="AG130" authorId="3" shapeId="0">
      <text>
        <r>
          <rPr>
            <b/>
            <sz val="9"/>
            <color indexed="81"/>
            <rFont val="Tahoma"/>
            <family val="2"/>
          </rPr>
          <t>RECURSOS FUNCIONAMIENTO</t>
        </r>
      </text>
    </comment>
    <comment ref="AH130" authorId="3" shapeId="0">
      <text>
        <r>
          <rPr>
            <b/>
            <sz val="9"/>
            <color indexed="81"/>
            <rFont val="Tahoma"/>
            <family val="2"/>
          </rPr>
          <t>RECURSOS GESTIONADOS</t>
        </r>
      </text>
    </comment>
    <comment ref="AI130" authorId="3" shapeId="0">
      <text>
        <r>
          <rPr>
            <b/>
            <sz val="9"/>
            <color indexed="81"/>
            <rFont val="Tahoma"/>
            <family val="2"/>
          </rPr>
          <t>RECURSOS GESTIONADOS</t>
        </r>
      </text>
    </comment>
    <comment ref="AJ130" authorId="3" shapeId="0">
      <text>
        <r>
          <rPr>
            <b/>
            <sz val="9"/>
            <color indexed="81"/>
            <rFont val="Tahoma"/>
            <family val="2"/>
          </rPr>
          <t>TOTALES</t>
        </r>
        <r>
          <rPr>
            <sz val="9"/>
            <color indexed="81"/>
            <rFont val="Tahoma"/>
            <family val="2"/>
          </rPr>
          <t xml:space="preserve">
</t>
        </r>
      </text>
    </comment>
    <comment ref="AK130" authorId="3" shapeId="0">
      <text>
        <r>
          <rPr>
            <b/>
            <sz val="9"/>
            <color indexed="81"/>
            <rFont val="Tahoma"/>
            <family val="2"/>
          </rPr>
          <t>TOTALES</t>
        </r>
        <r>
          <rPr>
            <sz val="9"/>
            <color indexed="81"/>
            <rFont val="Tahoma"/>
            <family val="2"/>
          </rPr>
          <t xml:space="preserve">
</t>
        </r>
      </text>
    </comment>
    <comment ref="AL130" authorId="2" shapeId="0">
      <text>
        <r>
          <rPr>
            <b/>
            <sz val="8"/>
            <color indexed="81"/>
            <rFont val="Tahoma"/>
            <family val="2"/>
          </rPr>
          <t>PRIMERA INFANCIA (0 a 5 años)</t>
        </r>
        <r>
          <rPr>
            <sz val="8"/>
            <color indexed="81"/>
            <rFont val="Tahoma"/>
            <family val="2"/>
          </rPr>
          <t xml:space="preserve">
</t>
        </r>
      </text>
    </comment>
    <comment ref="AM130" authorId="2" shapeId="0">
      <text>
        <r>
          <rPr>
            <b/>
            <sz val="8"/>
            <color indexed="81"/>
            <rFont val="Tahoma"/>
            <family val="2"/>
          </rPr>
          <t>INFANCIA (6 a 11 años)</t>
        </r>
        <r>
          <rPr>
            <sz val="8"/>
            <color indexed="81"/>
            <rFont val="Tahoma"/>
            <family val="2"/>
          </rPr>
          <t xml:space="preserve">
</t>
        </r>
      </text>
    </comment>
    <comment ref="AN130" authorId="2" shapeId="0">
      <text>
        <r>
          <rPr>
            <b/>
            <sz val="8"/>
            <color indexed="81"/>
            <rFont val="Tahoma"/>
            <family val="2"/>
          </rPr>
          <t>ADOLESCENCIA (12 A 17 años)</t>
        </r>
      </text>
    </comment>
    <comment ref="AO130" authorId="2" shapeId="0">
      <text>
        <r>
          <rPr>
            <b/>
            <sz val="8"/>
            <color indexed="81"/>
            <rFont val="Tahoma"/>
            <family val="2"/>
          </rPr>
          <t>JUVENTUD (18 a 28 años)</t>
        </r>
        <r>
          <rPr>
            <sz val="8"/>
            <color indexed="81"/>
            <rFont val="Tahoma"/>
            <family val="2"/>
          </rPr>
          <t xml:space="preserve">
</t>
        </r>
      </text>
    </comment>
    <comment ref="AP130" authorId="2" shapeId="0">
      <text>
        <r>
          <rPr>
            <b/>
            <sz val="8"/>
            <color indexed="81"/>
            <rFont val="Tahoma"/>
            <family val="2"/>
          </rPr>
          <t xml:space="preserve"> ADULTO (29 a 60 años)</t>
        </r>
        <r>
          <rPr>
            <sz val="8"/>
            <color indexed="81"/>
            <rFont val="Tahoma"/>
            <family val="2"/>
          </rPr>
          <t xml:space="preserve">
</t>
        </r>
      </text>
    </comment>
    <comment ref="AQ130" authorId="2" shapeId="0">
      <text>
        <r>
          <rPr>
            <b/>
            <sz val="8"/>
            <color indexed="81"/>
            <rFont val="Tahoma"/>
            <family val="2"/>
          </rPr>
          <t>ADULTO MAYOR  (61 años en adelante)</t>
        </r>
        <r>
          <rPr>
            <sz val="8"/>
            <color indexed="81"/>
            <rFont val="Tahoma"/>
            <family val="2"/>
          </rPr>
          <t xml:space="preserve">
</t>
        </r>
      </text>
    </comment>
    <comment ref="AS130" authorId="2" shapeId="0">
      <text>
        <r>
          <rPr>
            <b/>
            <sz val="8"/>
            <color indexed="81"/>
            <rFont val="Tahoma"/>
            <family val="2"/>
          </rPr>
          <t>MUJERES</t>
        </r>
        <r>
          <rPr>
            <sz val="8"/>
            <color indexed="81"/>
            <rFont val="Tahoma"/>
            <family val="2"/>
          </rPr>
          <t xml:space="preserve">
</t>
        </r>
      </text>
    </comment>
    <comment ref="AT130" authorId="2" shapeId="0">
      <text>
        <r>
          <rPr>
            <b/>
            <sz val="8"/>
            <color indexed="81"/>
            <rFont val="Tahoma"/>
            <family val="2"/>
          </rPr>
          <t>HOMBRES</t>
        </r>
      </text>
    </comment>
    <comment ref="AV130" authorId="2" shapeId="0">
      <text>
        <r>
          <rPr>
            <b/>
            <sz val="8"/>
            <color indexed="81"/>
            <rFont val="Tahoma"/>
            <family val="2"/>
          </rPr>
          <t>VÍCTIMAS CONFLICTO ARMADO</t>
        </r>
        <r>
          <rPr>
            <sz val="8"/>
            <color indexed="81"/>
            <rFont val="Tahoma"/>
            <family val="2"/>
          </rPr>
          <t xml:space="preserve">
</t>
        </r>
      </text>
    </comment>
    <comment ref="AX130" authorId="2" shapeId="0">
      <text>
        <r>
          <rPr>
            <b/>
            <sz val="8"/>
            <color indexed="81"/>
            <rFont val="Tahoma"/>
            <family val="2"/>
          </rPr>
          <t>DISCAPACITADOS</t>
        </r>
        <r>
          <rPr>
            <sz val="8"/>
            <color indexed="81"/>
            <rFont val="Tahoma"/>
            <family val="2"/>
          </rPr>
          <t xml:space="preserve">
</t>
        </r>
      </text>
    </comment>
    <comment ref="AY130" authorId="2" shapeId="0">
      <text>
        <r>
          <rPr>
            <b/>
            <sz val="8"/>
            <color indexed="81"/>
            <rFont val="Tahoma"/>
            <family val="2"/>
          </rPr>
          <t>AFROCOLOMBIANO O RAIZAL</t>
        </r>
      </text>
    </comment>
    <comment ref="AZ130" authorId="2" shapeId="0">
      <text>
        <r>
          <rPr>
            <b/>
            <sz val="8"/>
            <color indexed="81"/>
            <rFont val="Tahoma"/>
            <family val="2"/>
          </rPr>
          <t>INDÍGENAS</t>
        </r>
        <r>
          <rPr>
            <sz val="8"/>
            <color indexed="81"/>
            <rFont val="Tahoma"/>
            <family val="2"/>
          </rPr>
          <t xml:space="preserve">
</t>
        </r>
      </text>
    </comment>
    <comment ref="BA130" authorId="1" shapeId="0">
      <text>
        <r>
          <rPr>
            <b/>
            <sz val="9"/>
            <color indexed="81"/>
            <rFont val="Tahoma"/>
            <family val="2"/>
          </rPr>
          <t>MEDIO DE EVIDENCIA. INFORME, RESGISTRO FOTOGRAFICO, PLANILLA, ETC</t>
        </r>
      </text>
    </comment>
    <comment ref="R139" authorId="3" shapeId="0">
      <text>
        <r>
          <rPr>
            <b/>
            <sz val="9"/>
            <color indexed="81"/>
            <rFont val="Tahoma"/>
            <family val="2"/>
          </rPr>
          <t>COFINANCIACIÓN DEPARTAMENTO</t>
        </r>
        <r>
          <rPr>
            <sz val="9"/>
            <color indexed="81"/>
            <rFont val="Tahoma"/>
            <family val="2"/>
          </rPr>
          <t xml:space="preserve">
</t>
        </r>
      </text>
    </comment>
    <comment ref="S139" authorId="3" shapeId="0">
      <text>
        <r>
          <rPr>
            <b/>
            <sz val="9"/>
            <color indexed="81"/>
            <rFont val="Tahoma"/>
            <family val="2"/>
          </rPr>
          <t>COFINANCIACIÓN DEPARTAMENTO</t>
        </r>
        <r>
          <rPr>
            <sz val="9"/>
            <color indexed="81"/>
            <rFont val="Tahoma"/>
            <family val="2"/>
          </rPr>
          <t xml:space="preserve">
</t>
        </r>
      </text>
    </comment>
    <comment ref="T139" authorId="3" shapeId="0">
      <text>
        <r>
          <rPr>
            <b/>
            <sz val="9"/>
            <color indexed="81"/>
            <rFont val="Tahoma"/>
            <family val="2"/>
          </rPr>
          <t>COFINACIACIÓN NACIÓN</t>
        </r>
      </text>
    </comment>
    <comment ref="U139" authorId="3" shapeId="0">
      <text>
        <r>
          <rPr>
            <b/>
            <sz val="9"/>
            <color indexed="81"/>
            <rFont val="Tahoma"/>
            <family val="2"/>
          </rPr>
          <t>COFINACIACIÓN NACIÓN</t>
        </r>
      </text>
    </comment>
    <comment ref="V139" authorId="3" shapeId="0">
      <text>
        <r>
          <rPr>
            <b/>
            <sz val="9"/>
            <color indexed="81"/>
            <rFont val="Tahoma"/>
            <family val="2"/>
          </rPr>
          <t>CRÉDITO</t>
        </r>
      </text>
    </comment>
    <comment ref="W139" authorId="3" shapeId="0">
      <text>
        <r>
          <rPr>
            <b/>
            <sz val="9"/>
            <color indexed="81"/>
            <rFont val="Tahoma"/>
            <family val="2"/>
          </rPr>
          <t>CRÉDITO</t>
        </r>
      </text>
    </comment>
    <comment ref="X139" authorId="3" shapeId="0">
      <text>
        <r>
          <rPr>
            <b/>
            <sz val="9"/>
            <color indexed="81"/>
            <rFont val="Tahoma"/>
            <family val="2"/>
          </rPr>
          <t>OTROS</t>
        </r>
      </text>
    </comment>
    <comment ref="Y139" authorId="3" shapeId="0">
      <text>
        <r>
          <rPr>
            <b/>
            <sz val="9"/>
            <color indexed="81"/>
            <rFont val="Tahoma"/>
            <family val="2"/>
          </rPr>
          <t>OTROS</t>
        </r>
      </text>
    </comment>
    <comment ref="Z139" authorId="3" shapeId="0">
      <text>
        <r>
          <rPr>
            <b/>
            <sz val="9"/>
            <color indexed="81"/>
            <rFont val="Tahoma"/>
            <family val="2"/>
          </rPr>
          <t>RECURSOS PROPIOS</t>
        </r>
      </text>
    </comment>
    <comment ref="AA139" authorId="3" shapeId="0">
      <text>
        <r>
          <rPr>
            <b/>
            <sz val="9"/>
            <color indexed="81"/>
            <rFont val="Tahoma"/>
            <family val="2"/>
          </rPr>
          <t>RECURSOS PROPIOS</t>
        </r>
      </text>
    </comment>
    <comment ref="AB139" authorId="3" shapeId="0">
      <text>
        <r>
          <rPr>
            <b/>
            <sz val="9"/>
            <color indexed="81"/>
            <rFont val="Tahoma"/>
            <family val="2"/>
          </rPr>
          <t>SGP</t>
        </r>
      </text>
    </comment>
    <comment ref="AC139" authorId="3" shapeId="0">
      <text>
        <r>
          <rPr>
            <b/>
            <sz val="9"/>
            <color indexed="81"/>
            <rFont val="Tahoma"/>
            <family val="2"/>
          </rPr>
          <t>SGP</t>
        </r>
      </text>
    </comment>
    <comment ref="AD139" authorId="3" shapeId="0">
      <text>
        <r>
          <rPr>
            <b/>
            <sz val="9"/>
            <color indexed="81"/>
            <rFont val="Tahoma"/>
            <family val="2"/>
          </rPr>
          <t>REGALÍAS</t>
        </r>
      </text>
    </comment>
    <comment ref="AE139" authorId="3" shapeId="0">
      <text>
        <r>
          <rPr>
            <b/>
            <sz val="9"/>
            <color indexed="81"/>
            <rFont val="Tahoma"/>
            <family val="2"/>
          </rPr>
          <t>REGALÍAS</t>
        </r>
      </text>
    </comment>
    <comment ref="AF139" authorId="3" shapeId="0">
      <text>
        <r>
          <rPr>
            <b/>
            <sz val="9"/>
            <color indexed="81"/>
            <rFont val="Tahoma"/>
            <family val="2"/>
          </rPr>
          <t>RECURSOS FUNCIONAMIENTO</t>
        </r>
      </text>
    </comment>
    <comment ref="AG139" authorId="3" shapeId="0">
      <text>
        <r>
          <rPr>
            <b/>
            <sz val="9"/>
            <color indexed="81"/>
            <rFont val="Tahoma"/>
            <family val="2"/>
          </rPr>
          <t>RECURSOS FUNCIONAMIENTO</t>
        </r>
      </text>
    </comment>
    <comment ref="AH139" authorId="3" shapeId="0">
      <text>
        <r>
          <rPr>
            <b/>
            <sz val="9"/>
            <color indexed="81"/>
            <rFont val="Tahoma"/>
            <family val="2"/>
          </rPr>
          <t>RECURSOS GESTIONADOS</t>
        </r>
      </text>
    </comment>
    <comment ref="AI139" authorId="3" shapeId="0">
      <text>
        <r>
          <rPr>
            <b/>
            <sz val="9"/>
            <color indexed="81"/>
            <rFont val="Tahoma"/>
            <family val="2"/>
          </rPr>
          <t>RECURSOS GESTIONADOS</t>
        </r>
      </text>
    </comment>
    <comment ref="AJ139" authorId="3" shapeId="0">
      <text>
        <r>
          <rPr>
            <b/>
            <sz val="9"/>
            <color indexed="81"/>
            <rFont val="Tahoma"/>
            <family val="2"/>
          </rPr>
          <t>TOTALES</t>
        </r>
        <r>
          <rPr>
            <sz val="9"/>
            <color indexed="81"/>
            <rFont val="Tahoma"/>
            <family val="2"/>
          </rPr>
          <t xml:space="preserve">
</t>
        </r>
      </text>
    </comment>
    <comment ref="AK139" authorId="3" shapeId="0">
      <text>
        <r>
          <rPr>
            <b/>
            <sz val="9"/>
            <color indexed="81"/>
            <rFont val="Tahoma"/>
            <family val="2"/>
          </rPr>
          <t>TOTALES</t>
        </r>
        <r>
          <rPr>
            <sz val="9"/>
            <color indexed="81"/>
            <rFont val="Tahoma"/>
            <family val="2"/>
          </rPr>
          <t xml:space="preserve">
</t>
        </r>
      </text>
    </comment>
    <comment ref="AL139" authorId="2" shapeId="0">
      <text>
        <r>
          <rPr>
            <b/>
            <sz val="8"/>
            <color indexed="81"/>
            <rFont val="Tahoma"/>
            <family val="2"/>
          </rPr>
          <t>PRIMERA INFANCIA (0 a 5 años)</t>
        </r>
        <r>
          <rPr>
            <sz val="8"/>
            <color indexed="81"/>
            <rFont val="Tahoma"/>
            <family val="2"/>
          </rPr>
          <t xml:space="preserve">
</t>
        </r>
      </text>
    </comment>
    <comment ref="AM139" authorId="2" shapeId="0">
      <text>
        <r>
          <rPr>
            <b/>
            <sz val="8"/>
            <color indexed="81"/>
            <rFont val="Tahoma"/>
            <family val="2"/>
          </rPr>
          <t>INFANCIA (6 a 11 años)</t>
        </r>
        <r>
          <rPr>
            <sz val="8"/>
            <color indexed="81"/>
            <rFont val="Tahoma"/>
            <family val="2"/>
          </rPr>
          <t xml:space="preserve">
</t>
        </r>
      </text>
    </comment>
    <comment ref="AN139" authorId="2" shapeId="0">
      <text>
        <r>
          <rPr>
            <b/>
            <sz val="8"/>
            <color indexed="81"/>
            <rFont val="Tahoma"/>
            <family val="2"/>
          </rPr>
          <t>ADOLESCENCIA (12 A 17 años)</t>
        </r>
      </text>
    </comment>
    <comment ref="AO139" authorId="2" shapeId="0">
      <text>
        <r>
          <rPr>
            <b/>
            <sz val="8"/>
            <color indexed="81"/>
            <rFont val="Tahoma"/>
            <family val="2"/>
          </rPr>
          <t>JUVENTUD (18 a 28 años)</t>
        </r>
        <r>
          <rPr>
            <sz val="8"/>
            <color indexed="81"/>
            <rFont val="Tahoma"/>
            <family val="2"/>
          </rPr>
          <t xml:space="preserve">
</t>
        </r>
      </text>
    </comment>
    <comment ref="AP139" authorId="2" shapeId="0">
      <text>
        <r>
          <rPr>
            <b/>
            <sz val="8"/>
            <color indexed="81"/>
            <rFont val="Tahoma"/>
            <family val="2"/>
          </rPr>
          <t xml:space="preserve"> ADULTO (29 a 60 años)</t>
        </r>
        <r>
          <rPr>
            <sz val="8"/>
            <color indexed="81"/>
            <rFont val="Tahoma"/>
            <family val="2"/>
          </rPr>
          <t xml:space="preserve">
</t>
        </r>
      </text>
    </comment>
    <comment ref="AQ139" authorId="2" shapeId="0">
      <text>
        <r>
          <rPr>
            <b/>
            <sz val="8"/>
            <color indexed="81"/>
            <rFont val="Tahoma"/>
            <family val="2"/>
          </rPr>
          <t>ADULTO MAYOR  (61 años en adelante)</t>
        </r>
        <r>
          <rPr>
            <sz val="8"/>
            <color indexed="81"/>
            <rFont val="Tahoma"/>
            <family val="2"/>
          </rPr>
          <t xml:space="preserve">
</t>
        </r>
      </text>
    </comment>
    <comment ref="AS139" authorId="2" shapeId="0">
      <text>
        <r>
          <rPr>
            <b/>
            <sz val="8"/>
            <color indexed="81"/>
            <rFont val="Tahoma"/>
            <family val="2"/>
          </rPr>
          <t>MUJERES</t>
        </r>
        <r>
          <rPr>
            <sz val="8"/>
            <color indexed="81"/>
            <rFont val="Tahoma"/>
            <family val="2"/>
          </rPr>
          <t xml:space="preserve">
</t>
        </r>
      </text>
    </comment>
    <comment ref="AT139" authorId="2" shapeId="0">
      <text>
        <r>
          <rPr>
            <b/>
            <sz val="8"/>
            <color indexed="81"/>
            <rFont val="Tahoma"/>
            <family val="2"/>
          </rPr>
          <t>HOMBRES</t>
        </r>
      </text>
    </comment>
    <comment ref="AV139" authorId="2" shapeId="0">
      <text>
        <r>
          <rPr>
            <b/>
            <sz val="8"/>
            <color indexed="81"/>
            <rFont val="Tahoma"/>
            <family val="2"/>
          </rPr>
          <t>VÍCTIMAS CONFLICTO ARMADO</t>
        </r>
        <r>
          <rPr>
            <sz val="8"/>
            <color indexed="81"/>
            <rFont val="Tahoma"/>
            <family val="2"/>
          </rPr>
          <t xml:space="preserve">
</t>
        </r>
      </text>
    </comment>
    <comment ref="AX139" authorId="2" shapeId="0">
      <text>
        <r>
          <rPr>
            <b/>
            <sz val="8"/>
            <color indexed="81"/>
            <rFont val="Tahoma"/>
            <family val="2"/>
          </rPr>
          <t>DISCAPACITADOS</t>
        </r>
        <r>
          <rPr>
            <sz val="8"/>
            <color indexed="81"/>
            <rFont val="Tahoma"/>
            <family val="2"/>
          </rPr>
          <t xml:space="preserve">
</t>
        </r>
      </text>
    </comment>
    <comment ref="AY139" authorId="2" shapeId="0">
      <text>
        <r>
          <rPr>
            <b/>
            <sz val="8"/>
            <color indexed="81"/>
            <rFont val="Tahoma"/>
            <family val="2"/>
          </rPr>
          <t>AFROCOLOMBIANO O RAIZAL</t>
        </r>
      </text>
    </comment>
    <comment ref="AZ139" authorId="2" shapeId="0">
      <text>
        <r>
          <rPr>
            <b/>
            <sz val="8"/>
            <color indexed="81"/>
            <rFont val="Tahoma"/>
            <family val="2"/>
          </rPr>
          <t>INDÍGENAS</t>
        </r>
        <r>
          <rPr>
            <sz val="8"/>
            <color indexed="81"/>
            <rFont val="Tahoma"/>
            <family val="2"/>
          </rPr>
          <t xml:space="preserve">
</t>
        </r>
      </text>
    </comment>
    <comment ref="BA139" authorId="1" shapeId="0">
      <text>
        <r>
          <rPr>
            <b/>
            <sz val="9"/>
            <color indexed="81"/>
            <rFont val="Tahoma"/>
            <family val="2"/>
          </rPr>
          <t>MEDIO DE EVIDENCIA. INFORME, RESGISTRO FOTOGRAFICO, PLANILLA, ETC</t>
        </r>
      </text>
    </comment>
    <comment ref="R148" authorId="3" shapeId="0">
      <text>
        <r>
          <rPr>
            <b/>
            <sz val="9"/>
            <color indexed="81"/>
            <rFont val="Tahoma"/>
            <family val="2"/>
          </rPr>
          <t>COFINANCIACIÓN DEPARTAMENTO</t>
        </r>
        <r>
          <rPr>
            <sz val="9"/>
            <color indexed="81"/>
            <rFont val="Tahoma"/>
            <family val="2"/>
          </rPr>
          <t xml:space="preserve">
</t>
        </r>
      </text>
    </comment>
    <comment ref="S148" authorId="3" shapeId="0">
      <text>
        <r>
          <rPr>
            <b/>
            <sz val="9"/>
            <color indexed="81"/>
            <rFont val="Tahoma"/>
            <family val="2"/>
          </rPr>
          <t>COFINANCIACIÓN DEPARTAMENTO</t>
        </r>
        <r>
          <rPr>
            <sz val="9"/>
            <color indexed="81"/>
            <rFont val="Tahoma"/>
            <family val="2"/>
          </rPr>
          <t xml:space="preserve">
</t>
        </r>
      </text>
    </comment>
    <comment ref="T148" authorId="3" shapeId="0">
      <text>
        <r>
          <rPr>
            <b/>
            <sz val="9"/>
            <color indexed="81"/>
            <rFont val="Tahoma"/>
            <family val="2"/>
          </rPr>
          <t>COFINACIACIÓN NACIÓN</t>
        </r>
      </text>
    </comment>
    <comment ref="U148" authorId="3" shapeId="0">
      <text>
        <r>
          <rPr>
            <b/>
            <sz val="9"/>
            <color indexed="81"/>
            <rFont val="Tahoma"/>
            <family val="2"/>
          </rPr>
          <t>COFINACIACIÓN NACIÓN</t>
        </r>
      </text>
    </comment>
    <comment ref="V148" authorId="3" shapeId="0">
      <text>
        <r>
          <rPr>
            <b/>
            <sz val="9"/>
            <color indexed="81"/>
            <rFont val="Tahoma"/>
            <family val="2"/>
          </rPr>
          <t>CRÉDITO</t>
        </r>
      </text>
    </comment>
    <comment ref="W148" authorId="3" shapeId="0">
      <text>
        <r>
          <rPr>
            <b/>
            <sz val="9"/>
            <color indexed="81"/>
            <rFont val="Tahoma"/>
            <family val="2"/>
          </rPr>
          <t>CRÉDITO</t>
        </r>
      </text>
    </comment>
    <comment ref="X148" authorId="3" shapeId="0">
      <text>
        <r>
          <rPr>
            <b/>
            <sz val="9"/>
            <color indexed="81"/>
            <rFont val="Tahoma"/>
            <family val="2"/>
          </rPr>
          <t>OTROS</t>
        </r>
      </text>
    </comment>
    <comment ref="Y148" authorId="3" shapeId="0">
      <text>
        <r>
          <rPr>
            <b/>
            <sz val="9"/>
            <color indexed="81"/>
            <rFont val="Tahoma"/>
            <family val="2"/>
          </rPr>
          <t>OTROS</t>
        </r>
      </text>
    </comment>
    <comment ref="Z148" authorId="3" shapeId="0">
      <text>
        <r>
          <rPr>
            <b/>
            <sz val="9"/>
            <color indexed="81"/>
            <rFont val="Tahoma"/>
            <family val="2"/>
          </rPr>
          <t>RECURSOS PROPIOS</t>
        </r>
      </text>
    </comment>
    <comment ref="AA148" authorId="3" shapeId="0">
      <text>
        <r>
          <rPr>
            <b/>
            <sz val="9"/>
            <color indexed="81"/>
            <rFont val="Tahoma"/>
            <family val="2"/>
          </rPr>
          <t>RECURSOS PROPIOS</t>
        </r>
      </text>
    </comment>
    <comment ref="AB148" authorId="3" shapeId="0">
      <text>
        <r>
          <rPr>
            <b/>
            <sz val="9"/>
            <color indexed="81"/>
            <rFont val="Tahoma"/>
            <family val="2"/>
          </rPr>
          <t>SGP</t>
        </r>
      </text>
    </comment>
    <comment ref="AC148" authorId="3" shapeId="0">
      <text>
        <r>
          <rPr>
            <b/>
            <sz val="9"/>
            <color indexed="81"/>
            <rFont val="Tahoma"/>
            <family val="2"/>
          </rPr>
          <t>SGP</t>
        </r>
      </text>
    </comment>
    <comment ref="AD148" authorId="3" shapeId="0">
      <text>
        <r>
          <rPr>
            <b/>
            <sz val="9"/>
            <color indexed="81"/>
            <rFont val="Tahoma"/>
            <family val="2"/>
          </rPr>
          <t>REGALÍAS</t>
        </r>
      </text>
    </comment>
    <comment ref="AE148" authorId="3" shapeId="0">
      <text>
        <r>
          <rPr>
            <b/>
            <sz val="9"/>
            <color indexed="81"/>
            <rFont val="Tahoma"/>
            <family val="2"/>
          </rPr>
          <t>REGALÍAS</t>
        </r>
      </text>
    </comment>
    <comment ref="AF148" authorId="3" shapeId="0">
      <text>
        <r>
          <rPr>
            <b/>
            <sz val="9"/>
            <color indexed="81"/>
            <rFont val="Tahoma"/>
            <family val="2"/>
          </rPr>
          <t>RECURSOS FUNCIONAMIENTO</t>
        </r>
      </text>
    </comment>
    <comment ref="AG148" authorId="3" shapeId="0">
      <text>
        <r>
          <rPr>
            <b/>
            <sz val="9"/>
            <color indexed="81"/>
            <rFont val="Tahoma"/>
            <family val="2"/>
          </rPr>
          <t>RECURSOS FUNCIONAMIENTO</t>
        </r>
      </text>
    </comment>
    <comment ref="AH148" authorId="3" shapeId="0">
      <text>
        <r>
          <rPr>
            <b/>
            <sz val="9"/>
            <color indexed="81"/>
            <rFont val="Tahoma"/>
            <family val="2"/>
          </rPr>
          <t>RECURSOS GESTIONADOS</t>
        </r>
      </text>
    </comment>
    <comment ref="AI148" authorId="3" shapeId="0">
      <text>
        <r>
          <rPr>
            <b/>
            <sz val="9"/>
            <color indexed="81"/>
            <rFont val="Tahoma"/>
            <family val="2"/>
          </rPr>
          <t>RECURSOS GESTIONADOS</t>
        </r>
      </text>
    </comment>
    <comment ref="AJ148" authorId="3" shapeId="0">
      <text>
        <r>
          <rPr>
            <b/>
            <sz val="9"/>
            <color indexed="81"/>
            <rFont val="Tahoma"/>
            <family val="2"/>
          </rPr>
          <t>TOTALES</t>
        </r>
        <r>
          <rPr>
            <sz val="9"/>
            <color indexed="81"/>
            <rFont val="Tahoma"/>
            <family val="2"/>
          </rPr>
          <t xml:space="preserve">
</t>
        </r>
      </text>
    </comment>
    <comment ref="AK148" authorId="3" shapeId="0">
      <text>
        <r>
          <rPr>
            <b/>
            <sz val="9"/>
            <color indexed="81"/>
            <rFont val="Tahoma"/>
            <family val="2"/>
          </rPr>
          <t>TOTALES</t>
        </r>
        <r>
          <rPr>
            <sz val="9"/>
            <color indexed="81"/>
            <rFont val="Tahoma"/>
            <family val="2"/>
          </rPr>
          <t xml:space="preserve">
</t>
        </r>
      </text>
    </comment>
    <comment ref="AL148" authorId="2" shapeId="0">
      <text>
        <r>
          <rPr>
            <b/>
            <sz val="8"/>
            <color indexed="81"/>
            <rFont val="Tahoma"/>
            <family val="2"/>
          </rPr>
          <t>PRIMERA INFANCIA (0 a 5 años)</t>
        </r>
        <r>
          <rPr>
            <sz val="8"/>
            <color indexed="81"/>
            <rFont val="Tahoma"/>
            <family val="2"/>
          </rPr>
          <t xml:space="preserve">
</t>
        </r>
      </text>
    </comment>
    <comment ref="AM148" authorId="2" shapeId="0">
      <text>
        <r>
          <rPr>
            <b/>
            <sz val="8"/>
            <color indexed="81"/>
            <rFont val="Tahoma"/>
            <family val="2"/>
          </rPr>
          <t>INFANCIA (6 a 11 años)</t>
        </r>
        <r>
          <rPr>
            <sz val="8"/>
            <color indexed="81"/>
            <rFont val="Tahoma"/>
            <family val="2"/>
          </rPr>
          <t xml:space="preserve">
</t>
        </r>
      </text>
    </comment>
    <comment ref="AN148" authorId="2" shapeId="0">
      <text>
        <r>
          <rPr>
            <b/>
            <sz val="8"/>
            <color indexed="81"/>
            <rFont val="Tahoma"/>
            <family val="2"/>
          </rPr>
          <t>ADOLESCENCIA (12 A 17 años)</t>
        </r>
      </text>
    </comment>
    <comment ref="AO148" authorId="2" shapeId="0">
      <text>
        <r>
          <rPr>
            <b/>
            <sz val="8"/>
            <color indexed="81"/>
            <rFont val="Tahoma"/>
            <family val="2"/>
          </rPr>
          <t>JUVENTUD (18 a 28 años)</t>
        </r>
        <r>
          <rPr>
            <sz val="8"/>
            <color indexed="81"/>
            <rFont val="Tahoma"/>
            <family val="2"/>
          </rPr>
          <t xml:space="preserve">
</t>
        </r>
      </text>
    </comment>
    <comment ref="AP148" authorId="2" shapeId="0">
      <text>
        <r>
          <rPr>
            <b/>
            <sz val="8"/>
            <color indexed="81"/>
            <rFont val="Tahoma"/>
            <family val="2"/>
          </rPr>
          <t xml:space="preserve"> ADULTO (29 a 60 años)</t>
        </r>
        <r>
          <rPr>
            <sz val="8"/>
            <color indexed="81"/>
            <rFont val="Tahoma"/>
            <family val="2"/>
          </rPr>
          <t xml:space="preserve">
</t>
        </r>
      </text>
    </comment>
    <comment ref="AQ148" authorId="2" shapeId="0">
      <text>
        <r>
          <rPr>
            <b/>
            <sz val="8"/>
            <color indexed="81"/>
            <rFont val="Tahoma"/>
            <family val="2"/>
          </rPr>
          <t>ADULTO MAYOR  (61 años en adelante)</t>
        </r>
        <r>
          <rPr>
            <sz val="8"/>
            <color indexed="81"/>
            <rFont val="Tahoma"/>
            <family val="2"/>
          </rPr>
          <t xml:space="preserve">
</t>
        </r>
      </text>
    </comment>
    <comment ref="AS148" authorId="2" shapeId="0">
      <text>
        <r>
          <rPr>
            <b/>
            <sz val="8"/>
            <color indexed="81"/>
            <rFont val="Tahoma"/>
            <family val="2"/>
          </rPr>
          <t>MUJERES</t>
        </r>
        <r>
          <rPr>
            <sz val="8"/>
            <color indexed="81"/>
            <rFont val="Tahoma"/>
            <family val="2"/>
          </rPr>
          <t xml:space="preserve">
</t>
        </r>
      </text>
    </comment>
    <comment ref="AT148" authorId="2" shapeId="0">
      <text>
        <r>
          <rPr>
            <b/>
            <sz val="8"/>
            <color indexed="81"/>
            <rFont val="Tahoma"/>
            <family val="2"/>
          </rPr>
          <t>HOMBRES</t>
        </r>
      </text>
    </comment>
    <comment ref="AV148" authorId="2" shapeId="0">
      <text>
        <r>
          <rPr>
            <b/>
            <sz val="8"/>
            <color indexed="81"/>
            <rFont val="Tahoma"/>
            <family val="2"/>
          </rPr>
          <t>VÍCTIMAS CONFLICTO ARMADO</t>
        </r>
        <r>
          <rPr>
            <sz val="8"/>
            <color indexed="81"/>
            <rFont val="Tahoma"/>
            <family val="2"/>
          </rPr>
          <t xml:space="preserve">
</t>
        </r>
      </text>
    </comment>
    <comment ref="AX148" authorId="2" shapeId="0">
      <text>
        <r>
          <rPr>
            <b/>
            <sz val="8"/>
            <color indexed="81"/>
            <rFont val="Tahoma"/>
            <family val="2"/>
          </rPr>
          <t>DISCAPACITADOS</t>
        </r>
        <r>
          <rPr>
            <sz val="8"/>
            <color indexed="81"/>
            <rFont val="Tahoma"/>
            <family val="2"/>
          </rPr>
          <t xml:space="preserve">
</t>
        </r>
      </text>
    </comment>
    <comment ref="AY148" authorId="2" shapeId="0">
      <text>
        <r>
          <rPr>
            <b/>
            <sz val="8"/>
            <color indexed="81"/>
            <rFont val="Tahoma"/>
            <family val="2"/>
          </rPr>
          <t>AFROCOLOMBIANO O RAIZAL</t>
        </r>
      </text>
    </comment>
    <comment ref="AZ148" authorId="2" shapeId="0">
      <text>
        <r>
          <rPr>
            <b/>
            <sz val="8"/>
            <color indexed="81"/>
            <rFont val="Tahoma"/>
            <family val="2"/>
          </rPr>
          <t>INDÍGENAS</t>
        </r>
        <r>
          <rPr>
            <sz val="8"/>
            <color indexed="81"/>
            <rFont val="Tahoma"/>
            <family val="2"/>
          </rPr>
          <t xml:space="preserve">
</t>
        </r>
      </text>
    </comment>
    <comment ref="BA148" authorId="1" shapeId="0">
      <text>
        <r>
          <rPr>
            <b/>
            <sz val="9"/>
            <color indexed="81"/>
            <rFont val="Tahoma"/>
            <family val="2"/>
          </rPr>
          <t>MEDIO DE EVIDENCIA. INFORME, RESGISTRO FOTOGRAFICO, PLANILLA, ETC</t>
        </r>
      </text>
    </comment>
    <comment ref="R157" authorId="3" shapeId="0">
      <text>
        <r>
          <rPr>
            <b/>
            <sz val="9"/>
            <color indexed="81"/>
            <rFont val="Tahoma"/>
            <family val="2"/>
          </rPr>
          <t>COFINANCIACIÓN DEPARTAMENTO</t>
        </r>
        <r>
          <rPr>
            <sz val="9"/>
            <color indexed="81"/>
            <rFont val="Tahoma"/>
            <family val="2"/>
          </rPr>
          <t xml:space="preserve">
</t>
        </r>
      </text>
    </comment>
    <comment ref="S157" authorId="3" shapeId="0">
      <text>
        <r>
          <rPr>
            <b/>
            <sz val="9"/>
            <color indexed="81"/>
            <rFont val="Tahoma"/>
            <family val="2"/>
          </rPr>
          <t>COFINANCIACIÓN DEPARTAMENTO</t>
        </r>
        <r>
          <rPr>
            <sz val="9"/>
            <color indexed="81"/>
            <rFont val="Tahoma"/>
            <family val="2"/>
          </rPr>
          <t xml:space="preserve">
</t>
        </r>
      </text>
    </comment>
    <comment ref="T157" authorId="3" shapeId="0">
      <text>
        <r>
          <rPr>
            <b/>
            <sz val="9"/>
            <color indexed="81"/>
            <rFont val="Tahoma"/>
            <family val="2"/>
          </rPr>
          <t>COFINACIACIÓN NACIÓN</t>
        </r>
      </text>
    </comment>
    <comment ref="U157" authorId="3" shapeId="0">
      <text>
        <r>
          <rPr>
            <b/>
            <sz val="9"/>
            <color indexed="81"/>
            <rFont val="Tahoma"/>
            <family val="2"/>
          </rPr>
          <t>COFINACIACIÓN NACIÓN</t>
        </r>
      </text>
    </comment>
    <comment ref="V157" authorId="3" shapeId="0">
      <text>
        <r>
          <rPr>
            <b/>
            <sz val="9"/>
            <color indexed="81"/>
            <rFont val="Tahoma"/>
            <family val="2"/>
          </rPr>
          <t>CRÉDITO</t>
        </r>
      </text>
    </comment>
    <comment ref="W157" authorId="3" shapeId="0">
      <text>
        <r>
          <rPr>
            <b/>
            <sz val="9"/>
            <color indexed="81"/>
            <rFont val="Tahoma"/>
            <family val="2"/>
          </rPr>
          <t>CRÉDITO</t>
        </r>
      </text>
    </comment>
    <comment ref="X157" authorId="3" shapeId="0">
      <text>
        <r>
          <rPr>
            <b/>
            <sz val="9"/>
            <color indexed="81"/>
            <rFont val="Tahoma"/>
            <family val="2"/>
          </rPr>
          <t>OTROS</t>
        </r>
      </text>
    </comment>
    <comment ref="Y157" authorId="3" shapeId="0">
      <text>
        <r>
          <rPr>
            <b/>
            <sz val="9"/>
            <color indexed="81"/>
            <rFont val="Tahoma"/>
            <family val="2"/>
          </rPr>
          <t>OTROS</t>
        </r>
      </text>
    </comment>
    <comment ref="Z157" authorId="3" shapeId="0">
      <text>
        <r>
          <rPr>
            <b/>
            <sz val="9"/>
            <color indexed="81"/>
            <rFont val="Tahoma"/>
            <family val="2"/>
          </rPr>
          <t>RECURSOS PROPIOS</t>
        </r>
      </text>
    </comment>
    <comment ref="AA157" authorId="3" shapeId="0">
      <text>
        <r>
          <rPr>
            <b/>
            <sz val="9"/>
            <color indexed="81"/>
            <rFont val="Tahoma"/>
            <family val="2"/>
          </rPr>
          <t>RECURSOS PROPIOS</t>
        </r>
      </text>
    </comment>
    <comment ref="AB157" authorId="3" shapeId="0">
      <text>
        <r>
          <rPr>
            <b/>
            <sz val="9"/>
            <color indexed="81"/>
            <rFont val="Tahoma"/>
            <family val="2"/>
          </rPr>
          <t>SGP</t>
        </r>
      </text>
    </comment>
    <comment ref="AC157" authorId="3" shapeId="0">
      <text>
        <r>
          <rPr>
            <b/>
            <sz val="9"/>
            <color indexed="81"/>
            <rFont val="Tahoma"/>
            <family val="2"/>
          </rPr>
          <t>SGP</t>
        </r>
      </text>
    </comment>
    <comment ref="AD157" authorId="3" shapeId="0">
      <text>
        <r>
          <rPr>
            <b/>
            <sz val="9"/>
            <color indexed="81"/>
            <rFont val="Tahoma"/>
            <family val="2"/>
          </rPr>
          <t>REGALÍAS</t>
        </r>
      </text>
    </comment>
    <comment ref="AE157" authorId="3" shapeId="0">
      <text>
        <r>
          <rPr>
            <b/>
            <sz val="9"/>
            <color indexed="81"/>
            <rFont val="Tahoma"/>
            <family val="2"/>
          </rPr>
          <t>REGALÍAS</t>
        </r>
      </text>
    </comment>
    <comment ref="AF157" authorId="3" shapeId="0">
      <text>
        <r>
          <rPr>
            <b/>
            <sz val="9"/>
            <color indexed="81"/>
            <rFont val="Tahoma"/>
            <family val="2"/>
          </rPr>
          <t>RECURSOS FUNCIONAMIENTO</t>
        </r>
      </text>
    </comment>
    <comment ref="AG157" authorId="3" shapeId="0">
      <text>
        <r>
          <rPr>
            <b/>
            <sz val="9"/>
            <color indexed="81"/>
            <rFont val="Tahoma"/>
            <family val="2"/>
          </rPr>
          <t>RECURSOS FUNCIONAMIENTO</t>
        </r>
      </text>
    </comment>
    <comment ref="AH157" authorId="3" shapeId="0">
      <text>
        <r>
          <rPr>
            <b/>
            <sz val="9"/>
            <color indexed="81"/>
            <rFont val="Tahoma"/>
            <family val="2"/>
          </rPr>
          <t>RECURSOS GESTIONADOS</t>
        </r>
      </text>
    </comment>
    <comment ref="AI157" authorId="3" shapeId="0">
      <text>
        <r>
          <rPr>
            <b/>
            <sz val="9"/>
            <color indexed="81"/>
            <rFont val="Tahoma"/>
            <family val="2"/>
          </rPr>
          <t>RECURSOS GESTIONADOS</t>
        </r>
      </text>
    </comment>
    <comment ref="AJ157" authorId="3" shapeId="0">
      <text>
        <r>
          <rPr>
            <b/>
            <sz val="9"/>
            <color indexed="81"/>
            <rFont val="Tahoma"/>
            <family val="2"/>
          </rPr>
          <t>TOTALES</t>
        </r>
        <r>
          <rPr>
            <sz val="9"/>
            <color indexed="81"/>
            <rFont val="Tahoma"/>
            <family val="2"/>
          </rPr>
          <t xml:space="preserve">
</t>
        </r>
      </text>
    </comment>
    <comment ref="AK157" authorId="3" shapeId="0">
      <text>
        <r>
          <rPr>
            <b/>
            <sz val="9"/>
            <color indexed="81"/>
            <rFont val="Tahoma"/>
            <family val="2"/>
          </rPr>
          <t>TOTALES</t>
        </r>
        <r>
          <rPr>
            <sz val="9"/>
            <color indexed="81"/>
            <rFont val="Tahoma"/>
            <family val="2"/>
          </rPr>
          <t xml:space="preserve">
</t>
        </r>
      </text>
    </comment>
    <comment ref="AL157" authorId="2" shapeId="0">
      <text>
        <r>
          <rPr>
            <b/>
            <sz val="8"/>
            <color indexed="81"/>
            <rFont val="Tahoma"/>
            <family val="2"/>
          </rPr>
          <t>PRIMERA INFANCIA (0 a 5 años)</t>
        </r>
        <r>
          <rPr>
            <sz val="8"/>
            <color indexed="81"/>
            <rFont val="Tahoma"/>
            <family val="2"/>
          </rPr>
          <t xml:space="preserve">
</t>
        </r>
      </text>
    </comment>
    <comment ref="AM157" authorId="2" shapeId="0">
      <text>
        <r>
          <rPr>
            <b/>
            <sz val="8"/>
            <color indexed="81"/>
            <rFont val="Tahoma"/>
            <family val="2"/>
          </rPr>
          <t>INFANCIA (6 a 11 años)</t>
        </r>
        <r>
          <rPr>
            <sz val="8"/>
            <color indexed="81"/>
            <rFont val="Tahoma"/>
            <family val="2"/>
          </rPr>
          <t xml:space="preserve">
</t>
        </r>
      </text>
    </comment>
    <comment ref="AN157" authorId="2" shapeId="0">
      <text>
        <r>
          <rPr>
            <b/>
            <sz val="8"/>
            <color indexed="81"/>
            <rFont val="Tahoma"/>
            <family val="2"/>
          </rPr>
          <t>ADOLESCENCIA (12 A 17 años)</t>
        </r>
      </text>
    </comment>
    <comment ref="AO157" authorId="2" shapeId="0">
      <text>
        <r>
          <rPr>
            <b/>
            <sz val="8"/>
            <color indexed="81"/>
            <rFont val="Tahoma"/>
            <family val="2"/>
          </rPr>
          <t>JUVENTUD (18 a 28 años)</t>
        </r>
        <r>
          <rPr>
            <sz val="8"/>
            <color indexed="81"/>
            <rFont val="Tahoma"/>
            <family val="2"/>
          </rPr>
          <t xml:space="preserve">
</t>
        </r>
      </text>
    </comment>
    <comment ref="AP157" authorId="2" shapeId="0">
      <text>
        <r>
          <rPr>
            <b/>
            <sz val="8"/>
            <color indexed="81"/>
            <rFont val="Tahoma"/>
            <family val="2"/>
          </rPr>
          <t xml:space="preserve"> ADULTO (29 a 60 años)</t>
        </r>
        <r>
          <rPr>
            <sz val="8"/>
            <color indexed="81"/>
            <rFont val="Tahoma"/>
            <family val="2"/>
          </rPr>
          <t xml:space="preserve">
</t>
        </r>
      </text>
    </comment>
    <comment ref="AQ157" authorId="2" shapeId="0">
      <text>
        <r>
          <rPr>
            <b/>
            <sz val="8"/>
            <color indexed="81"/>
            <rFont val="Tahoma"/>
            <family val="2"/>
          </rPr>
          <t>ADULTO MAYOR  (61 años en adelante)</t>
        </r>
        <r>
          <rPr>
            <sz val="8"/>
            <color indexed="81"/>
            <rFont val="Tahoma"/>
            <family val="2"/>
          </rPr>
          <t xml:space="preserve">
</t>
        </r>
      </text>
    </comment>
    <comment ref="AS157" authorId="2" shapeId="0">
      <text>
        <r>
          <rPr>
            <b/>
            <sz val="8"/>
            <color indexed="81"/>
            <rFont val="Tahoma"/>
            <family val="2"/>
          </rPr>
          <t>MUJERES</t>
        </r>
        <r>
          <rPr>
            <sz val="8"/>
            <color indexed="81"/>
            <rFont val="Tahoma"/>
            <family val="2"/>
          </rPr>
          <t xml:space="preserve">
</t>
        </r>
      </text>
    </comment>
    <comment ref="AT157" authorId="2" shapeId="0">
      <text>
        <r>
          <rPr>
            <b/>
            <sz val="8"/>
            <color indexed="81"/>
            <rFont val="Tahoma"/>
            <family val="2"/>
          </rPr>
          <t>HOMBRES</t>
        </r>
      </text>
    </comment>
    <comment ref="AV157" authorId="2" shapeId="0">
      <text>
        <r>
          <rPr>
            <b/>
            <sz val="8"/>
            <color indexed="81"/>
            <rFont val="Tahoma"/>
            <family val="2"/>
          </rPr>
          <t>VÍCTIMAS CONFLICTO ARMADO</t>
        </r>
        <r>
          <rPr>
            <sz val="8"/>
            <color indexed="81"/>
            <rFont val="Tahoma"/>
            <family val="2"/>
          </rPr>
          <t xml:space="preserve">
</t>
        </r>
      </text>
    </comment>
    <comment ref="AX157" authorId="2" shapeId="0">
      <text>
        <r>
          <rPr>
            <b/>
            <sz val="8"/>
            <color indexed="81"/>
            <rFont val="Tahoma"/>
            <family val="2"/>
          </rPr>
          <t>DISCAPACITADOS</t>
        </r>
        <r>
          <rPr>
            <sz val="8"/>
            <color indexed="81"/>
            <rFont val="Tahoma"/>
            <family val="2"/>
          </rPr>
          <t xml:space="preserve">
</t>
        </r>
      </text>
    </comment>
    <comment ref="AY157" authorId="2" shapeId="0">
      <text>
        <r>
          <rPr>
            <b/>
            <sz val="8"/>
            <color indexed="81"/>
            <rFont val="Tahoma"/>
            <family val="2"/>
          </rPr>
          <t>AFROCOLOMBIANO O RAIZAL</t>
        </r>
      </text>
    </comment>
    <comment ref="AZ157" authorId="2" shapeId="0">
      <text>
        <r>
          <rPr>
            <b/>
            <sz val="8"/>
            <color indexed="81"/>
            <rFont val="Tahoma"/>
            <family val="2"/>
          </rPr>
          <t>INDÍGENAS</t>
        </r>
        <r>
          <rPr>
            <sz val="8"/>
            <color indexed="81"/>
            <rFont val="Tahoma"/>
            <family val="2"/>
          </rPr>
          <t xml:space="preserve">
</t>
        </r>
      </text>
    </comment>
    <comment ref="BA157" authorId="1" shapeId="0">
      <text>
        <r>
          <rPr>
            <b/>
            <sz val="9"/>
            <color indexed="81"/>
            <rFont val="Tahoma"/>
            <family val="2"/>
          </rPr>
          <t>MEDIO DE EVIDENCIA. INFORME, RESGISTRO FOTOGRAFICO, PLANILLA, ETC</t>
        </r>
      </text>
    </comment>
    <comment ref="AL166" authorId="2" shapeId="0">
      <text>
        <r>
          <rPr>
            <b/>
            <sz val="8"/>
            <color indexed="81"/>
            <rFont val="Tahoma"/>
            <family val="2"/>
          </rPr>
          <t>PRIMERA INFANCIA (0 a 5 años)</t>
        </r>
        <r>
          <rPr>
            <sz val="8"/>
            <color indexed="81"/>
            <rFont val="Tahoma"/>
            <family val="2"/>
          </rPr>
          <t xml:space="preserve">
</t>
        </r>
      </text>
    </comment>
    <comment ref="AM166" authorId="2" shapeId="0">
      <text>
        <r>
          <rPr>
            <b/>
            <sz val="8"/>
            <color indexed="81"/>
            <rFont val="Tahoma"/>
            <family val="2"/>
          </rPr>
          <t>INFANCIA (6 a 11 años)</t>
        </r>
        <r>
          <rPr>
            <sz val="8"/>
            <color indexed="81"/>
            <rFont val="Tahoma"/>
            <family val="2"/>
          </rPr>
          <t xml:space="preserve">
</t>
        </r>
      </text>
    </comment>
    <comment ref="AN166" authorId="2" shapeId="0">
      <text>
        <r>
          <rPr>
            <b/>
            <sz val="8"/>
            <color indexed="81"/>
            <rFont val="Tahoma"/>
            <family val="2"/>
          </rPr>
          <t>ADOLESCENCIA (12 A 17 años)</t>
        </r>
      </text>
    </comment>
    <comment ref="AO166" authorId="2" shapeId="0">
      <text>
        <r>
          <rPr>
            <b/>
            <sz val="8"/>
            <color indexed="81"/>
            <rFont val="Tahoma"/>
            <family val="2"/>
          </rPr>
          <t>JUVENTUD (18 a 28 años)</t>
        </r>
        <r>
          <rPr>
            <sz val="8"/>
            <color indexed="81"/>
            <rFont val="Tahoma"/>
            <family val="2"/>
          </rPr>
          <t xml:space="preserve">
</t>
        </r>
      </text>
    </comment>
    <comment ref="AP166" authorId="2" shapeId="0">
      <text>
        <r>
          <rPr>
            <b/>
            <sz val="8"/>
            <color indexed="81"/>
            <rFont val="Tahoma"/>
            <family val="2"/>
          </rPr>
          <t xml:space="preserve"> ADULTO (29 a 60 años)</t>
        </r>
        <r>
          <rPr>
            <sz val="8"/>
            <color indexed="81"/>
            <rFont val="Tahoma"/>
            <family val="2"/>
          </rPr>
          <t xml:space="preserve">
</t>
        </r>
      </text>
    </comment>
    <comment ref="AQ166" authorId="2" shapeId="0">
      <text>
        <r>
          <rPr>
            <b/>
            <sz val="8"/>
            <color indexed="81"/>
            <rFont val="Tahoma"/>
            <family val="2"/>
          </rPr>
          <t>ADULTO MAYOR  (61 años en adelante)</t>
        </r>
        <r>
          <rPr>
            <sz val="8"/>
            <color indexed="81"/>
            <rFont val="Tahoma"/>
            <family val="2"/>
          </rPr>
          <t xml:space="preserve">
</t>
        </r>
      </text>
    </comment>
    <comment ref="AS166" authorId="2" shapeId="0">
      <text>
        <r>
          <rPr>
            <b/>
            <sz val="8"/>
            <color indexed="81"/>
            <rFont val="Tahoma"/>
            <family val="2"/>
          </rPr>
          <t>MUJERES</t>
        </r>
        <r>
          <rPr>
            <sz val="8"/>
            <color indexed="81"/>
            <rFont val="Tahoma"/>
            <family val="2"/>
          </rPr>
          <t xml:space="preserve">
</t>
        </r>
      </text>
    </comment>
    <comment ref="AT166" authorId="2" shapeId="0">
      <text>
        <r>
          <rPr>
            <b/>
            <sz val="8"/>
            <color indexed="81"/>
            <rFont val="Tahoma"/>
            <family val="2"/>
          </rPr>
          <t>HOMBRES</t>
        </r>
      </text>
    </comment>
    <comment ref="AV166" authorId="2" shapeId="0">
      <text>
        <r>
          <rPr>
            <b/>
            <sz val="8"/>
            <color indexed="81"/>
            <rFont val="Tahoma"/>
            <family val="2"/>
          </rPr>
          <t>VÍCTIMAS CONFLICTO ARMADO</t>
        </r>
        <r>
          <rPr>
            <sz val="8"/>
            <color indexed="81"/>
            <rFont val="Tahoma"/>
            <family val="2"/>
          </rPr>
          <t xml:space="preserve">
</t>
        </r>
      </text>
    </comment>
    <comment ref="AX166" authorId="2" shapeId="0">
      <text>
        <r>
          <rPr>
            <b/>
            <sz val="8"/>
            <color indexed="81"/>
            <rFont val="Tahoma"/>
            <family val="2"/>
          </rPr>
          <t>DISCAPACITADOS</t>
        </r>
        <r>
          <rPr>
            <sz val="8"/>
            <color indexed="81"/>
            <rFont val="Tahoma"/>
            <family val="2"/>
          </rPr>
          <t xml:space="preserve">
</t>
        </r>
      </text>
    </comment>
    <comment ref="AY166" authorId="2" shapeId="0">
      <text>
        <r>
          <rPr>
            <b/>
            <sz val="8"/>
            <color indexed="81"/>
            <rFont val="Tahoma"/>
            <family val="2"/>
          </rPr>
          <t>AFROCOLOMBIANO O RAIZAL</t>
        </r>
      </text>
    </comment>
    <comment ref="AZ166" authorId="2" shapeId="0">
      <text>
        <r>
          <rPr>
            <b/>
            <sz val="8"/>
            <color indexed="81"/>
            <rFont val="Tahoma"/>
            <family val="2"/>
          </rPr>
          <t>INDÍGENAS</t>
        </r>
        <r>
          <rPr>
            <sz val="8"/>
            <color indexed="81"/>
            <rFont val="Tahoma"/>
            <family val="2"/>
          </rPr>
          <t xml:space="preserve">
</t>
        </r>
      </text>
    </comment>
    <comment ref="BA166" authorId="1" shapeId="0">
      <text>
        <r>
          <rPr>
            <b/>
            <sz val="9"/>
            <color indexed="81"/>
            <rFont val="Tahoma"/>
            <family val="2"/>
          </rPr>
          <t>MEDIO DE EVIDENCIA. INFORME, RESGISTRO FOTOGRAFICO, PLANILLA, ETC</t>
        </r>
      </text>
    </comment>
    <comment ref="AL175" authorId="2" shapeId="0">
      <text>
        <r>
          <rPr>
            <b/>
            <sz val="8"/>
            <color indexed="81"/>
            <rFont val="Tahoma"/>
            <family val="2"/>
          </rPr>
          <t>PRIMERA INFANCIA (0 a 5 años)</t>
        </r>
        <r>
          <rPr>
            <sz val="8"/>
            <color indexed="81"/>
            <rFont val="Tahoma"/>
            <family val="2"/>
          </rPr>
          <t xml:space="preserve">
</t>
        </r>
      </text>
    </comment>
    <comment ref="AM175" authorId="2" shapeId="0">
      <text>
        <r>
          <rPr>
            <b/>
            <sz val="8"/>
            <color indexed="81"/>
            <rFont val="Tahoma"/>
            <family val="2"/>
          </rPr>
          <t>INFANCIA (6 a 11 años)</t>
        </r>
        <r>
          <rPr>
            <sz val="8"/>
            <color indexed="81"/>
            <rFont val="Tahoma"/>
            <family val="2"/>
          </rPr>
          <t xml:space="preserve">
</t>
        </r>
      </text>
    </comment>
    <comment ref="AN175" authorId="2" shapeId="0">
      <text>
        <r>
          <rPr>
            <b/>
            <sz val="8"/>
            <color indexed="81"/>
            <rFont val="Tahoma"/>
            <family val="2"/>
          </rPr>
          <t>ADOLESCENCIA (12 A 17 años)</t>
        </r>
      </text>
    </comment>
    <comment ref="AO175" authorId="2" shapeId="0">
      <text>
        <r>
          <rPr>
            <b/>
            <sz val="8"/>
            <color indexed="81"/>
            <rFont val="Tahoma"/>
            <family val="2"/>
          </rPr>
          <t>JUVENTUD (18 a 28 años)</t>
        </r>
        <r>
          <rPr>
            <sz val="8"/>
            <color indexed="81"/>
            <rFont val="Tahoma"/>
            <family val="2"/>
          </rPr>
          <t xml:space="preserve">
</t>
        </r>
      </text>
    </comment>
    <comment ref="AP175" authorId="2" shapeId="0">
      <text>
        <r>
          <rPr>
            <b/>
            <sz val="8"/>
            <color indexed="81"/>
            <rFont val="Tahoma"/>
            <family val="2"/>
          </rPr>
          <t xml:space="preserve"> ADULTO (29 a 60 años)</t>
        </r>
        <r>
          <rPr>
            <sz val="8"/>
            <color indexed="81"/>
            <rFont val="Tahoma"/>
            <family val="2"/>
          </rPr>
          <t xml:space="preserve">
</t>
        </r>
      </text>
    </comment>
    <comment ref="AQ175" authorId="2" shapeId="0">
      <text>
        <r>
          <rPr>
            <b/>
            <sz val="8"/>
            <color indexed="81"/>
            <rFont val="Tahoma"/>
            <family val="2"/>
          </rPr>
          <t>ADULTO MAYOR  (61 años en adelante)</t>
        </r>
        <r>
          <rPr>
            <sz val="8"/>
            <color indexed="81"/>
            <rFont val="Tahoma"/>
            <family val="2"/>
          </rPr>
          <t xml:space="preserve">
</t>
        </r>
      </text>
    </comment>
    <comment ref="AS175" authorId="2" shapeId="0">
      <text>
        <r>
          <rPr>
            <b/>
            <sz val="8"/>
            <color indexed="81"/>
            <rFont val="Tahoma"/>
            <family val="2"/>
          </rPr>
          <t>MUJERES</t>
        </r>
        <r>
          <rPr>
            <sz val="8"/>
            <color indexed="81"/>
            <rFont val="Tahoma"/>
            <family val="2"/>
          </rPr>
          <t xml:space="preserve">
</t>
        </r>
      </text>
    </comment>
    <comment ref="AT175" authorId="2" shapeId="0">
      <text>
        <r>
          <rPr>
            <b/>
            <sz val="8"/>
            <color indexed="81"/>
            <rFont val="Tahoma"/>
            <family val="2"/>
          </rPr>
          <t>HOMBRES</t>
        </r>
      </text>
    </comment>
    <comment ref="AV175" authorId="2" shapeId="0">
      <text>
        <r>
          <rPr>
            <b/>
            <sz val="8"/>
            <color indexed="81"/>
            <rFont val="Tahoma"/>
            <family val="2"/>
          </rPr>
          <t>VÍCTIMAS CONFLICTO ARMADO</t>
        </r>
        <r>
          <rPr>
            <sz val="8"/>
            <color indexed="81"/>
            <rFont val="Tahoma"/>
            <family val="2"/>
          </rPr>
          <t xml:space="preserve">
</t>
        </r>
      </text>
    </comment>
    <comment ref="AX175" authorId="2" shapeId="0">
      <text>
        <r>
          <rPr>
            <b/>
            <sz val="8"/>
            <color indexed="81"/>
            <rFont val="Tahoma"/>
            <family val="2"/>
          </rPr>
          <t>DISCAPACITADOS</t>
        </r>
        <r>
          <rPr>
            <sz val="8"/>
            <color indexed="81"/>
            <rFont val="Tahoma"/>
            <family val="2"/>
          </rPr>
          <t xml:space="preserve">
</t>
        </r>
      </text>
    </comment>
    <comment ref="AY175" authorId="2" shapeId="0">
      <text>
        <r>
          <rPr>
            <b/>
            <sz val="8"/>
            <color indexed="81"/>
            <rFont val="Tahoma"/>
            <family val="2"/>
          </rPr>
          <t>AFROCOLOMBIANO O RAIZAL</t>
        </r>
      </text>
    </comment>
    <comment ref="AZ175" authorId="2" shapeId="0">
      <text>
        <r>
          <rPr>
            <b/>
            <sz val="8"/>
            <color indexed="81"/>
            <rFont val="Tahoma"/>
            <family val="2"/>
          </rPr>
          <t>INDÍGENAS</t>
        </r>
        <r>
          <rPr>
            <sz val="8"/>
            <color indexed="81"/>
            <rFont val="Tahoma"/>
            <family val="2"/>
          </rPr>
          <t xml:space="preserve">
</t>
        </r>
      </text>
    </comment>
    <comment ref="BA175" authorId="1" shapeId="0">
      <text>
        <r>
          <rPr>
            <b/>
            <sz val="9"/>
            <color indexed="81"/>
            <rFont val="Tahoma"/>
            <family val="2"/>
          </rPr>
          <t>MEDIO DE EVIDENCIA. INFORME, RESGISTRO FOTOGRAFICO, PLANILLA, ETC</t>
        </r>
      </text>
    </comment>
    <comment ref="AL184" authorId="2" shapeId="0">
      <text>
        <r>
          <rPr>
            <b/>
            <sz val="8"/>
            <color indexed="81"/>
            <rFont val="Tahoma"/>
            <family val="2"/>
          </rPr>
          <t>PRIMERA INFANCIA (0 a 5 años)</t>
        </r>
        <r>
          <rPr>
            <sz val="8"/>
            <color indexed="81"/>
            <rFont val="Tahoma"/>
            <family val="2"/>
          </rPr>
          <t xml:space="preserve">
</t>
        </r>
      </text>
    </comment>
    <comment ref="AM184" authorId="2" shapeId="0">
      <text>
        <r>
          <rPr>
            <b/>
            <sz val="8"/>
            <color indexed="81"/>
            <rFont val="Tahoma"/>
            <family val="2"/>
          </rPr>
          <t>INFANCIA (6 a 11 años)</t>
        </r>
        <r>
          <rPr>
            <sz val="8"/>
            <color indexed="81"/>
            <rFont val="Tahoma"/>
            <family val="2"/>
          </rPr>
          <t xml:space="preserve">
</t>
        </r>
      </text>
    </comment>
    <comment ref="AN184" authorId="2" shapeId="0">
      <text>
        <r>
          <rPr>
            <b/>
            <sz val="8"/>
            <color indexed="81"/>
            <rFont val="Tahoma"/>
            <family val="2"/>
          </rPr>
          <t>ADOLESCENCIA (12 A 17 años)</t>
        </r>
      </text>
    </comment>
    <comment ref="AO184" authorId="2" shapeId="0">
      <text>
        <r>
          <rPr>
            <b/>
            <sz val="8"/>
            <color indexed="81"/>
            <rFont val="Tahoma"/>
            <family val="2"/>
          </rPr>
          <t>JUVENTUD (18 a 28 años)</t>
        </r>
        <r>
          <rPr>
            <sz val="8"/>
            <color indexed="81"/>
            <rFont val="Tahoma"/>
            <family val="2"/>
          </rPr>
          <t xml:space="preserve">
</t>
        </r>
      </text>
    </comment>
    <comment ref="AP184" authorId="2" shapeId="0">
      <text>
        <r>
          <rPr>
            <b/>
            <sz val="8"/>
            <color indexed="81"/>
            <rFont val="Tahoma"/>
            <family val="2"/>
          </rPr>
          <t xml:space="preserve"> ADULTO (29 a 60 años)</t>
        </r>
        <r>
          <rPr>
            <sz val="8"/>
            <color indexed="81"/>
            <rFont val="Tahoma"/>
            <family val="2"/>
          </rPr>
          <t xml:space="preserve">
</t>
        </r>
      </text>
    </comment>
    <comment ref="AQ184" authorId="2" shapeId="0">
      <text>
        <r>
          <rPr>
            <b/>
            <sz val="8"/>
            <color indexed="81"/>
            <rFont val="Tahoma"/>
            <family val="2"/>
          </rPr>
          <t>ADULTO MAYOR  (61 años en adelante)</t>
        </r>
        <r>
          <rPr>
            <sz val="8"/>
            <color indexed="81"/>
            <rFont val="Tahoma"/>
            <family val="2"/>
          </rPr>
          <t xml:space="preserve">
</t>
        </r>
      </text>
    </comment>
    <comment ref="AS184" authorId="2" shapeId="0">
      <text>
        <r>
          <rPr>
            <b/>
            <sz val="8"/>
            <color indexed="81"/>
            <rFont val="Tahoma"/>
            <family val="2"/>
          </rPr>
          <t>MUJERES</t>
        </r>
        <r>
          <rPr>
            <sz val="8"/>
            <color indexed="81"/>
            <rFont val="Tahoma"/>
            <family val="2"/>
          </rPr>
          <t xml:space="preserve">
</t>
        </r>
      </text>
    </comment>
    <comment ref="AT184" authorId="2" shapeId="0">
      <text>
        <r>
          <rPr>
            <b/>
            <sz val="8"/>
            <color indexed="81"/>
            <rFont val="Tahoma"/>
            <family val="2"/>
          </rPr>
          <t>HOMBRES</t>
        </r>
      </text>
    </comment>
    <comment ref="AV184" authorId="2" shapeId="0">
      <text>
        <r>
          <rPr>
            <b/>
            <sz val="8"/>
            <color indexed="81"/>
            <rFont val="Tahoma"/>
            <family val="2"/>
          </rPr>
          <t>VÍCTIMAS CONFLICTO ARMADO</t>
        </r>
        <r>
          <rPr>
            <sz val="8"/>
            <color indexed="81"/>
            <rFont val="Tahoma"/>
            <family val="2"/>
          </rPr>
          <t xml:space="preserve">
</t>
        </r>
      </text>
    </comment>
    <comment ref="AX184" authorId="2" shapeId="0">
      <text>
        <r>
          <rPr>
            <b/>
            <sz val="8"/>
            <color indexed="81"/>
            <rFont val="Tahoma"/>
            <family val="2"/>
          </rPr>
          <t>DISCAPACITADOS</t>
        </r>
        <r>
          <rPr>
            <sz val="8"/>
            <color indexed="81"/>
            <rFont val="Tahoma"/>
            <family val="2"/>
          </rPr>
          <t xml:space="preserve">
</t>
        </r>
      </text>
    </comment>
    <comment ref="AY184" authorId="2" shapeId="0">
      <text>
        <r>
          <rPr>
            <b/>
            <sz val="8"/>
            <color indexed="81"/>
            <rFont val="Tahoma"/>
            <family val="2"/>
          </rPr>
          <t>AFROCOLOMBIANO O RAIZAL</t>
        </r>
      </text>
    </comment>
    <comment ref="AZ184" authorId="2" shapeId="0">
      <text>
        <r>
          <rPr>
            <b/>
            <sz val="8"/>
            <color indexed="81"/>
            <rFont val="Tahoma"/>
            <family val="2"/>
          </rPr>
          <t>INDÍGENAS</t>
        </r>
        <r>
          <rPr>
            <sz val="8"/>
            <color indexed="81"/>
            <rFont val="Tahoma"/>
            <family val="2"/>
          </rPr>
          <t xml:space="preserve">
</t>
        </r>
      </text>
    </comment>
    <comment ref="BA184" authorId="1" shapeId="0">
      <text>
        <r>
          <rPr>
            <b/>
            <sz val="9"/>
            <color indexed="81"/>
            <rFont val="Tahoma"/>
            <family val="2"/>
          </rPr>
          <t>MEDIO DE EVIDENCIA. INFORME, RESGISTRO FOTOGRAFICO, PLANILLA, ETC</t>
        </r>
      </text>
    </comment>
    <comment ref="AL193" authorId="2" shapeId="0">
      <text>
        <r>
          <rPr>
            <b/>
            <sz val="8"/>
            <color indexed="81"/>
            <rFont val="Tahoma"/>
            <family val="2"/>
          </rPr>
          <t>PRIMERA INFANCIA (0 a 5 años)</t>
        </r>
        <r>
          <rPr>
            <sz val="8"/>
            <color indexed="81"/>
            <rFont val="Tahoma"/>
            <family val="2"/>
          </rPr>
          <t xml:space="preserve">
</t>
        </r>
      </text>
    </comment>
    <comment ref="AM193" authorId="2" shapeId="0">
      <text>
        <r>
          <rPr>
            <b/>
            <sz val="8"/>
            <color indexed="81"/>
            <rFont val="Tahoma"/>
            <family val="2"/>
          </rPr>
          <t>INFANCIA (6 a 11 años)</t>
        </r>
        <r>
          <rPr>
            <sz val="8"/>
            <color indexed="81"/>
            <rFont val="Tahoma"/>
            <family val="2"/>
          </rPr>
          <t xml:space="preserve">
</t>
        </r>
      </text>
    </comment>
    <comment ref="AN193" authorId="2" shapeId="0">
      <text>
        <r>
          <rPr>
            <b/>
            <sz val="8"/>
            <color indexed="81"/>
            <rFont val="Tahoma"/>
            <family val="2"/>
          </rPr>
          <t>ADOLESCENCIA (12 A 17 años)</t>
        </r>
      </text>
    </comment>
    <comment ref="AO193" authorId="2" shapeId="0">
      <text>
        <r>
          <rPr>
            <b/>
            <sz val="8"/>
            <color indexed="81"/>
            <rFont val="Tahoma"/>
            <family val="2"/>
          </rPr>
          <t>JUVENTUD (18 a 28 años)</t>
        </r>
        <r>
          <rPr>
            <sz val="8"/>
            <color indexed="81"/>
            <rFont val="Tahoma"/>
            <family val="2"/>
          </rPr>
          <t xml:space="preserve">
</t>
        </r>
      </text>
    </comment>
    <comment ref="AP193" authorId="2" shapeId="0">
      <text>
        <r>
          <rPr>
            <b/>
            <sz val="8"/>
            <color indexed="81"/>
            <rFont val="Tahoma"/>
            <family val="2"/>
          </rPr>
          <t xml:space="preserve"> ADULTO (29 a 60 años)</t>
        </r>
        <r>
          <rPr>
            <sz val="8"/>
            <color indexed="81"/>
            <rFont val="Tahoma"/>
            <family val="2"/>
          </rPr>
          <t xml:space="preserve">
</t>
        </r>
      </text>
    </comment>
    <comment ref="AQ193" authorId="2" shapeId="0">
      <text>
        <r>
          <rPr>
            <b/>
            <sz val="8"/>
            <color indexed="81"/>
            <rFont val="Tahoma"/>
            <family val="2"/>
          </rPr>
          <t>ADULTO MAYOR  (61 años en adelante)</t>
        </r>
        <r>
          <rPr>
            <sz val="8"/>
            <color indexed="81"/>
            <rFont val="Tahoma"/>
            <family val="2"/>
          </rPr>
          <t xml:space="preserve">
</t>
        </r>
      </text>
    </comment>
    <comment ref="AS193" authorId="2" shapeId="0">
      <text>
        <r>
          <rPr>
            <b/>
            <sz val="8"/>
            <color indexed="81"/>
            <rFont val="Tahoma"/>
            <family val="2"/>
          </rPr>
          <t>MUJERES</t>
        </r>
        <r>
          <rPr>
            <sz val="8"/>
            <color indexed="81"/>
            <rFont val="Tahoma"/>
            <family val="2"/>
          </rPr>
          <t xml:space="preserve">
</t>
        </r>
      </text>
    </comment>
    <comment ref="AT193" authorId="2" shapeId="0">
      <text>
        <r>
          <rPr>
            <b/>
            <sz val="8"/>
            <color indexed="81"/>
            <rFont val="Tahoma"/>
            <family val="2"/>
          </rPr>
          <t>HOMBRES</t>
        </r>
      </text>
    </comment>
    <comment ref="AV193" authorId="2" shapeId="0">
      <text>
        <r>
          <rPr>
            <b/>
            <sz val="8"/>
            <color indexed="81"/>
            <rFont val="Tahoma"/>
            <family val="2"/>
          </rPr>
          <t>VÍCTIMAS CONFLICTO ARMADO</t>
        </r>
        <r>
          <rPr>
            <sz val="8"/>
            <color indexed="81"/>
            <rFont val="Tahoma"/>
            <family val="2"/>
          </rPr>
          <t xml:space="preserve">
</t>
        </r>
      </text>
    </comment>
    <comment ref="AX193" authorId="2" shapeId="0">
      <text>
        <r>
          <rPr>
            <b/>
            <sz val="8"/>
            <color indexed="81"/>
            <rFont val="Tahoma"/>
            <family val="2"/>
          </rPr>
          <t>DISCAPACITADOS</t>
        </r>
        <r>
          <rPr>
            <sz val="8"/>
            <color indexed="81"/>
            <rFont val="Tahoma"/>
            <family val="2"/>
          </rPr>
          <t xml:space="preserve">
</t>
        </r>
      </text>
    </comment>
    <comment ref="AY193" authorId="2" shapeId="0">
      <text>
        <r>
          <rPr>
            <b/>
            <sz val="8"/>
            <color indexed="81"/>
            <rFont val="Tahoma"/>
            <family val="2"/>
          </rPr>
          <t>AFROCOLOMBIANO O RAIZAL</t>
        </r>
      </text>
    </comment>
    <comment ref="AZ193" authorId="2" shapeId="0">
      <text>
        <r>
          <rPr>
            <b/>
            <sz val="8"/>
            <color indexed="81"/>
            <rFont val="Tahoma"/>
            <family val="2"/>
          </rPr>
          <t>INDÍGENAS</t>
        </r>
        <r>
          <rPr>
            <sz val="8"/>
            <color indexed="81"/>
            <rFont val="Tahoma"/>
            <family val="2"/>
          </rPr>
          <t xml:space="preserve">
</t>
        </r>
      </text>
    </comment>
    <comment ref="BA193" authorId="1" shapeId="0">
      <text>
        <r>
          <rPr>
            <b/>
            <sz val="9"/>
            <color indexed="81"/>
            <rFont val="Tahoma"/>
            <family val="2"/>
          </rPr>
          <t>MEDIO DE EVIDENCIA. INFORME, RESGISTRO FOTOGRAFICO, PLANILLA, ETC</t>
        </r>
      </text>
    </comment>
    <comment ref="AL202" authorId="2" shapeId="0">
      <text>
        <r>
          <rPr>
            <b/>
            <sz val="8"/>
            <color indexed="81"/>
            <rFont val="Tahoma"/>
            <family val="2"/>
          </rPr>
          <t>PRIMERA INFANCIA (0 a 5 años)</t>
        </r>
        <r>
          <rPr>
            <sz val="8"/>
            <color indexed="81"/>
            <rFont val="Tahoma"/>
            <family val="2"/>
          </rPr>
          <t xml:space="preserve">
</t>
        </r>
      </text>
    </comment>
    <comment ref="AM202" authorId="2" shapeId="0">
      <text>
        <r>
          <rPr>
            <b/>
            <sz val="8"/>
            <color indexed="81"/>
            <rFont val="Tahoma"/>
            <family val="2"/>
          </rPr>
          <t>INFANCIA (6 a 11 años)</t>
        </r>
        <r>
          <rPr>
            <sz val="8"/>
            <color indexed="81"/>
            <rFont val="Tahoma"/>
            <family val="2"/>
          </rPr>
          <t xml:space="preserve">
</t>
        </r>
      </text>
    </comment>
    <comment ref="AN202" authorId="2" shapeId="0">
      <text>
        <r>
          <rPr>
            <b/>
            <sz val="8"/>
            <color indexed="81"/>
            <rFont val="Tahoma"/>
            <family val="2"/>
          </rPr>
          <t>ADOLESCENCIA (12 A 17 años)</t>
        </r>
      </text>
    </comment>
    <comment ref="AO202" authorId="2" shapeId="0">
      <text>
        <r>
          <rPr>
            <b/>
            <sz val="8"/>
            <color indexed="81"/>
            <rFont val="Tahoma"/>
            <family val="2"/>
          </rPr>
          <t>JUVENTUD (18 a 28 años)</t>
        </r>
        <r>
          <rPr>
            <sz val="8"/>
            <color indexed="81"/>
            <rFont val="Tahoma"/>
            <family val="2"/>
          </rPr>
          <t xml:space="preserve">
</t>
        </r>
      </text>
    </comment>
    <comment ref="AP202" authorId="2" shapeId="0">
      <text>
        <r>
          <rPr>
            <b/>
            <sz val="8"/>
            <color indexed="81"/>
            <rFont val="Tahoma"/>
            <family val="2"/>
          </rPr>
          <t xml:space="preserve"> ADULTO (29 a 60 años)</t>
        </r>
        <r>
          <rPr>
            <sz val="8"/>
            <color indexed="81"/>
            <rFont val="Tahoma"/>
            <family val="2"/>
          </rPr>
          <t xml:space="preserve">
</t>
        </r>
      </text>
    </comment>
    <comment ref="AQ202" authorId="2" shapeId="0">
      <text>
        <r>
          <rPr>
            <b/>
            <sz val="8"/>
            <color indexed="81"/>
            <rFont val="Tahoma"/>
            <family val="2"/>
          </rPr>
          <t>ADULTO MAYOR  (61 años en adelante)</t>
        </r>
        <r>
          <rPr>
            <sz val="8"/>
            <color indexed="81"/>
            <rFont val="Tahoma"/>
            <family val="2"/>
          </rPr>
          <t xml:space="preserve">
</t>
        </r>
      </text>
    </comment>
    <comment ref="AS202" authorId="2" shapeId="0">
      <text>
        <r>
          <rPr>
            <b/>
            <sz val="8"/>
            <color indexed="81"/>
            <rFont val="Tahoma"/>
            <family val="2"/>
          </rPr>
          <t>MUJERES</t>
        </r>
        <r>
          <rPr>
            <sz val="8"/>
            <color indexed="81"/>
            <rFont val="Tahoma"/>
            <family val="2"/>
          </rPr>
          <t xml:space="preserve">
</t>
        </r>
      </text>
    </comment>
    <comment ref="AT202" authorId="2" shapeId="0">
      <text>
        <r>
          <rPr>
            <b/>
            <sz val="8"/>
            <color indexed="81"/>
            <rFont val="Tahoma"/>
            <family val="2"/>
          </rPr>
          <t>HOMBRES</t>
        </r>
      </text>
    </comment>
    <comment ref="AV202" authorId="2" shapeId="0">
      <text>
        <r>
          <rPr>
            <b/>
            <sz val="8"/>
            <color indexed="81"/>
            <rFont val="Tahoma"/>
            <family val="2"/>
          </rPr>
          <t>VÍCTIMAS CONFLICTO ARMADO</t>
        </r>
        <r>
          <rPr>
            <sz val="8"/>
            <color indexed="81"/>
            <rFont val="Tahoma"/>
            <family val="2"/>
          </rPr>
          <t xml:space="preserve">
</t>
        </r>
      </text>
    </comment>
    <comment ref="AX202" authorId="2" shapeId="0">
      <text>
        <r>
          <rPr>
            <b/>
            <sz val="8"/>
            <color indexed="81"/>
            <rFont val="Tahoma"/>
            <family val="2"/>
          </rPr>
          <t>DISCAPACITADOS</t>
        </r>
        <r>
          <rPr>
            <sz val="8"/>
            <color indexed="81"/>
            <rFont val="Tahoma"/>
            <family val="2"/>
          </rPr>
          <t xml:space="preserve">
</t>
        </r>
      </text>
    </comment>
    <comment ref="AY202" authorId="2" shapeId="0">
      <text>
        <r>
          <rPr>
            <b/>
            <sz val="8"/>
            <color indexed="81"/>
            <rFont val="Tahoma"/>
            <family val="2"/>
          </rPr>
          <t>AFROCOLOMBIANO O RAIZAL</t>
        </r>
      </text>
    </comment>
    <comment ref="AZ202" authorId="2" shapeId="0">
      <text>
        <r>
          <rPr>
            <b/>
            <sz val="8"/>
            <color indexed="81"/>
            <rFont val="Tahoma"/>
            <family val="2"/>
          </rPr>
          <t>INDÍGENAS</t>
        </r>
        <r>
          <rPr>
            <sz val="8"/>
            <color indexed="81"/>
            <rFont val="Tahoma"/>
            <family val="2"/>
          </rPr>
          <t xml:space="preserve">
</t>
        </r>
      </text>
    </comment>
    <comment ref="BA20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<sst xmlns="http://schemas.openxmlformats.org/spreadsheetml/2006/main" count="10604" uniqueCount="1990">
  <si>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</si>
  <si>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</si>
  <si>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</si>
  <si>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</si>
  <si>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</si>
  <si>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</si>
  <si>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</si>
  <si>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</si>
  <si>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</si>
  <si>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</si>
  <si>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</si>
  <si>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</si>
  <si>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</si>
  <si>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</si>
  <si>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</si>
  <si>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</si>
  <si>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</si>
  <si>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</si>
  <si>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</si>
  <si>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</si>
  <si>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</si>
  <si>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</si>
  <si>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</si>
  <si>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</si>
  <si>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</si>
  <si>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</si>
  <si>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</si>
  <si>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</si>
  <si>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</si>
  <si>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</si>
  <si>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</si>
  <si>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</si>
  <si>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</si>
  <si>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</si>
  <si>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</si>
  <si>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</si>
  <si>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</si>
  <si>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</si>
  <si>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</si>
  <si>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</si>
  <si>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</si>
  <si>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</si>
  <si>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</si>
  <si>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</si>
  <si>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</si>
  <si>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</si>
  <si>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</si>
  <si>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</si>
  <si>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</si>
  <si>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</si>
  <si>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</si>
  <si>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</si>
  <si>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</si>
  <si>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</si>
  <si>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</si>
  <si>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</si>
  <si>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</si>
  <si>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</si>
  <si>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</si>
  <si>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</si>
  <si>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</si>
  <si>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</si>
  <si>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</si>
  <si>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</si>
  <si>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</si>
  <si>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</si>
  <si>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</si>
  <si>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</si>
  <si>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</si>
  <si>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</si>
  <si>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</si>
  <si>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</si>
  <si>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</si>
  <si>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</si>
  <si>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</si>
  <si>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</si>
  <si>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</si>
  <si>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</si>
  <si>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</si>
  <si>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</si>
  <si>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</si>
  <si>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</si>
  <si>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</si>
  <si>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</si>
  <si>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</si>
  <si>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</si>
  <si>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</si>
  <si>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</si>
  <si>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</si>
  <si>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</si>
  <si>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</si>
  <si>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</si>
  <si>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</si>
  <si>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</si>
  <si>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</si>
  <si>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</si>
  <si>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</si>
  <si>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</si>
  <si>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</si>
  <si>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</si>
  <si>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</si>
  <si>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</si>
  <si>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</si>
  <si>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</si>
  <si>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</si>
  <si>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</si>
  <si>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</si>
  <si>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</si>
  <si>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</si>
  <si>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</si>
  <si>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</si>
  <si>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</si>
  <si>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</si>
  <si>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</si>
  <si>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</si>
  <si>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</si>
  <si>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</si>
  <si>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</si>
  <si>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</si>
  <si>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</si>
  <si>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</si>
  <si>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</si>
  <si>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</si>
  <si>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</si>
  <si>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</si>
  <si>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</si>
  <si>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</si>
  <si>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</si>
  <si>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</si>
  <si>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</si>
  <si>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</si>
  <si>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</si>
  <si>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</si>
  <si>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</si>
  <si>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</si>
  <si>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</si>
  <si>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</si>
  <si>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</si>
  <si>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</si>
  <si>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</si>
  <si>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</si>
  <si>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</si>
  <si>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</si>
  <si>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</si>
  <si>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</si>
  <si>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</si>
  <si>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</si>
  <si>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</si>
  <si>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</si>
  <si>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</si>
  <si>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</si>
  <si>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</si>
  <si>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</si>
  <si>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</si>
  <si>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</si>
  <si>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</si>
  <si>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</si>
  <si>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</si>
  <si>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</si>
  <si>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</si>
  <si>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</si>
  <si>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</si>
  <si>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</si>
  <si>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</si>
  <si>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</si>
  <si>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</si>
  <si>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</si>
  <si>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</si>
  <si>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</si>
  <si>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</si>
  <si>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</si>
  <si>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</si>
  <si>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</si>
  <si>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</si>
  <si>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</si>
  <si>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</si>
  <si>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</si>
  <si>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</si>
  <si>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</si>
  <si>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</si>
  <si>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</si>
  <si>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</si>
  <si>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</si>
  <si>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</si>
  <si>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</si>
  <si>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</si>
  <si>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</si>
  <si>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</si>
  <si>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</si>
  <si>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</si>
  <si>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</si>
  <si>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</si>
  <si>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</si>
  <si>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</si>
  <si>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</si>
  <si>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</si>
  <si>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</si>
  <si>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</si>
  <si>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</si>
  <si>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</si>
  <si>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</si>
  <si>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</si>
  <si>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</si>
  <si>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</si>
  <si>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</si>
  <si>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</si>
  <si>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</si>
  <si>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</si>
  <si>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</si>
  <si>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</si>
  <si>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</si>
  <si>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</si>
  <si>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</si>
  <si>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</si>
  <si>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</si>
  <si>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</si>
  <si>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</si>
  <si>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</si>
  <si>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</si>
  <si>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</si>
  <si>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</si>
  <si>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</si>
  <si>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</si>
  <si>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</si>
  <si>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</si>
  <si>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</si>
  <si>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</si>
  <si>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</si>
  <si>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</si>
  <si>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</si>
  <si>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</si>
  <si>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</si>
  <si>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</si>
  <si>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</si>
  <si>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</si>
  <si>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</si>
  <si>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</si>
  <si>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</si>
  <si>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</si>
  <si>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</si>
  <si>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</si>
  <si>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</si>
  <si>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</si>
  <si>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</si>
  <si>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</si>
  <si>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</si>
  <si>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</si>
  <si>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</si>
  <si>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</si>
  <si>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</si>
  <si>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</si>
  <si>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</si>
  <si>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</si>
  <si>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</si>
  <si>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</si>
  <si>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</si>
  <si>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</si>
  <si>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</si>
  <si>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</si>
  <si>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</si>
  <si>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</si>
  <si>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</si>
  <si>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</si>
  <si>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</si>
  <si>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</si>
  <si>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</si>
  <si>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</si>
  <si>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</si>
  <si>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</si>
  <si>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</si>
  <si>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</si>
  <si>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</si>
  <si>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</si>
  <si>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</si>
  <si>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</si>
  <si>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</si>
  <si>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</si>
  <si>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</si>
  <si>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</si>
  <si>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</si>
  <si>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</si>
  <si>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</si>
  <si>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</si>
  <si>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</si>
  <si>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</si>
  <si>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</si>
  <si>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</si>
  <si>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</si>
  <si>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</si>
  <si>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</si>
  <si>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</si>
  <si>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</si>
  <si>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</si>
  <si>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</si>
  <si>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</si>
  <si>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</si>
  <si>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</si>
  <si>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</si>
  <si>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</si>
  <si>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</si>
  <si>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</si>
  <si>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</si>
  <si>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</si>
  <si>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</si>
  <si>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</si>
  <si>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</si>
  <si>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</si>
  <si>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</si>
  <si>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</si>
  <si>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</si>
  <si>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</si>
  <si>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</si>
  <si>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</si>
  <si>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</si>
  <si>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</si>
  <si>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</si>
  <si>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</si>
  <si>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</si>
  <si>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</si>
  <si>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</si>
  <si>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</si>
  <si>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</si>
  <si>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</si>
  <si>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</si>
  <si>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</si>
  <si>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</si>
  <si>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</si>
  <si>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</si>
  <si>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</si>
  <si>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</si>
  <si>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</si>
  <si>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</si>
  <si>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</si>
  <si>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</si>
  <si>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</si>
  <si>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</si>
  <si>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</si>
  <si>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</si>
  <si>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</si>
  <si>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</si>
  <si>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</si>
  <si>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</si>
  <si>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</si>
  <si>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</si>
  <si>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</si>
  <si>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</si>
  <si>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</si>
  <si>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</si>
  <si>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</si>
  <si>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</si>
  <si>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</si>
  <si>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</si>
  <si>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</si>
  <si>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</si>
  <si>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</si>
  <si>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</si>
  <si>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</si>
  <si>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</si>
  <si>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</si>
  <si>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</si>
  <si>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</si>
  <si>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</si>
  <si>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</si>
  <si>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</si>
  <si>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</si>
  <si>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</si>
  <si>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</si>
  <si>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</si>
  <si>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</si>
  <si>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</si>
  <si>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</si>
  <si>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</si>
  <si>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</si>
  <si>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</si>
  <si>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</si>
  <si>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</si>
  <si>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</si>
  <si>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</si>
  <si>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</si>
  <si>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</si>
  <si>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</si>
  <si>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</si>
  <si>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</si>
  <si>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</si>
  <si>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</si>
  <si>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</si>
  <si>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</si>
  <si>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</si>
  <si>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</si>
  <si>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</si>
  <si>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</si>
  <si>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</si>
  <si>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</si>
  <si>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</si>
  <si>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</si>
  <si>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</si>
  <si>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</si>
  <si>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</si>
  <si>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</si>
  <si>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</si>
  <si>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</si>
  <si>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</si>
  <si>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</si>
  <si>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</si>
  <si>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</si>
  <si>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</si>
  <si>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</si>
  <si>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</si>
  <si>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</si>
  <si>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</si>
  <si>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</si>
  <si>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</si>
  <si>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</si>
  <si>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</si>
  <si>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</si>
  <si>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</si>
  <si>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</si>
  <si>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</si>
  <si>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</si>
  <si>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</si>
  <si>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</si>
  <si>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</si>
  <si>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</si>
  <si>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</si>
  <si>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</si>
  <si>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</si>
  <si>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</si>
  <si>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</si>
  <si>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</si>
  <si>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</si>
  <si>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</si>
  <si>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</si>
  <si>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</si>
  <si>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</si>
  <si>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</si>
  <si>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</si>
  <si>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</si>
  <si>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</si>
  <si>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</si>
  <si>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</si>
  <si>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</si>
  <si>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</si>
  <si>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</si>
  <si>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</si>
  <si>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</si>
  <si>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</si>
  <si>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</si>
  <si>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</si>
  <si>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</si>
  <si>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</si>
  <si>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</si>
  <si>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</si>
  <si>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</si>
  <si>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</si>
  <si>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</si>
  <si>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</si>
  <si>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</si>
  <si>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</si>
  <si>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</si>
  <si>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</si>
  <si>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</si>
  <si>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</si>
  <si>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</si>
  <si>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</si>
  <si>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</si>
  <si>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</si>
  <si>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</si>
  <si>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</si>
  <si>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</si>
  <si>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</si>
  <si>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</si>
  <si>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</si>
  <si>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</si>
  <si>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</si>
  <si>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</si>
  <si>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</si>
  <si>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</si>
  <si>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</si>
  <si>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</si>
  <si>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</si>
  <si>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</si>
  <si>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</si>
  <si>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</si>
  <si>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</si>
  <si>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</si>
  <si>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</si>
  <si>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</si>
  <si>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</si>
  <si>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</si>
  <si>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</si>
  <si>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</si>
  <si>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</si>
  <si>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</si>
  <si>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</si>
  <si>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</si>
  <si>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</si>
  <si>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</si>
  <si>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</si>
  <si>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</si>
  <si>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</si>
  <si>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</si>
  <si>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</si>
  <si>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</si>
  <si>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</si>
  <si>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</si>
  <si>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</si>
  <si>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</si>
  <si>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</si>
  <si>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</si>
  <si>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</si>
  <si>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</si>
  <si>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</si>
  <si>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</si>
  <si>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</si>
  <si>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</si>
  <si>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</si>
  <si>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</si>
  <si>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</si>
  <si>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</si>
  <si>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</si>
  <si>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</si>
  <si>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</si>
  <si>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</si>
  <si>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</si>
  <si>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</si>
  <si>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</si>
  <si>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</si>
  <si>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</si>
  <si>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</si>
  <si>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</si>
  <si>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</si>
  <si>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</si>
  <si>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</si>
  <si>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</si>
  <si>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</si>
  <si>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</si>
  <si>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</si>
  <si>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</si>
  <si>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</si>
  <si>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</si>
  <si>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</si>
  <si>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</si>
  <si>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</si>
  <si>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</si>
  <si>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</si>
  <si>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</si>
  <si>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</si>
  <si>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</si>
  <si>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</si>
  <si>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</si>
  <si>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</si>
  <si>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</si>
  <si>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</si>
  <si>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</si>
  <si>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</si>
  <si>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</si>
  <si>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</si>
  <si>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</si>
  <si>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</si>
  <si>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</si>
  <si>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</si>
  <si>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</si>
  <si>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</si>
  <si>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</si>
  <si>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</si>
  <si>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</si>
  <si>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</si>
  <si>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</si>
  <si>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</si>
  <si>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</si>
  <si>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</si>
  <si>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</si>
  <si>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</si>
  <si>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</si>
  <si>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</si>
  <si>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</si>
  <si>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</si>
  <si>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</si>
  <si>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</si>
  <si>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</si>
  <si>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</si>
  <si>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</si>
  <si>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</si>
  <si>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</si>
  <si>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</si>
  <si>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</si>
  <si>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</si>
  <si>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</si>
  <si>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</si>
  <si>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</si>
  <si>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</si>
  <si>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</si>
  <si>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</si>
  <si>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</si>
  <si>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</si>
  <si>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</si>
  <si>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</si>
  <si>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</si>
  <si>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</si>
  <si>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</si>
  <si>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</si>
  <si>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</si>
  <si>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</si>
  <si>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</si>
  <si>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</si>
  <si>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</si>
  <si>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</si>
  <si>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</si>
  <si>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</si>
  <si>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</si>
  <si>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</si>
  <si>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</si>
  <si>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</si>
  <si>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</si>
  <si>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</si>
  <si>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</si>
  <si>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</si>
  <si>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</si>
  <si>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</si>
  <si>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</si>
  <si>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</si>
  <si>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</si>
  <si>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</si>
  <si>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</si>
  <si>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</si>
  <si>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</si>
  <si>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</si>
  <si>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</si>
  <si>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</si>
  <si>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</si>
  <si>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</si>
  <si>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</si>
  <si>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</si>
  <si>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</si>
  <si>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</si>
  <si>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</si>
  <si>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</si>
  <si>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</si>
  <si>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</si>
  <si>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</si>
  <si>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</si>
  <si>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</si>
  <si>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</si>
  <si>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</si>
  <si>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</si>
  <si>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</si>
  <si>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</si>
  <si>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</si>
  <si>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</si>
  <si>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</si>
  <si>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</si>
  <si>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</si>
  <si>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</si>
  <si>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</si>
  <si>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</si>
  <si>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</si>
  <si>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</si>
  <si>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</si>
  <si>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</si>
  <si>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</si>
  <si>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</si>
  <si>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</si>
  <si>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</si>
  <si>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</si>
  <si>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</si>
  <si>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</si>
  <si>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</si>
  <si>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</si>
  <si>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</si>
  <si>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</si>
  <si>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</si>
  <si>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</si>
  <si>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</si>
  <si>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</si>
  <si>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</si>
  <si>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</si>
  <si>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</si>
  <si>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</si>
  <si>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</si>
  <si>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</si>
  <si>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</si>
  <si>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</si>
  <si>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</si>
  <si>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</si>
  <si>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</si>
  <si>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</si>
  <si>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</si>
  <si>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</si>
  <si>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</si>
  <si>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</si>
  <si>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</si>
  <si>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</si>
  <si>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</si>
  <si>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</si>
  <si>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</si>
  <si>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</si>
  <si>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</si>
  <si>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</si>
  <si>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</si>
  <si>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</si>
  <si>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</si>
  <si>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</si>
  <si>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</si>
  <si>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</si>
  <si>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</si>
  <si>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</si>
  <si>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</si>
  <si>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</si>
  <si>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</si>
  <si>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</si>
  <si>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</si>
  <si>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</si>
  <si>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</si>
  <si>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</si>
  <si>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</si>
  <si>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</si>
  <si>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</si>
  <si>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</si>
  <si>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</si>
  <si>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</si>
  <si>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</si>
  <si>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</si>
  <si>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</si>
  <si>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</si>
  <si>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</si>
  <si>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</si>
  <si>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</si>
  <si>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</si>
  <si>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</si>
  <si>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</si>
  <si>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</si>
  <si>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</si>
  <si>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</si>
  <si>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</si>
  <si>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</si>
  <si>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</si>
  <si>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</si>
  <si>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</si>
  <si>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</si>
  <si>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</si>
  <si>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</si>
  <si>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</si>
  <si>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</si>
  <si>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</si>
  <si>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</si>
  <si>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</si>
  <si>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</si>
  <si>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</si>
  <si>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</si>
  <si>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</si>
  <si>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</si>
  <si>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</si>
  <si>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</si>
  <si>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</si>
  <si>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</si>
  <si>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</si>
  <si>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</si>
  <si>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</si>
  <si>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</si>
  <si>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</si>
  <si>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</si>
  <si>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</si>
  <si>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</si>
  <si>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</si>
  <si>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</si>
  <si>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</si>
  <si>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</si>
  <si>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</si>
  <si>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</si>
  <si>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</si>
  <si>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</si>
  <si>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</si>
  <si>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</si>
  <si>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</si>
  <si>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</si>
  <si>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</si>
  <si>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</si>
  <si>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</si>
  <si>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</si>
  <si>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</si>
  <si>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</si>
  <si>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</si>
  <si>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</si>
  <si>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</si>
  <si>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</si>
  <si>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</si>
  <si>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</si>
  <si>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</si>
  <si>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</si>
  <si>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</si>
  <si>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</si>
  <si>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</si>
  <si>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</si>
  <si>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</si>
  <si>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</si>
  <si>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</si>
  <si>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</si>
  <si>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</si>
  <si>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</si>
  <si>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</si>
  <si>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</si>
  <si>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</si>
  <si>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</si>
  <si>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</si>
  <si>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</si>
  <si>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</si>
  <si>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</si>
  <si>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</si>
  <si>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</si>
  <si>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</si>
  <si>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</si>
  <si>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</si>
  <si>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</si>
  <si>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</si>
  <si>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</si>
  <si>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</si>
  <si>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</si>
  <si>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</si>
  <si>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</si>
  <si>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</si>
  <si>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</si>
  <si>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</si>
  <si>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</si>
  <si>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</si>
  <si>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</si>
  <si>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</si>
  <si>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</si>
  <si>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</si>
  <si>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</si>
  <si>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</si>
  <si>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</si>
  <si>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</si>
  <si>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</si>
  <si>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</si>
  <si>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</si>
  <si>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</si>
  <si>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</si>
  <si>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</si>
  <si>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</si>
  <si>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</si>
  <si>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</si>
  <si>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</si>
  <si>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</si>
  <si>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</si>
  <si>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</si>
  <si>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</si>
  <si>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</si>
  <si>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</si>
  <si>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</si>
  <si>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</si>
  <si>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</si>
  <si>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</si>
  <si>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</si>
  <si>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</si>
  <si>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</si>
  <si>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</si>
  <si>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</si>
  <si>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</si>
  <si>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</si>
  <si>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</si>
  <si>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</si>
  <si>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</si>
  <si>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</si>
  <si>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</si>
  <si>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</si>
  <si>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</si>
  <si>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</si>
  <si>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</si>
  <si>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</si>
  <si>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</si>
  <si>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</si>
  <si>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</si>
  <si>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</si>
  <si>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</si>
  <si>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</si>
  <si>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</si>
  <si>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</si>
  <si>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</si>
  <si>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</si>
  <si>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</si>
  <si>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</si>
  <si>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</si>
  <si>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</si>
  <si>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</si>
  <si>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</si>
  <si>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</si>
  <si>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</si>
  <si>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</si>
  <si>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</si>
  <si>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</si>
  <si>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</si>
  <si>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</si>
  <si>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</si>
  <si>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</si>
  <si>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</si>
  <si>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</si>
  <si>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</si>
  <si>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</si>
  <si>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</si>
  <si>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</si>
  <si>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</si>
  <si>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</si>
  <si>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</si>
  <si>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</si>
  <si>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</si>
  <si>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</si>
  <si>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</si>
  <si>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</si>
  <si>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</si>
  <si>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</si>
  <si>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</si>
  <si>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</si>
  <si>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</si>
  <si>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</si>
  <si>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</si>
  <si>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</si>
  <si>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</si>
  <si>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</si>
  <si>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</si>
  <si>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</si>
  <si>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</si>
  <si>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</si>
  <si>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</si>
  <si>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</si>
  <si>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</si>
  <si>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</si>
  <si>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</si>
  <si>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</si>
  <si>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</si>
  <si>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</si>
  <si>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</si>
  <si>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</si>
  <si>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</si>
  <si>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</si>
  <si>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</si>
  <si>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</si>
  <si>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</si>
  <si>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</si>
  <si>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</si>
  <si>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</si>
  <si>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</si>
  <si>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</si>
  <si>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</si>
  <si>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</si>
  <si>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</si>
  <si>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</si>
  <si>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</si>
  <si>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</si>
  <si>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</si>
  <si>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</si>
  <si>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</si>
  <si>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</si>
  <si>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</si>
  <si>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</si>
  <si>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</si>
  <si>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</si>
  <si>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</si>
  <si>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</si>
  <si>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</si>
  <si>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</si>
  <si>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</si>
  <si>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</si>
  <si>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</si>
  <si>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</si>
  <si>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</si>
  <si>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</si>
  <si>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</si>
  <si>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</si>
  <si>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</si>
  <si>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</si>
  <si>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</si>
  <si>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</si>
  <si>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</si>
  <si>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</si>
  <si>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</si>
  <si>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</si>
  <si>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</si>
  <si>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</si>
  <si>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</si>
  <si>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</si>
  <si>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</si>
  <si>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</si>
  <si>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</si>
  <si>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</si>
  <si>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</si>
  <si>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</si>
  <si>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</si>
  <si>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</si>
  <si>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</si>
  <si>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</si>
  <si>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</si>
  <si>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</si>
  <si>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</si>
  <si>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</si>
  <si>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</si>
  <si>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</si>
  <si>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</si>
  <si>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</si>
  <si>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</si>
  <si>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</si>
  <si>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</si>
  <si>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</si>
  <si>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</si>
  <si>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</si>
  <si>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</si>
  <si>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</si>
  <si>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</si>
  <si>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</si>
  <si>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</si>
  <si>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</si>
  <si>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</si>
  <si>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</si>
  <si>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</si>
  <si>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</si>
  <si>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</si>
  <si>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</si>
  <si>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</si>
  <si>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</si>
  <si>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</si>
  <si>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</si>
  <si>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</si>
  <si>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</si>
  <si>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</si>
  <si>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</si>
  <si>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</si>
  <si>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</si>
  <si>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</si>
  <si>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</si>
  <si>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</si>
  <si>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</si>
  <si>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</si>
  <si>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</si>
  <si>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</si>
  <si>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</si>
  <si>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</si>
  <si>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</si>
  <si>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</si>
  <si>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</si>
  <si>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</si>
  <si>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</si>
  <si>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</si>
  <si>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</si>
  <si>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</si>
  <si>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</si>
  <si>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</si>
  <si>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</si>
  <si>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</si>
  <si>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</si>
  <si>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</si>
  <si>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</si>
  <si>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</si>
  <si>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</si>
  <si>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</si>
  <si>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</si>
  <si>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</si>
  <si>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</si>
  <si>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</si>
  <si>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</si>
  <si>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</si>
  <si>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</si>
  <si>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</si>
  <si>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</si>
  <si>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</si>
  <si>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</si>
  <si>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</si>
  <si>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</si>
  <si>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</si>
  <si>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</si>
  <si>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</si>
  <si>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</si>
  <si>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</si>
  <si>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</si>
  <si>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</si>
  <si>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</si>
  <si>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</si>
  <si>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</si>
  <si>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</si>
  <si>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</si>
  <si>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</si>
  <si>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</si>
  <si>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</si>
  <si>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</si>
  <si>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</si>
  <si>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</si>
  <si>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</si>
  <si>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</si>
  <si>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</si>
  <si>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</si>
  <si>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</si>
  <si>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</si>
  <si>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</si>
  <si>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</si>
  <si>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</si>
  <si>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</si>
  <si>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</si>
  <si>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</si>
  <si>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</si>
  <si>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</si>
  <si>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</si>
  <si>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</si>
  <si>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</si>
  <si>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</si>
  <si>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</si>
  <si>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</si>
  <si>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</si>
  <si>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</si>
  <si>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</si>
  <si>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</si>
  <si>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</si>
  <si>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</si>
  <si>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</si>
  <si>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</si>
  <si>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</si>
  <si>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</si>
  <si>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</si>
  <si>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</si>
  <si>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</si>
  <si>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</si>
  <si>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</si>
  <si>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</si>
  <si>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</si>
  <si>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</si>
  <si>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</si>
  <si>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</si>
  <si>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</si>
  <si>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</si>
  <si>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</si>
  <si>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</si>
  <si>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</si>
  <si>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</si>
  <si>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</si>
  <si>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</si>
  <si>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</si>
  <si>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</si>
  <si>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</si>
  <si>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</si>
  <si>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</si>
  <si>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</si>
  <si>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</si>
  <si>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</si>
  <si>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</si>
  <si>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</si>
  <si>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</si>
  <si>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</si>
  <si>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</si>
  <si>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</si>
  <si>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</si>
  <si>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</si>
  <si>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</si>
  <si>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</si>
  <si>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</si>
  <si>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</si>
  <si>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</si>
  <si>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</si>
  <si>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</si>
  <si>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</si>
  <si>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</si>
  <si>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</si>
  <si>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</si>
  <si>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</si>
  <si>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</si>
  <si>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</si>
  <si>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</si>
  <si>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</si>
  <si>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</si>
  <si>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</si>
  <si>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</si>
  <si>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</si>
  <si>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</si>
  <si>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</si>
  <si>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</si>
  <si>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</si>
  <si>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</si>
  <si>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</si>
  <si>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</si>
  <si>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</si>
  <si>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</si>
  <si>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</si>
  <si>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</si>
  <si>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</si>
  <si>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</si>
  <si>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</si>
  <si>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</si>
  <si>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</si>
  <si>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</si>
  <si>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</si>
  <si>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</si>
  <si>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</si>
  <si>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</si>
  <si>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</si>
  <si>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</si>
  <si>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</si>
  <si>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</si>
  <si>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</si>
  <si>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</si>
  <si>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</si>
  <si>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</si>
  <si>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</si>
  <si>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</si>
  <si>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</si>
  <si>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</si>
  <si>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</si>
  <si>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</si>
  <si>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</si>
  <si>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</si>
  <si>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</si>
  <si>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</si>
  <si>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</si>
  <si>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</si>
  <si>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</si>
  <si>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</si>
  <si>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</si>
  <si>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</si>
  <si>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</si>
  <si>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</si>
  <si>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</si>
  <si>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</si>
  <si>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</si>
  <si>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</si>
  <si>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</si>
  <si>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</si>
  <si>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</si>
  <si>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</si>
  <si>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</si>
  <si>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</si>
  <si>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</si>
  <si>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</si>
  <si>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</si>
  <si>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</si>
  <si>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</si>
  <si>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</si>
  <si>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</si>
  <si>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</si>
  <si>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</si>
  <si>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</si>
  <si>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</si>
  <si>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</si>
  <si>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</si>
  <si>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</si>
  <si>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</si>
  <si>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</si>
  <si>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</si>
  <si>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</si>
  <si>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</si>
  <si>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</si>
  <si>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</si>
  <si>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</si>
  <si>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</si>
  <si>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</si>
  <si>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</si>
  <si>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</si>
  <si>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</si>
  <si>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</si>
  <si>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</si>
  <si>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</si>
  <si>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</si>
  <si>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</si>
  <si>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</si>
  <si>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</si>
  <si>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</si>
  <si>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</si>
  <si>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</si>
  <si>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</si>
  <si>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</si>
  <si>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</si>
  <si>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</si>
  <si>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</si>
  <si>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</si>
  <si>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</si>
  <si>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</si>
  <si>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</si>
  <si>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</si>
  <si>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</si>
  <si>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</si>
  <si>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</si>
  <si>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</si>
  <si>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</si>
  <si>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</si>
  <si>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</si>
  <si>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</si>
  <si>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</si>
  <si>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</si>
  <si>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</si>
  <si>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</si>
  <si>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</si>
  <si>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</si>
  <si>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</si>
  <si>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</si>
  <si>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</si>
  <si>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</si>
  <si>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</si>
  <si>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</si>
  <si>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</si>
  <si>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</si>
  <si>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</si>
  <si>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</si>
  <si>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</si>
  <si>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</si>
  <si>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</si>
  <si>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</si>
  <si>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</si>
  <si>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</si>
  <si>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</si>
  <si>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</si>
  <si>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</si>
  <si>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</si>
  <si>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</si>
  <si>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</si>
  <si>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</si>
  <si>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</si>
  <si>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</si>
  <si>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</si>
  <si>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</si>
  <si>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</si>
  <si>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</si>
  <si>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</si>
  <si>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</si>
  <si>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</si>
  <si>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</si>
  <si>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</si>
  <si>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</si>
  <si>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</si>
  <si>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</si>
  <si>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</si>
  <si>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</si>
  <si>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</si>
  <si>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</si>
  <si>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</si>
  <si>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</si>
  <si>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</si>
  <si>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</si>
  <si>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</si>
  <si>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</si>
  <si>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</si>
  <si>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</si>
  <si>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</si>
  <si>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</si>
  <si>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</si>
  <si>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</si>
  <si>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</si>
  <si>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</si>
  <si>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</si>
  <si>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</si>
  <si>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</si>
  <si>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</si>
  <si>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</si>
  <si>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</si>
  <si>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</si>
  <si>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</si>
  <si>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</si>
  <si>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</si>
  <si>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</si>
  <si>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</si>
  <si>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</si>
  <si>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</si>
  <si>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</si>
  <si>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</si>
  <si>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</si>
  <si>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</si>
  <si>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</si>
  <si>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</si>
  <si>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</si>
  <si>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</si>
  <si>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</si>
  <si>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</si>
  <si>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</si>
  <si>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</si>
  <si>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</si>
  <si>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</si>
  <si>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</si>
  <si>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</si>
  <si>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</si>
  <si>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</si>
  <si>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</si>
  <si>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</si>
  <si>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</si>
  <si>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</si>
  <si>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</si>
  <si>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</si>
  <si>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</si>
  <si>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</si>
  <si>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</si>
  <si>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</si>
  <si>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</si>
  <si>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</si>
  <si>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</si>
  <si>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</si>
  <si>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</si>
  <si>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</si>
  <si>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</si>
  <si>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</si>
  <si>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</si>
  <si>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</si>
  <si>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</si>
  <si>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</si>
  <si>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</si>
  <si>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</si>
  <si>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</si>
  <si>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</si>
  <si>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</si>
  <si>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</si>
  <si>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</si>
  <si>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</si>
  <si>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</si>
  <si>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</si>
  <si>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</si>
  <si>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</si>
  <si>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</si>
  <si>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</si>
  <si>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</si>
  <si>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</si>
  <si>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</si>
  <si>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</si>
  <si>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</si>
  <si>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</si>
  <si>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</si>
  <si>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</si>
  <si>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</si>
  <si>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</si>
  <si>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</si>
  <si>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</si>
  <si>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</si>
  <si>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</si>
  <si>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</si>
  <si>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</si>
  <si>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</si>
  <si>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</si>
  <si>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</si>
  <si>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</si>
  <si>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</si>
  <si>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</si>
  <si>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</si>
  <si>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</si>
  <si>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</si>
  <si>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</si>
  <si>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</si>
  <si>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</si>
  <si>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</si>
  <si>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</si>
  <si>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</si>
  <si>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</si>
  <si>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</si>
  <si>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</si>
  <si>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</si>
  <si>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</si>
  <si>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</si>
  <si>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</si>
  <si>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</si>
  <si>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</si>
  <si>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</si>
  <si>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</si>
  <si>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</si>
  <si>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</si>
  <si>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</si>
  <si>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</si>
  <si>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</si>
  <si>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</si>
  <si>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</si>
  <si>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</si>
  <si>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</si>
  <si>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</si>
  <si>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</si>
  <si>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</si>
  <si>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</si>
  <si>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</si>
  <si>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</si>
  <si>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</si>
  <si>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</si>
  <si>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</si>
  <si>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</si>
  <si>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</si>
  <si>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</si>
  <si>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</si>
  <si>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</si>
  <si>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</si>
  <si>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</si>
  <si>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</si>
  <si>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</si>
  <si>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</si>
  <si>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</si>
  <si>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</si>
  <si>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</si>
  <si>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</si>
  <si>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</si>
  <si>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</si>
  <si>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</si>
  <si>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</si>
  <si>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</si>
  <si>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</si>
  <si>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</si>
  <si>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</si>
  <si>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</si>
  <si>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</si>
  <si>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</si>
  <si>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</si>
  <si>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</si>
  <si>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</si>
  <si>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</si>
  <si>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</si>
  <si>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</si>
  <si>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</si>
  <si>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</si>
  <si>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</si>
  <si>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</si>
  <si>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</si>
  <si>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</si>
  <si>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</si>
  <si>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</si>
  <si>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</si>
  <si>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</si>
  <si>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</si>
  <si>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</si>
  <si>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</si>
  <si>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</si>
  <si>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</si>
  <si>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</si>
  <si>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</si>
  <si>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</si>
  <si>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</si>
  <si>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</si>
  <si>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</si>
  <si>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</si>
  <si>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</si>
  <si>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</si>
  <si>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</si>
  <si>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</si>
  <si>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</si>
  <si>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</si>
  <si>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</si>
  <si>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</si>
  <si>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</si>
  <si>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</si>
  <si>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</si>
  <si>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</si>
  <si>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</si>
  <si>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</si>
  <si>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</si>
  <si>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</si>
  <si>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</si>
  <si>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</si>
  <si>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</si>
  <si>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</si>
  <si>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</si>
  <si>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</si>
  <si>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</si>
  <si>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</si>
  <si>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</si>
  <si>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</si>
  <si>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</si>
  <si>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</si>
  <si>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</si>
  <si>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</si>
  <si>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</si>
  <si>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</si>
  <si>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</si>
  <si>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</si>
  <si>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</si>
  <si>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</si>
  <si>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</si>
  <si>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</si>
  <si>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</si>
  <si>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</si>
  <si>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</si>
  <si>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</si>
  <si>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</si>
  <si>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</si>
  <si>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</si>
  <si>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</si>
  <si>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</si>
  <si>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</si>
  <si>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</si>
  <si>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</si>
  <si>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</si>
  <si>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</si>
  <si>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</si>
  <si>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</si>
  <si>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</si>
  <si>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</si>
  <si>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</si>
  <si>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</si>
  <si>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</si>
  <si>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</si>
  <si>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</si>
  <si>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</si>
  <si>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</si>
  <si>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</si>
  <si>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</si>
  <si>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</si>
  <si>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</si>
  <si>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</si>
  <si>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</si>
  <si>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</si>
  <si>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</si>
  <si>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</si>
  <si>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</si>
  <si>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</si>
  <si>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</si>
  <si>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</si>
  <si>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</si>
  <si>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</si>
  <si>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</si>
  <si>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</si>
  <si>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</si>
  <si>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</si>
  <si>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</si>
  <si>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</si>
  <si>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</si>
  <si>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</si>
  <si>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</si>
  <si>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</si>
  <si>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</si>
  <si>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</si>
  <si>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</si>
  <si>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</si>
  <si>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</si>
  <si>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</si>
  <si>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</si>
  <si>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</si>
  <si>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</si>
  <si>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</si>
  <si>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</si>
  <si>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</si>
  <si>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</si>
  <si>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</si>
  <si>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</si>
  <si>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</si>
  <si>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</si>
  <si>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</si>
  <si>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</si>
  <si>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</si>
  <si>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</si>
  <si>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</si>
  <si>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</si>
  <si>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</si>
  <si>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</si>
  <si>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</si>
  <si>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</si>
  <si>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</si>
  <si>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</si>
  <si>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</si>
  <si>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</si>
  <si>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</si>
  <si>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</si>
  <si>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</si>
  <si>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</si>
  <si>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</si>
  <si>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</si>
  <si>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</si>
  <si>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</si>
  <si>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</si>
  <si>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</si>
  <si>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</si>
  <si>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</si>
  <si>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</si>
  <si>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</si>
  <si>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</si>
  <si>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</si>
  <si>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</si>
  <si>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</si>
  <si>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</si>
  <si>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</si>
  <si>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</si>
  <si>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</si>
  <si>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</si>
  <si>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</si>
  <si>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</si>
  <si>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</si>
  <si>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</si>
  <si>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</si>
  <si>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</si>
  <si>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</si>
  <si>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</si>
  <si>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</si>
  <si>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</si>
  <si>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</si>
  <si>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</si>
  <si>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</si>
  <si>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</si>
  <si>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</si>
  <si>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</si>
  <si>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</si>
  <si>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</si>
  <si>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</si>
  <si>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</si>
  <si>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</si>
  <si>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</si>
  <si>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</si>
  <si>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</si>
  <si>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</si>
  <si>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</si>
  <si>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</si>
  <si>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</si>
  <si>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</si>
  <si>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</si>
  <si>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</si>
  <si>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</si>
  <si>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</si>
  <si>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</si>
  <si>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</si>
  <si>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</si>
  <si>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</si>
  <si>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</si>
  <si>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</si>
  <si>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</si>
  <si>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</si>
  <si>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</si>
  <si>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</si>
  <si>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</si>
  <si>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</si>
  <si>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</si>
  <si>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</si>
  <si>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</si>
  <si>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</si>
  <si>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</si>
  <si>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</si>
  <si>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</si>
  <si>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</si>
  <si>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</si>
  <si>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</si>
  <si>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</si>
  <si>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</si>
  <si>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</si>
  <si>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</si>
  <si>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</si>
  <si>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</si>
  <si>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</si>
  <si>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</si>
  <si>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</si>
  <si>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</si>
  <si>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</si>
  <si>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</si>
  <si>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</si>
  <si>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</si>
  <si>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</si>
  <si>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</si>
  <si>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</si>
  <si>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</si>
  <si>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</si>
  <si>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</si>
  <si>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</si>
  <si>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</si>
  <si>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</si>
  <si>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</si>
  <si>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</si>
  <si>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</si>
  <si>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</si>
  <si>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</si>
  <si>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</si>
  <si>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</si>
  <si>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</si>
  <si>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</si>
  <si>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</si>
  <si>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</si>
  <si>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</si>
  <si>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</si>
  <si>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</si>
  <si>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</si>
  <si>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</si>
  <si>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</si>
  <si>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</si>
  <si>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</si>
  <si>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</si>
  <si>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</si>
  <si>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</si>
  <si>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</si>
  <si>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</si>
  <si>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</si>
  <si>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</si>
  <si>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</si>
  <si>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</si>
  <si>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</si>
  <si>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</si>
  <si>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</si>
  <si>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</si>
  <si>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</si>
  <si>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</si>
  <si>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</si>
  <si>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</si>
  <si>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</si>
  <si>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</si>
  <si>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</si>
  <si>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</si>
  <si>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</si>
  <si>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</si>
  <si>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</si>
  <si>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</si>
  <si>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</si>
  <si>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</si>
  <si>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</si>
  <si>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</si>
  <si>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</si>
  <si>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</si>
  <si>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</si>
  <si>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</si>
  <si>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</si>
  <si>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</si>
  <si>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</si>
  <si>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</si>
  <si>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</si>
  <si>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</si>
  <si>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</si>
  <si>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</si>
  <si>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</si>
  <si>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</si>
  <si>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</si>
  <si>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</si>
  <si>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</si>
  <si>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</si>
  <si>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</si>
  <si>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</si>
  <si>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</si>
  <si>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</si>
  <si>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</si>
  <si>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</si>
  <si>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</si>
  <si>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</si>
  <si>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</si>
  <si>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</si>
  <si>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</si>
  <si>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</si>
  <si>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</si>
  <si>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</si>
  <si>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</si>
  <si>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</si>
  <si>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</si>
  <si>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</si>
  <si>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</si>
  <si>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</si>
  <si>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</si>
  <si>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</si>
  <si>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</si>
  <si>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</si>
  <si>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</si>
  <si>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</si>
  <si>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</si>
  <si>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</si>
  <si>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</si>
  <si>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</si>
  <si>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</si>
  <si>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</si>
  <si>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</si>
  <si>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</si>
  <si>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</si>
  <si>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</si>
  <si>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</si>
  <si>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</si>
  <si>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</si>
  <si>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</si>
  <si>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</si>
  <si>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</si>
  <si>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</si>
  <si>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</si>
  <si>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</si>
  <si>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</si>
  <si>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</si>
  <si>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</si>
  <si>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</si>
  <si>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</si>
  <si>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</si>
  <si>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</si>
  <si>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</si>
  <si>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</si>
  <si>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</si>
  <si>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</si>
  <si>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</si>
  <si>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</si>
  <si>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</si>
  <si>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</si>
  <si>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</si>
  <si>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</si>
  <si>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</si>
  <si>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</si>
  <si>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</si>
  <si>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</si>
  <si>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</si>
  <si>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</si>
  <si>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</si>
  <si>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</si>
  <si>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</si>
  <si>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</si>
  <si>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</si>
  <si>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</si>
  <si>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</si>
  <si>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</si>
  <si>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</si>
  <si>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</si>
  <si>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</si>
  <si>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</si>
  <si>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</si>
  <si>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</si>
  <si>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</si>
  <si>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</si>
  <si>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</si>
  <si>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</si>
  <si>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</si>
  <si>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</si>
  <si>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</si>
  <si>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</si>
  <si>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</si>
  <si>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</si>
  <si>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</si>
  <si>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</si>
  <si>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</si>
  <si>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</si>
  <si>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</si>
  <si>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</si>
  <si>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</si>
  <si>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</si>
  <si>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</si>
  <si>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</si>
  <si>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</si>
  <si>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</si>
  <si>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</si>
  <si>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</si>
  <si>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</si>
  <si>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</si>
  <si>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</si>
  <si>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</si>
  <si>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</si>
  <si>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</si>
  <si>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</si>
  <si>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</si>
  <si>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</si>
  <si>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</si>
  <si>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</si>
  <si>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</si>
  <si>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</si>
  <si>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</si>
  <si>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</si>
  <si>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Contratación  logística del  festival de la colombianidad</t>
  </si>
  <si>
    <t>Número</t>
  </si>
  <si>
    <t xml:space="preserve">Realización de convenios </t>
  </si>
  <si>
    <t xml:space="preserve">Presentación proyectos de Acuerdo </t>
  </si>
  <si>
    <t>Alumbrado Navideño</t>
  </si>
  <si>
    <t>Contratación y logística de grupos artísticos y culturales para diferentes eventos</t>
  </si>
  <si>
    <t>Contratación de formadores y personal de apoyo para  los programas de formación artística y cultural</t>
  </si>
  <si>
    <t xml:space="preserve">Compra de instrumentos de música para los diferentes programas de formación </t>
  </si>
  <si>
    <t>Compra y dotación de materiales para las diferentes áreas artísticas</t>
  </si>
  <si>
    <t>Mantenimiento y reparación de equipos e instrumentos musicales</t>
  </si>
  <si>
    <t xml:space="preserve">Realización de capacitaciones  </t>
  </si>
  <si>
    <t>Pago Seguridad Social Gestor Cultural</t>
  </si>
  <si>
    <t>Dotación Auditorio Casa de la Cultura</t>
  </si>
  <si>
    <t>Producción musical</t>
  </si>
  <si>
    <t>Apoyar las iniciativas para la circulación de los productos artísticos de las artes escénicas</t>
  </si>
  <si>
    <t>Contratación diseño y construcción de infraestructura cultural</t>
  </si>
  <si>
    <t>Alumbrado navideño</t>
  </si>
  <si>
    <t>Gestión para  el transporte, hospedaje, alimentación de las agrupaciones y artistas de las diferentes áreas de formación</t>
  </si>
  <si>
    <t>Contratación y logistica para participar en eventos artísticos y culturales</t>
  </si>
  <si>
    <t>Logística para la certificación de estudiantes</t>
  </si>
  <si>
    <t>Promoción y divulgación de los programas artísticos y culturales</t>
  </si>
  <si>
    <t>Inscripción y matrícula a los programas de formación</t>
  </si>
  <si>
    <t>Gestión convenios con instituciones educativas</t>
  </si>
  <si>
    <t xml:space="preserve">Gestión de incentivos artistas </t>
  </si>
  <si>
    <t>Acompañamiento implementación del proyecto</t>
  </si>
  <si>
    <t>Gestión con las instituciones educativas</t>
  </si>
  <si>
    <t>Dotación material didáctico y mobiliario</t>
  </si>
  <si>
    <t>Operatividad, funcionamiento y mantenimiento Red de Bibliotecas</t>
  </si>
  <si>
    <t>Realización del inventario del patrimonio cultural</t>
  </si>
  <si>
    <t>Declaración de los bienes de interés cultural del municpio</t>
  </si>
  <si>
    <t>Operatividad, adecuación y dotación de funcionamiento del museo</t>
  </si>
  <si>
    <t>Gestión y realización de convenios para el funcionamiento del museo</t>
  </si>
  <si>
    <t>número</t>
  </si>
  <si>
    <t>GERMAN HERNANDEZ CASTRO</t>
  </si>
  <si>
    <t>GERMAN HERNANDEZ CASTRO - SECRETARIO DE CULTURA Y PATRIMONIO</t>
  </si>
  <si>
    <t>Transporte y hospedaje para los integrantes de la Escuela de Formación Artistica</t>
  </si>
  <si>
    <t>Estímulos, premiación y jurados en desarrollo de la Festival de la Colombianidad</t>
  </si>
  <si>
    <r>
      <t>Adquisición</t>
    </r>
    <r>
      <rPr>
        <sz val="8"/>
        <color rgb="FFFF0000"/>
        <rFont val="Arial"/>
        <family val="2"/>
      </rPr>
      <t xml:space="preserve"> e instlación</t>
    </r>
    <r>
      <rPr>
        <sz val="8"/>
        <rFont val="Arial"/>
        <family val="2"/>
      </rPr>
      <t xml:space="preserve"> de equipos tecnológicos</t>
    </r>
    <r>
      <rPr>
        <sz val="8"/>
        <color rgb="FFFF0000"/>
        <rFont val="Arial"/>
        <family val="2"/>
      </rPr>
      <t xml:space="preserve"> para la automatización  </t>
    </r>
    <r>
      <rPr>
        <sz val="8"/>
        <rFont val="Arial"/>
        <family val="2"/>
      </rPr>
      <t>(sonido, iluminación,  video)</t>
    </r>
    <r>
      <rPr>
        <sz val="8"/>
        <color rgb="FFFF0000"/>
        <rFont val="Arial"/>
        <family val="2"/>
      </rPr>
      <t xml:space="preserve"> para el auditorio </t>
    </r>
  </si>
  <si>
    <t>Promoción y divulgación del Festival de la Colombianidad, la música, la cultura y la actividad lúdica</t>
  </si>
  <si>
    <t>META 
ACUMULADA 
1-Ener_31-Dic.</t>
  </si>
  <si>
    <t>Ejecutado
1-Ener_31-Dic.</t>
  </si>
  <si>
    <t>RECURSOS GESTIONADOS</t>
  </si>
  <si>
    <t>COOPERANTE - RECURSOS GESTIONADOS</t>
  </si>
  <si>
    <t>Valor Esperado INICIAL 2016</t>
  </si>
  <si>
    <t>Valor esperado VIGENTE 2017</t>
  </si>
  <si>
    <t>Valor esperado VIGENTE 2018</t>
  </si>
  <si>
    <t>Valor esperado VIGENTE 2019</t>
  </si>
  <si>
    <t>Logistica, organización y entrega de incentivos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</si>
  <si>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</si>
  <si>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</si>
  <si>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</si>
  <si>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</si>
  <si>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</si>
  <si>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Servicios de vigilancia</t>
  </si>
  <si>
    <t xml:space="preserve">Mantenimiento y reparación de equipos de sonido y difusión </t>
  </si>
  <si>
    <t>Servicios de vigilancia y seguridad</t>
  </si>
  <si>
    <t>Ejecutado
1-Ener_30-Jun.</t>
  </si>
  <si>
    <t>CARACTERIZACIÓN DE BENEFICIARIOS 2018</t>
  </si>
  <si>
    <t>FUENTE: BASE DATOS CERTIFICADA POR EL DNP MAYO 2018</t>
  </si>
  <si>
    <t>Compra de uniformes para las áreas y agrupaciones artisticas</t>
  </si>
  <si>
    <t>Contratar Personal de Apoyo</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</si>
</sst>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1"/>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4">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dashed">
        <color indexed="64"/>
      </left>
      <right style="medium">
        <color indexed="64"/>
      </right>
      <top style="thin">
        <color indexed="64"/>
      </top>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9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43" fontId="37" fillId="0" borderId="57"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47"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33" borderId="53" xfId="0"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35" fillId="30" borderId="13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64" fillId="7" borderId="73" xfId="0" applyNumberFormat="1" applyFont="1" applyFill="1" applyBorder="1" applyAlignment="1" applyProtection="1">
      <alignment horizontal="right" vertical="top" wrapText="1"/>
      <protection locked="0"/>
    </xf>
    <xf numFmtId="4" fontId="64" fillId="7" borderId="137" xfId="0" applyNumberFormat="1" applyFont="1" applyFill="1" applyBorder="1" applyAlignment="1" applyProtection="1">
      <alignment horizontal="right" vertical="top" wrapText="1"/>
      <protection locked="0"/>
    </xf>
    <xf numFmtId="3" fontId="64" fillId="25" borderId="84" xfId="0" applyNumberFormat="1" applyFont="1" applyFill="1" applyBorder="1" applyAlignment="1" applyProtection="1">
      <alignment horizontal="center" vertical="center" textRotation="90"/>
    </xf>
    <xf numFmtId="3" fontId="64" fillId="24" borderId="78" xfId="0" applyNumberFormat="1" applyFont="1" applyFill="1" applyBorder="1" applyAlignment="1" applyProtection="1">
      <alignment horizontal="center" vertical="center" textRotation="90"/>
    </xf>
    <xf numFmtId="3" fontId="64" fillId="25" borderId="73" xfId="0" applyNumberFormat="1" applyFont="1" applyFill="1" applyBorder="1" applyAlignment="1" applyProtection="1">
      <alignment horizontal="center" vertical="center" textRotation="90"/>
    </xf>
    <xf numFmtId="3" fontId="64" fillId="25" borderId="85" xfId="0" applyNumberFormat="1" applyFont="1" applyFill="1" applyBorder="1" applyAlignment="1" applyProtection="1">
      <alignment horizontal="center" vertical="center" textRotation="90"/>
    </xf>
    <xf numFmtId="3" fontId="43" fillId="24" borderId="78" xfId="0" applyNumberFormat="1" applyFont="1" applyFill="1" applyBorder="1" applyAlignment="1" applyProtection="1">
      <alignment horizontal="center" vertical="center" textRotation="90"/>
    </xf>
    <xf numFmtId="3" fontId="43" fillId="26" borderId="79" xfId="0" applyNumberFormat="1" applyFont="1" applyFill="1" applyBorder="1" applyAlignment="1" applyProtection="1">
      <alignment horizontal="center" vertical="center" textRotation="90"/>
    </xf>
    <xf numFmtId="4" fontId="64" fillId="7" borderId="84" xfId="0" applyNumberFormat="1" applyFont="1" applyFill="1" applyBorder="1" applyAlignment="1" applyProtection="1">
      <alignment horizontal="right" vertical="top" wrapText="1"/>
      <protection locked="0"/>
    </xf>
    <xf numFmtId="4" fontId="64" fillId="7" borderId="85" xfId="0" applyNumberFormat="1" applyFont="1" applyFill="1" applyBorder="1" applyAlignment="1" applyProtection="1">
      <alignment horizontal="right" vertical="top" wrapText="1"/>
      <protection locked="0"/>
    </xf>
    <xf numFmtId="4" fontId="43" fillId="0" borderId="79" xfId="0" applyNumberFormat="1" applyFont="1" applyFill="1" applyBorder="1" applyAlignment="1" applyProtection="1">
      <alignment horizontal="right" vertical="top" wrapText="1"/>
    </xf>
    <xf numFmtId="4" fontId="64" fillId="7" borderId="136" xfId="0" applyNumberFormat="1" applyFont="1" applyFill="1" applyBorder="1" applyAlignment="1" applyProtection="1">
      <alignment horizontal="right" vertical="top" wrapText="1"/>
      <protection locked="0"/>
    </xf>
    <xf numFmtId="4" fontId="64" fillId="7" borderId="138" xfId="0" applyNumberFormat="1" applyFont="1" applyFill="1" applyBorder="1" applyAlignment="1" applyProtection="1">
      <alignment horizontal="right" vertical="top" wrapText="1"/>
      <protection locked="0"/>
    </xf>
    <xf numFmtId="4" fontId="64" fillId="33" borderId="94" xfId="0" applyNumberFormat="1" applyFont="1" applyFill="1" applyBorder="1" applyAlignment="1" applyProtection="1">
      <alignment horizontal="right" vertical="top" wrapText="1"/>
    </xf>
    <xf numFmtId="4" fontId="64" fillId="33" borderId="96" xfId="0" applyNumberFormat="1" applyFont="1" applyFill="1" applyBorder="1" applyAlignment="1" applyProtection="1">
      <alignment horizontal="right" vertical="top" wrapText="1"/>
    </xf>
    <xf numFmtId="4" fontId="64" fillId="33" borderId="97" xfId="0" applyNumberFormat="1" applyFont="1" applyFill="1" applyBorder="1" applyAlignment="1" applyProtection="1">
      <alignment horizontal="right" vertical="top" wrapText="1"/>
    </xf>
    <xf numFmtId="4" fontId="43" fillId="33" borderId="95" xfId="1" applyNumberFormat="1" applyFont="1" applyFill="1" applyBorder="1" applyAlignment="1" applyProtection="1">
      <alignment horizontal="right" vertical="top"/>
    </xf>
    <xf numFmtId="4" fontId="43" fillId="33" borderId="98" xfId="0" applyNumberFormat="1" applyFont="1" applyFill="1" applyBorder="1" applyAlignment="1" applyProtection="1">
      <alignment horizontal="right" vertical="top" wrapText="1"/>
    </xf>
    <xf numFmtId="0" fontId="64" fillId="0" borderId="0" xfId="0" applyFont="1" applyFill="1" applyBorder="1" applyAlignment="1" applyProtection="1"/>
    <xf numFmtId="0" fontId="64" fillId="0" borderId="0" xfId="0" applyNumberFormat="1" applyFont="1" applyFill="1" applyBorder="1" applyAlignment="1" applyProtection="1"/>
    <xf numFmtId="4" fontId="43" fillId="0" borderId="143" xfId="0" applyNumberFormat="1" applyFont="1" applyFill="1" applyBorder="1" applyAlignment="1" applyProtection="1">
      <alignment horizontal="right" vertical="top" wrapText="1"/>
    </xf>
    <xf numFmtId="0" fontId="16" fillId="8" borderId="63" xfId="0" applyFont="1" applyFill="1" applyBorder="1" applyAlignment="1" applyProtection="1">
      <alignment vertical="center"/>
    </xf>
    <xf numFmtId="0" fontId="65" fillId="0" borderId="0" xfId="0" applyFont="1" applyProtection="1"/>
    <xf numFmtId="3" fontId="64" fillId="24" borderId="83" xfId="0" applyNumberFormat="1" applyFont="1" applyFill="1" applyBorder="1" applyAlignment="1" applyProtection="1">
      <alignment horizontal="center" vertical="center" textRotation="9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64" fillId="7" borderId="131" xfId="1" applyNumberFormat="1" applyFont="1" applyFill="1" applyBorder="1" applyAlignment="1" applyProtection="1">
      <alignment horizontal="center" vertical="top" textRotation="90"/>
      <protection locked="0"/>
    </xf>
    <xf numFmtId="4" fontId="64" fillId="7" borderId="133" xfId="1" applyNumberFormat="1" applyFont="1" applyFill="1" applyBorder="1" applyAlignment="1" applyProtection="1">
      <alignment horizontal="center" vertical="top" textRotation="90"/>
      <protection locked="0"/>
    </xf>
    <xf numFmtId="4" fontId="64" fillId="7" borderId="135" xfId="1" applyNumberFormat="1" applyFont="1" applyFill="1" applyBorder="1" applyAlignment="1" applyProtection="1">
      <alignment horizontal="center" vertical="top" textRotation="90"/>
      <protection locked="0"/>
    </xf>
    <xf numFmtId="4" fontId="43" fillId="0" borderId="131" xfId="1" applyNumberFormat="1" applyFont="1" applyBorder="1" applyAlignment="1" applyProtection="1">
      <alignment horizontal="center" vertical="top" textRotation="90"/>
    </xf>
    <xf numFmtId="4" fontId="43" fillId="0" borderId="133" xfId="1" applyNumberFormat="1" applyFont="1" applyBorder="1" applyAlignment="1" applyProtection="1">
      <alignment horizontal="center" vertical="top" textRotation="90"/>
    </xf>
    <xf numFmtId="4" fontId="43" fillId="0" borderId="142" xfId="1" applyNumberFormat="1" applyFont="1" applyBorder="1" applyAlignment="1" applyProtection="1">
      <alignment horizontal="center" vertical="top" textRotation="90"/>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64" fillId="0" borderId="130" xfId="1" applyNumberFormat="1" applyFont="1" applyFill="1" applyBorder="1" applyAlignment="1" applyProtection="1">
      <alignment horizontal="center" vertical="top" textRotation="90" wrapText="1"/>
    </xf>
    <xf numFmtId="4" fontId="64" fillId="0" borderId="132" xfId="1" applyNumberFormat="1" applyFont="1" applyFill="1" applyBorder="1" applyAlignment="1" applyProtection="1">
      <alignment horizontal="center" vertical="top" textRotation="90" wrapText="1"/>
    </xf>
    <xf numFmtId="4" fontId="64" fillId="0" borderId="134" xfId="1" applyNumberFormat="1" applyFont="1" applyFill="1" applyBorder="1" applyAlignment="1" applyProtection="1">
      <alignment horizontal="center" vertical="top" textRotation="90" wrapText="1"/>
    </xf>
    <xf numFmtId="4" fontId="64" fillId="0" borderId="131" xfId="1" applyNumberFormat="1" applyFont="1" applyFill="1" applyBorder="1" applyAlignment="1" applyProtection="1">
      <alignment horizontal="center" vertical="top" textRotation="90" wrapText="1"/>
    </xf>
    <xf numFmtId="4" fontId="64" fillId="0" borderId="133" xfId="1" applyNumberFormat="1" applyFont="1" applyFill="1" applyBorder="1" applyAlignment="1" applyProtection="1">
      <alignment horizontal="center" vertical="top" textRotation="90" wrapText="1"/>
    </xf>
    <xf numFmtId="4" fontId="64" fillId="0" borderId="135" xfId="1" applyNumberFormat="1" applyFont="1" applyFill="1" applyBorder="1" applyAlignment="1" applyProtection="1">
      <alignment horizontal="center" vertical="top" textRotation="90" wrapText="1"/>
    </xf>
    <xf numFmtId="0" fontId="28" fillId="0" borderId="0" xfId="0" applyFont="1" applyFill="1" applyBorder="1" applyAlignment="1" applyProtection="1">
      <alignment horizontal="center"/>
    </xf>
    <xf numFmtId="4" fontId="43" fillId="0" borderId="135" xfId="1" applyNumberFormat="1" applyFont="1" applyBorder="1" applyAlignment="1" applyProtection="1">
      <alignment horizontal="center" vertical="top" textRotation="90"/>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17" xfId="0" applyNumberFormat="1" applyFont="1" applyFill="1" applyBorder="1" applyAlignment="1" applyProtection="1">
      <alignment horizontal="center" vertical="center" textRotation="90" wrapText="1"/>
    </xf>
    <xf numFmtId="4" fontId="29" fillId="7" borderId="122" xfId="0" applyNumberFormat="1"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CULTURA01\Desktop\PLANES%20DE%20ACCION%202018_Seguimiento%20Anual\SIEE_Tablero%20de%20Control%202018_Seguimiento%20Anu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PLAN PRESUPUESTAL"/>
      <sheetName val="RESUMEN FUNCIONAMIENTO 2018"/>
      <sheetName val="Ejec pre 2018_30-jun-31-dic"/>
      <sheetName val="Ejec Consolid"/>
    </sheetNames>
    <sheetDataSet>
      <sheetData sheetId="0"/>
      <sheetData sheetId="1"/>
      <sheetData sheetId="2"/>
      <sheetData sheetId="3"/>
      <sheetData sheetId="4"/>
      <sheetData sheetId="5"/>
      <sheetData sheetId="6"/>
      <sheetData sheetId="7">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80455500</v>
          </cell>
          <cell r="AM9">
            <v>0</v>
          </cell>
          <cell r="AN9">
            <v>0</v>
          </cell>
          <cell r="AO9">
            <v>0</v>
          </cell>
          <cell r="AP9">
            <v>0</v>
          </cell>
          <cell r="AQ9">
            <v>80455500</v>
          </cell>
          <cell r="AR9">
            <v>0</v>
          </cell>
          <cell r="AS9">
            <v>0</v>
          </cell>
        </row>
        <row r="10">
          <cell r="AK10" t="str">
            <v>E1.P_A.MR1-MP03-1</v>
          </cell>
          <cell r="AL10">
            <v>1880967838</v>
          </cell>
          <cell r="AM10">
            <v>401385600</v>
          </cell>
          <cell r="AN10">
            <v>0</v>
          </cell>
          <cell r="AO10">
            <v>0</v>
          </cell>
          <cell r="AP10">
            <v>0</v>
          </cell>
          <cell r="AQ10">
            <v>1479582238</v>
          </cell>
          <cell r="AR10">
            <v>0</v>
          </cell>
          <cell r="AS10">
            <v>0</v>
          </cell>
        </row>
        <row r="11">
          <cell r="AK11" t="str">
            <v>E1.P_A.MR1-MP04-1</v>
          </cell>
          <cell r="AL11">
            <v>34571200</v>
          </cell>
          <cell r="AM11">
            <v>0</v>
          </cell>
          <cell r="AN11">
            <v>0</v>
          </cell>
          <cell r="AO11">
            <v>0</v>
          </cell>
          <cell r="AP11">
            <v>0</v>
          </cell>
          <cell r="AQ11">
            <v>34571200</v>
          </cell>
          <cell r="AR11">
            <v>0</v>
          </cell>
          <cell r="AS11">
            <v>0</v>
          </cell>
        </row>
        <row r="12">
          <cell r="AK12" t="str">
            <v>E1.P_A.MR1-MP05-1</v>
          </cell>
          <cell r="AL12">
            <v>0</v>
          </cell>
          <cell r="AM12">
            <v>0</v>
          </cell>
          <cell r="AN12">
            <v>0</v>
          </cell>
          <cell r="AO12">
            <v>0</v>
          </cell>
          <cell r="AP12">
            <v>0</v>
          </cell>
          <cell r="AQ12">
            <v>0</v>
          </cell>
          <cell r="AR12">
            <v>0</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910538019</v>
          </cell>
          <cell r="AM14">
            <v>0</v>
          </cell>
          <cell r="AN14">
            <v>0</v>
          </cell>
          <cell r="AO14">
            <v>0</v>
          </cell>
          <cell r="AP14">
            <v>0</v>
          </cell>
          <cell r="AQ14">
            <v>244000000</v>
          </cell>
          <cell r="AR14">
            <v>666538019</v>
          </cell>
          <cell r="AS14">
            <v>0</v>
          </cell>
        </row>
        <row r="15">
          <cell r="AK15" t="str">
            <v>E1.P_A.MR1-MP08-1</v>
          </cell>
          <cell r="AL15">
            <v>4880097562</v>
          </cell>
          <cell r="AM15">
            <v>0</v>
          </cell>
          <cell r="AN15">
            <v>0</v>
          </cell>
          <cell r="AO15">
            <v>0</v>
          </cell>
          <cell r="AP15">
            <v>0</v>
          </cell>
          <cell r="AQ15">
            <v>4767385591</v>
          </cell>
          <cell r="AR15">
            <v>112711971</v>
          </cell>
          <cell r="AS15">
            <v>0</v>
          </cell>
        </row>
        <row r="16">
          <cell r="AK16" t="str">
            <v>E1.P_A.MR2-MP01-1</v>
          </cell>
          <cell r="AL16">
            <v>12980000</v>
          </cell>
          <cell r="AM16">
            <v>0</v>
          </cell>
          <cell r="AN16">
            <v>0</v>
          </cell>
          <cell r="AO16">
            <v>0</v>
          </cell>
          <cell r="AP16">
            <v>0</v>
          </cell>
          <cell r="AQ16">
            <v>12980000</v>
          </cell>
          <cell r="AR16">
            <v>0</v>
          </cell>
          <cell r="AS16">
            <v>0</v>
          </cell>
        </row>
        <row r="17">
          <cell r="AK17" t="str">
            <v>E1.P_A.MR2-MP02-1</v>
          </cell>
          <cell r="AL17">
            <v>31238731</v>
          </cell>
          <cell r="AM17">
            <v>0</v>
          </cell>
          <cell r="AN17">
            <v>0</v>
          </cell>
          <cell r="AO17">
            <v>0</v>
          </cell>
          <cell r="AP17">
            <v>0</v>
          </cell>
          <cell r="AQ17">
            <v>31238731</v>
          </cell>
          <cell r="AR17">
            <v>0</v>
          </cell>
          <cell r="AS17">
            <v>0</v>
          </cell>
        </row>
        <row r="18">
          <cell r="AK18" t="str">
            <v>E1.P_A.MR2-MP03-1</v>
          </cell>
          <cell r="AL18">
            <v>1036243800</v>
          </cell>
          <cell r="AM18">
            <v>0</v>
          </cell>
          <cell r="AN18">
            <v>0</v>
          </cell>
          <cell r="AO18">
            <v>0</v>
          </cell>
          <cell r="AP18">
            <v>0</v>
          </cell>
          <cell r="AQ18">
            <v>1036243800</v>
          </cell>
          <cell r="AR18">
            <v>0</v>
          </cell>
          <cell r="AS18">
            <v>0</v>
          </cell>
        </row>
        <row r="19">
          <cell r="AK19" t="str">
            <v>E1.P_A.MR2-MP04-1</v>
          </cell>
          <cell r="AL19">
            <v>230100000</v>
          </cell>
          <cell r="AM19">
            <v>0</v>
          </cell>
          <cell r="AN19">
            <v>0</v>
          </cell>
          <cell r="AO19">
            <v>0</v>
          </cell>
          <cell r="AP19">
            <v>0</v>
          </cell>
          <cell r="AQ19">
            <v>230100000</v>
          </cell>
          <cell r="AR19">
            <v>0</v>
          </cell>
          <cell r="AS19">
            <v>0</v>
          </cell>
        </row>
        <row r="20">
          <cell r="AK20" t="str">
            <v>E1.P_A.MR3-MP01-1</v>
          </cell>
          <cell r="AL20">
            <v>34359600</v>
          </cell>
          <cell r="AM20">
            <v>0</v>
          </cell>
          <cell r="AN20">
            <v>0</v>
          </cell>
          <cell r="AO20">
            <v>0</v>
          </cell>
          <cell r="AP20">
            <v>0</v>
          </cell>
          <cell r="AQ20">
            <v>34359600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634719200</v>
          </cell>
          <cell r="AM22">
            <v>0</v>
          </cell>
          <cell r="AN22">
            <v>0</v>
          </cell>
          <cell r="AO22">
            <v>0</v>
          </cell>
          <cell r="AP22">
            <v>0</v>
          </cell>
          <cell r="AQ22">
            <v>634719200</v>
          </cell>
          <cell r="AR22">
            <v>0</v>
          </cell>
          <cell r="AS22">
            <v>0</v>
          </cell>
        </row>
        <row r="23">
          <cell r="AK23" t="str">
            <v>E1.P_A.MR3-MP04-1</v>
          </cell>
          <cell r="AL23">
            <v>1795034499</v>
          </cell>
          <cell r="AM23">
            <v>0</v>
          </cell>
          <cell r="AN23">
            <v>0</v>
          </cell>
          <cell r="AO23">
            <v>0</v>
          </cell>
          <cell r="AP23">
            <v>0</v>
          </cell>
          <cell r="AQ23">
            <v>1795034499</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62500000</v>
          </cell>
          <cell r="AM25">
            <v>0</v>
          </cell>
          <cell r="AN25">
            <v>0</v>
          </cell>
          <cell r="AO25">
            <v>0</v>
          </cell>
          <cell r="AP25">
            <v>0</v>
          </cell>
          <cell r="AQ25">
            <v>62500000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497248200</v>
          </cell>
          <cell r="AM28">
            <v>0</v>
          </cell>
          <cell r="AN28">
            <v>0</v>
          </cell>
          <cell r="AO28">
            <v>0</v>
          </cell>
          <cell r="AP28">
            <v>0</v>
          </cell>
          <cell r="AQ28">
            <v>497248200</v>
          </cell>
          <cell r="AR28">
            <v>0</v>
          </cell>
          <cell r="AS28">
            <v>0</v>
          </cell>
        </row>
        <row r="29">
          <cell r="AK29" t="str">
            <v>E1.P_A.MR4-MP05-1</v>
          </cell>
          <cell r="AL29">
            <v>1082947147</v>
          </cell>
          <cell r="AM29">
            <v>0</v>
          </cell>
          <cell r="AN29">
            <v>0</v>
          </cell>
          <cell r="AO29">
            <v>0</v>
          </cell>
          <cell r="AP29">
            <v>0</v>
          </cell>
          <cell r="AQ29">
            <v>1082947147</v>
          </cell>
          <cell r="AR29">
            <v>0</v>
          </cell>
          <cell r="AS29">
            <v>0</v>
          </cell>
        </row>
        <row r="30">
          <cell r="AK30" t="str">
            <v>E1.P_A.MR5-MP01-1</v>
          </cell>
          <cell r="AL30">
            <v>2810329924</v>
          </cell>
          <cell r="AM30">
            <v>0</v>
          </cell>
          <cell r="AN30">
            <v>0</v>
          </cell>
          <cell r="AO30">
            <v>0</v>
          </cell>
          <cell r="AP30">
            <v>0</v>
          </cell>
          <cell r="AQ30">
            <v>2810329924</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38791500</v>
          </cell>
          <cell r="AM32">
            <v>0</v>
          </cell>
          <cell r="AN32">
            <v>0</v>
          </cell>
          <cell r="AO32">
            <v>0</v>
          </cell>
          <cell r="AP32">
            <v>0</v>
          </cell>
          <cell r="AQ32">
            <v>38791500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30000000</v>
          </cell>
          <cell r="AM37">
            <v>0</v>
          </cell>
          <cell r="AN37">
            <v>0</v>
          </cell>
          <cell r="AO37">
            <v>0</v>
          </cell>
          <cell r="AP37">
            <v>0</v>
          </cell>
          <cell r="AQ37">
            <v>30000000</v>
          </cell>
          <cell r="AR37">
            <v>0</v>
          </cell>
          <cell r="AS37">
            <v>0</v>
          </cell>
        </row>
        <row r="38">
          <cell r="AK38" t="str">
            <v>E1.P_B.MR2-MP01-1</v>
          </cell>
          <cell r="AL38">
            <v>3326617693</v>
          </cell>
          <cell r="AM38">
            <v>536191959</v>
          </cell>
          <cell r="AN38">
            <v>0</v>
          </cell>
          <cell r="AO38">
            <v>0</v>
          </cell>
          <cell r="AP38">
            <v>1574628531</v>
          </cell>
          <cell r="AQ38">
            <v>0</v>
          </cell>
          <cell r="AR38">
            <v>1215797203</v>
          </cell>
          <cell r="AS38">
            <v>0</v>
          </cell>
        </row>
        <row r="39">
          <cell r="AK39" t="str">
            <v>E1.P_B.MR2-MP02-1</v>
          </cell>
          <cell r="AL39">
            <v>58269838</v>
          </cell>
          <cell r="AM39">
            <v>0</v>
          </cell>
          <cell r="AN39">
            <v>0</v>
          </cell>
          <cell r="AO39">
            <v>0</v>
          </cell>
          <cell r="AP39">
            <v>0</v>
          </cell>
          <cell r="AQ39">
            <v>45360000</v>
          </cell>
          <cell r="AR39">
            <v>12909838</v>
          </cell>
          <cell r="AS39">
            <v>0</v>
          </cell>
        </row>
        <row r="40">
          <cell r="AK40" t="str">
            <v>E1.P_B.MR2-MP03-1</v>
          </cell>
          <cell r="AL40">
            <v>193000000</v>
          </cell>
          <cell r="AM40">
            <v>0</v>
          </cell>
          <cell r="AN40">
            <v>0</v>
          </cell>
          <cell r="AO40">
            <v>0</v>
          </cell>
          <cell r="AP40">
            <v>0</v>
          </cell>
          <cell r="AQ40">
            <v>193000000</v>
          </cell>
          <cell r="AR40">
            <v>0</v>
          </cell>
          <cell r="AS40">
            <v>0</v>
          </cell>
        </row>
        <row r="41">
          <cell r="AK41" t="str">
            <v>E1.P_B.MR3-MP01-1</v>
          </cell>
          <cell r="AL41">
            <v>44890888</v>
          </cell>
          <cell r="AM41">
            <v>0</v>
          </cell>
          <cell r="AN41">
            <v>0</v>
          </cell>
          <cell r="AO41">
            <v>0</v>
          </cell>
          <cell r="AP41">
            <v>0</v>
          </cell>
          <cell r="AQ41">
            <v>0</v>
          </cell>
          <cell r="AR41">
            <v>44890888</v>
          </cell>
          <cell r="AS41">
            <v>0</v>
          </cell>
        </row>
        <row r="42">
          <cell r="AK42" t="str">
            <v>E1.P_B.MR3-MP02-1</v>
          </cell>
          <cell r="AL42">
            <v>204470000</v>
          </cell>
          <cell r="AM42">
            <v>0</v>
          </cell>
          <cell r="AN42">
            <v>0</v>
          </cell>
          <cell r="AO42">
            <v>0</v>
          </cell>
          <cell r="AP42">
            <v>0</v>
          </cell>
          <cell r="AQ42">
            <v>174470000</v>
          </cell>
          <cell r="AR42">
            <v>30000000</v>
          </cell>
          <cell r="AS42">
            <v>0</v>
          </cell>
        </row>
        <row r="43">
          <cell r="AK43" t="str">
            <v>E1.P_B.MR3-MP03-1</v>
          </cell>
          <cell r="AL43">
            <v>343520000</v>
          </cell>
          <cell r="AM43">
            <v>0</v>
          </cell>
          <cell r="AN43">
            <v>0</v>
          </cell>
          <cell r="AO43">
            <v>0</v>
          </cell>
          <cell r="AP43">
            <v>0</v>
          </cell>
          <cell r="AQ43">
            <v>313520000</v>
          </cell>
          <cell r="AR43">
            <v>30000000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33000000</v>
          </cell>
          <cell r="AM45">
            <v>0</v>
          </cell>
          <cell r="AN45">
            <v>0</v>
          </cell>
          <cell r="AO45">
            <v>0</v>
          </cell>
          <cell r="AP45">
            <v>0</v>
          </cell>
          <cell r="AQ45">
            <v>23000000</v>
          </cell>
          <cell r="AR45">
            <v>10000000</v>
          </cell>
          <cell r="AS45">
            <v>0</v>
          </cell>
        </row>
        <row r="46">
          <cell r="AK46" t="str">
            <v>E1.P_B.MR3-MP06-1</v>
          </cell>
          <cell r="AL46">
            <v>63594708</v>
          </cell>
          <cell r="AM46">
            <v>0</v>
          </cell>
          <cell r="AN46">
            <v>0</v>
          </cell>
          <cell r="AO46">
            <v>0</v>
          </cell>
          <cell r="AP46">
            <v>0</v>
          </cell>
          <cell r="AQ46">
            <v>33594708</v>
          </cell>
          <cell r="AR46">
            <v>30000000</v>
          </cell>
          <cell r="AS46">
            <v>0</v>
          </cell>
        </row>
        <row r="47">
          <cell r="AK47" t="str">
            <v>E1.P_B.MR3-MP07-1</v>
          </cell>
          <cell r="AL47">
            <v>46000000</v>
          </cell>
          <cell r="AM47">
            <v>0</v>
          </cell>
          <cell r="AN47">
            <v>0</v>
          </cell>
          <cell r="AO47">
            <v>0</v>
          </cell>
          <cell r="AP47">
            <v>46000000</v>
          </cell>
          <cell r="AQ47">
            <v>0</v>
          </cell>
          <cell r="AR47">
            <v>0</v>
          </cell>
          <cell r="AS47">
            <v>0</v>
          </cell>
        </row>
        <row r="48">
          <cell r="AK48" t="str">
            <v>E1.P_B.MR3-MP08-1</v>
          </cell>
          <cell r="AL48">
            <v>23540000</v>
          </cell>
          <cell r="AM48">
            <v>0</v>
          </cell>
          <cell r="AN48">
            <v>0</v>
          </cell>
          <cell r="AO48">
            <v>0</v>
          </cell>
          <cell r="AP48">
            <v>0</v>
          </cell>
          <cell r="AQ48">
            <v>23540000</v>
          </cell>
          <cell r="AR48">
            <v>0</v>
          </cell>
          <cell r="AS48">
            <v>0</v>
          </cell>
        </row>
        <row r="49">
          <cell r="AK49" t="str">
            <v>E1.P_B.MR3-MP09-1</v>
          </cell>
          <cell r="AL49">
            <v>125094075</v>
          </cell>
          <cell r="AM49">
            <v>0</v>
          </cell>
          <cell r="AN49">
            <v>0</v>
          </cell>
          <cell r="AO49">
            <v>0</v>
          </cell>
          <cell r="AP49">
            <v>0</v>
          </cell>
          <cell r="AQ49">
            <v>125094075</v>
          </cell>
          <cell r="AR49">
            <v>0</v>
          </cell>
          <cell r="AS49">
            <v>0</v>
          </cell>
        </row>
        <row r="50">
          <cell r="AK50" t="str">
            <v>E1.P_B.MR3-MP10-1</v>
          </cell>
          <cell r="AL50">
            <v>598843306</v>
          </cell>
          <cell r="AM50">
            <v>0</v>
          </cell>
          <cell r="AN50">
            <v>0</v>
          </cell>
          <cell r="AO50">
            <v>0</v>
          </cell>
          <cell r="AP50">
            <v>113163014</v>
          </cell>
          <cell r="AQ50">
            <v>327119228</v>
          </cell>
          <cell r="AR50">
            <v>158561064</v>
          </cell>
          <cell r="AS50">
            <v>0</v>
          </cell>
        </row>
        <row r="51">
          <cell r="AK51" t="str">
            <v>E1.P_C.MR1-MP01-1</v>
          </cell>
          <cell r="AL51">
            <v>1910515446</v>
          </cell>
          <cell r="AM51">
            <v>100000000</v>
          </cell>
          <cell r="AN51">
            <v>0</v>
          </cell>
          <cell r="AO51">
            <v>0</v>
          </cell>
          <cell r="AP51">
            <v>0</v>
          </cell>
          <cell r="AQ51">
            <v>1810515446</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412000000</v>
          </cell>
          <cell r="AM53">
            <v>0</v>
          </cell>
          <cell r="AN53">
            <v>0</v>
          </cell>
          <cell r="AO53">
            <v>0</v>
          </cell>
          <cell r="AP53">
            <v>0</v>
          </cell>
          <cell r="AQ53">
            <v>412000000</v>
          </cell>
          <cell r="AR53">
            <v>0</v>
          </cell>
          <cell r="AS53">
            <v>0</v>
          </cell>
        </row>
        <row r="54">
          <cell r="AK54" t="str">
            <v>E1.P_C.MR1-MP04-1</v>
          </cell>
          <cell r="AL54">
            <v>3656149214</v>
          </cell>
          <cell r="AM54">
            <v>166153200</v>
          </cell>
          <cell r="AN54">
            <v>0</v>
          </cell>
          <cell r="AO54">
            <v>0</v>
          </cell>
          <cell r="AP54">
            <v>100000</v>
          </cell>
          <cell r="AQ54">
            <v>3351724118</v>
          </cell>
          <cell r="AR54">
            <v>138171896</v>
          </cell>
          <cell r="AS54">
            <v>0</v>
          </cell>
        </row>
        <row r="55">
          <cell r="AK55" t="str">
            <v>E1.P_C.MR1-MP05-1</v>
          </cell>
          <cell r="AL55">
            <v>448154544</v>
          </cell>
          <cell r="AM55">
            <v>0</v>
          </cell>
          <cell r="AN55">
            <v>0</v>
          </cell>
          <cell r="AO55">
            <v>0</v>
          </cell>
          <cell r="AP55">
            <v>0</v>
          </cell>
          <cell r="AQ55">
            <v>448154544</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35000000</v>
          </cell>
          <cell r="AM60">
            <v>0</v>
          </cell>
          <cell r="AN60">
            <v>0</v>
          </cell>
          <cell r="AO60">
            <v>0</v>
          </cell>
          <cell r="AP60">
            <v>0</v>
          </cell>
          <cell r="AQ60">
            <v>35000000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400014588</v>
          </cell>
          <cell r="AM64">
            <v>0</v>
          </cell>
          <cell r="AN64">
            <v>0</v>
          </cell>
          <cell r="AO64">
            <v>0</v>
          </cell>
          <cell r="AP64">
            <v>0</v>
          </cell>
          <cell r="AQ64">
            <v>400014588</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850424448</v>
          </cell>
          <cell r="AM67">
            <v>0</v>
          </cell>
          <cell r="AN67">
            <v>0</v>
          </cell>
          <cell r="AO67">
            <v>0</v>
          </cell>
          <cell r="AP67">
            <v>0</v>
          </cell>
          <cell r="AQ67">
            <v>666933038</v>
          </cell>
          <cell r="AR67">
            <v>183491410</v>
          </cell>
          <cell r="AS67">
            <v>0</v>
          </cell>
        </row>
        <row r="68">
          <cell r="AK68" t="str">
            <v>E1.P_D.MR1-MP02-1</v>
          </cell>
          <cell r="AL68">
            <v>100240000</v>
          </cell>
          <cell r="AM68">
            <v>0</v>
          </cell>
          <cell r="AN68">
            <v>0</v>
          </cell>
          <cell r="AO68">
            <v>0</v>
          </cell>
          <cell r="AP68">
            <v>0</v>
          </cell>
          <cell r="AQ68">
            <v>100240000</v>
          </cell>
          <cell r="AR68">
            <v>0</v>
          </cell>
          <cell r="AS68">
            <v>0</v>
          </cell>
        </row>
        <row r="69">
          <cell r="AK69" t="str">
            <v>E1.P_D.MR1-MP03-1</v>
          </cell>
          <cell r="AL69">
            <v>45600000</v>
          </cell>
          <cell r="AM69">
            <v>0</v>
          </cell>
          <cell r="AN69">
            <v>0</v>
          </cell>
          <cell r="AO69">
            <v>0</v>
          </cell>
          <cell r="AP69">
            <v>0</v>
          </cell>
          <cell r="AQ69">
            <v>45600000</v>
          </cell>
          <cell r="AR69">
            <v>0</v>
          </cell>
          <cell r="AS69">
            <v>0</v>
          </cell>
        </row>
        <row r="70">
          <cell r="AK70" t="str">
            <v>E1.P_D.MR1-MP04-1</v>
          </cell>
          <cell r="AL70">
            <v>40300000</v>
          </cell>
          <cell r="AM70">
            <v>0</v>
          </cell>
          <cell r="AN70">
            <v>0</v>
          </cell>
          <cell r="AO70">
            <v>0</v>
          </cell>
          <cell r="AP70">
            <v>0</v>
          </cell>
          <cell r="AQ70">
            <v>40300000</v>
          </cell>
          <cell r="AR70">
            <v>0</v>
          </cell>
          <cell r="AS70">
            <v>0</v>
          </cell>
        </row>
        <row r="71">
          <cell r="AK71" t="str">
            <v>E1.P_D.MR1-MP05-1</v>
          </cell>
          <cell r="AL71">
            <v>70000000</v>
          </cell>
          <cell r="AM71">
            <v>0</v>
          </cell>
          <cell r="AN71">
            <v>0</v>
          </cell>
          <cell r="AO71">
            <v>0</v>
          </cell>
          <cell r="AP71">
            <v>0</v>
          </cell>
          <cell r="AQ71">
            <v>70000000</v>
          </cell>
          <cell r="AR71">
            <v>0</v>
          </cell>
          <cell r="AS71">
            <v>0</v>
          </cell>
        </row>
        <row r="72">
          <cell r="AK72" t="str">
            <v>E1.P_D.MR1-MP06-1</v>
          </cell>
          <cell r="AL72">
            <v>72000000</v>
          </cell>
          <cell r="AM72">
            <v>0</v>
          </cell>
          <cell r="AN72">
            <v>0</v>
          </cell>
          <cell r="AO72">
            <v>0</v>
          </cell>
          <cell r="AP72">
            <v>0</v>
          </cell>
          <cell r="AQ72">
            <v>72000000</v>
          </cell>
          <cell r="AR72">
            <v>0</v>
          </cell>
          <cell r="AS72">
            <v>0</v>
          </cell>
        </row>
        <row r="73">
          <cell r="AK73" t="str">
            <v>E1.P_D.MR1-MP07-1</v>
          </cell>
          <cell r="AL73">
            <v>22000000</v>
          </cell>
          <cell r="AM73">
            <v>0</v>
          </cell>
          <cell r="AN73">
            <v>0</v>
          </cell>
          <cell r="AO73">
            <v>0</v>
          </cell>
          <cell r="AP73">
            <v>0</v>
          </cell>
          <cell r="AQ73">
            <v>22000000</v>
          </cell>
          <cell r="AR73">
            <v>0</v>
          </cell>
          <cell r="AS73">
            <v>0</v>
          </cell>
        </row>
        <row r="74">
          <cell r="AK74" t="str">
            <v>E1.P_D.MR1-MP08-1</v>
          </cell>
          <cell r="AL74">
            <v>469046874</v>
          </cell>
          <cell r="AM74">
            <v>0</v>
          </cell>
          <cell r="AN74">
            <v>0</v>
          </cell>
          <cell r="AO74">
            <v>0</v>
          </cell>
          <cell r="AP74">
            <v>0</v>
          </cell>
          <cell r="AQ74">
            <v>469046874</v>
          </cell>
          <cell r="AR74">
            <v>0</v>
          </cell>
          <cell r="AS74">
            <v>0</v>
          </cell>
        </row>
        <row r="75">
          <cell r="AK75" t="str">
            <v>E1.P_D.MR1-MP09-1</v>
          </cell>
          <cell r="AL75">
            <v>403854102</v>
          </cell>
          <cell r="AM75">
            <v>0</v>
          </cell>
          <cell r="AN75">
            <v>0</v>
          </cell>
          <cell r="AO75">
            <v>0</v>
          </cell>
          <cell r="AP75">
            <v>17936102</v>
          </cell>
          <cell r="AQ75">
            <v>385918000</v>
          </cell>
          <cell r="AR75">
            <v>0</v>
          </cell>
          <cell r="AS75">
            <v>0</v>
          </cell>
        </row>
        <row r="76">
          <cell r="AK76" t="str">
            <v>E1.P_D.MR1-MP10-1</v>
          </cell>
          <cell r="AL76">
            <v>221884728</v>
          </cell>
          <cell r="AM76">
            <v>0</v>
          </cell>
          <cell r="AN76">
            <v>0</v>
          </cell>
          <cell r="AO76">
            <v>0</v>
          </cell>
          <cell r="AP76">
            <v>0</v>
          </cell>
          <cell r="AQ76">
            <v>221884728</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120000000</v>
          </cell>
          <cell r="AM79">
            <v>0</v>
          </cell>
          <cell r="AN79">
            <v>0</v>
          </cell>
          <cell r="AO79">
            <v>0</v>
          </cell>
          <cell r="AP79">
            <v>0</v>
          </cell>
          <cell r="AQ79">
            <v>120000000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407383880</v>
          </cell>
          <cell r="AM83">
            <v>0</v>
          </cell>
          <cell r="AN83">
            <v>0</v>
          </cell>
          <cell r="AO83">
            <v>0</v>
          </cell>
          <cell r="AP83">
            <v>0</v>
          </cell>
          <cell r="AQ83">
            <v>407383880</v>
          </cell>
          <cell r="AR83">
            <v>0</v>
          </cell>
          <cell r="AS83">
            <v>0</v>
          </cell>
        </row>
        <row r="84">
          <cell r="AK84" t="str">
            <v>E1.P_E.MR1-MP05-1</v>
          </cell>
          <cell r="AL84">
            <v>959525866</v>
          </cell>
          <cell r="AM84">
            <v>0</v>
          </cell>
          <cell r="AN84">
            <v>0</v>
          </cell>
          <cell r="AO84">
            <v>0</v>
          </cell>
          <cell r="AP84">
            <v>2500000</v>
          </cell>
          <cell r="AQ84">
            <v>957025866</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75555212</v>
          </cell>
          <cell r="AM86">
            <v>0</v>
          </cell>
          <cell r="AN86">
            <v>0</v>
          </cell>
          <cell r="AO86">
            <v>0</v>
          </cell>
          <cell r="AP86">
            <v>0</v>
          </cell>
          <cell r="AQ86">
            <v>0</v>
          </cell>
          <cell r="AR86">
            <v>75555212</v>
          </cell>
          <cell r="AS86">
            <v>0</v>
          </cell>
        </row>
        <row r="87">
          <cell r="AK87" t="str">
            <v>E1.P_F.MR1-MP03-1</v>
          </cell>
          <cell r="AL87">
            <v>1000000000</v>
          </cell>
          <cell r="AM87">
            <v>0</v>
          </cell>
          <cell r="AN87">
            <v>0</v>
          </cell>
          <cell r="AO87">
            <v>0</v>
          </cell>
          <cell r="AP87">
            <v>0</v>
          </cell>
          <cell r="AQ87">
            <v>1000000000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105155890</v>
          </cell>
          <cell r="AM89">
            <v>0</v>
          </cell>
          <cell r="AN89">
            <v>0</v>
          </cell>
          <cell r="AO89">
            <v>0</v>
          </cell>
          <cell r="AP89">
            <v>0</v>
          </cell>
          <cell r="AQ89">
            <v>105155890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335000000</v>
          </cell>
          <cell r="AM91">
            <v>0</v>
          </cell>
          <cell r="AN91">
            <v>0</v>
          </cell>
          <cell r="AO91">
            <v>0</v>
          </cell>
          <cell r="AP91">
            <v>0</v>
          </cell>
          <cell r="AQ91">
            <v>335000000</v>
          </cell>
          <cell r="AR91">
            <v>0</v>
          </cell>
          <cell r="AS91">
            <v>0</v>
          </cell>
        </row>
        <row r="92">
          <cell r="AK92" t="str">
            <v>E1.P_F.MR2-MP04-1</v>
          </cell>
          <cell r="AL92">
            <v>3181991247</v>
          </cell>
          <cell r="AM92">
            <v>0</v>
          </cell>
          <cell r="AN92">
            <v>0</v>
          </cell>
          <cell r="AO92">
            <v>0</v>
          </cell>
          <cell r="AP92">
            <v>0</v>
          </cell>
          <cell r="AQ92">
            <v>3181991247</v>
          </cell>
          <cell r="AR92">
            <v>0</v>
          </cell>
          <cell r="AS92">
            <v>0</v>
          </cell>
        </row>
        <row r="93">
          <cell r="AK93" t="str">
            <v>E1.P_G.MR1-MP01-1</v>
          </cell>
          <cell r="AL93">
            <v>19397000</v>
          </cell>
          <cell r="AM93">
            <v>0</v>
          </cell>
          <cell r="AN93">
            <v>0</v>
          </cell>
          <cell r="AO93">
            <v>0</v>
          </cell>
          <cell r="AP93">
            <v>0</v>
          </cell>
          <cell r="AQ93">
            <v>19397000</v>
          </cell>
          <cell r="AR93">
            <v>0</v>
          </cell>
          <cell r="AS93">
            <v>0</v>
          </cell>
        </row>
        <row r="94">
          <cell r="AK94" t="str">
            <v>E1.P_G.MR1-MP02-1</v>
          </cell>
          <cell r="AL94">
            <v>38103000</v>
          </cell>
          <cell r="AM94">
            <v>0</v>
          </cell>
          <cell r="AN94">
            <v>0</v>
          </cell>
          <cell r="AO94">
            <v>0</v>
          </cell>
          <cell r="AP94">
            <v>0</v>
          </cell>
          <cell r="AQ94">
            <v>38103000</v>
          </cell>
          <cell r="AR94">
            <v>0</v>
          </cell>
          <cell r="AS94">
            <v>0</v>
          </cell>
        </row>
        <row r="95">
          <cell r="AK95" t="str">
            <v>E1.P_G.MR1-MP03-1</v>
          </cell>
          <cell r="AL95">
            <v>280000000</v>
          </cell>
          <cell r="AM95">
            <v>0</v>
          </cell>
          <cell r="AN95">
            <v>0</v>
          </cell>
          <cell r="AO95">
            <v>0</v>
          </cell>
          <cell r="AP95">
            <v>0</v>
          </cell>
          <cell r="AQ95">
            <v>280000000</v>
          </cell>
          <cell r="AR95">
            <v>0</v>
          </cell>
          <cell r="AS95">
            <v>0</v>
          </cell>
        </row>
        <row r="96">
          <cell r="AK96" t="str">
            <v>E1.P_G.MR2-MP01-1</v>
          </cell>
          <cell r="AL96">
            <v>45000000</v>
          </cell>
          <cell r="AM96">
            <v>0</v>
          </cell>
          <cell r="AN96">
            <v>0</v>
          </cell>
          <cell r="AO96">
            <v>0</v>
          </cell>
          <cell r="AP96">
            <v>0</v>
          </cell>
          <cell r="AQ96">
            <v>45000000</v>
          </cell>
          <cell r="AR96">
            <v>0</v>
          </cell>
          <cell r="AS96">
            <v>0</v>
          </cell>
        </row>
        <row r="97">
          <cell r="AK97" t="str">
            <v>E1.P_H.MR1-MP01-1</v>
          </cell>
          <cell r="AL97">
            <v>159500000</v>
          </cell>
          <cell r="AM97">
            <v>0</v>
          </cell>
          <cell r="AN97">
            <v>0</v>
          </cell>
          <cell r="AO97">
            <v>0</v>
          </cell>
          <cell r="AP97">
            <v>0</v>
          </cell>
          <cell r="AQ97">
            <v>159500000</v>
          </cell>
          <cell r="AR97">
            <v>0</v>
          </cell>
          <cell r="AS97">
            <v>0</v>
          </cell>
        </row>
        <row r="98">
          <cell r="AK98" t="str">
            <v>E1.P_H.MR1-MP02-1</v>
          </cell>
          <cell r="AL98">
            <v>5000000</v>
          </cell>
          <cell r="AM98">
            <v>0</v>
          </cell>
          <cell r="AN98">
            <v>0</v>
          </cell>
          <cell r="AO98">
            <v>0</v>
          </cell>
          <cell r="AP98">
            <v>0</v>
          </cell>
          <cell r="AQ98">
            <v>5000000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5000000</v>
          </cell>
          <cell r="AM100">
            <v>0</v>
          </cell>
          <cell r="AN100">
            <v>0</v>
          </cell>
          <cell r="AO100">
            <v>0</v>
          </cell>
          <cell r="AP100">
            <v>0</v>
          </cell>
          <cell r="AQ100">
            <v>5000000</v>
          </cell>
          <cell r="AR100">
            <v>0</v>
          </cell>
          <cell r="AS100">
            <v>0</v>
          </cell>
        </row>
        <row r="101">
          <cell r="AK101" t="str">
            <v>E1.P_H.MR1-MP05-1</v>
          </cell>
          <cell r="AL101">
            <v>20000000</v>
          </cell>
          <cell r="AM101">
            <v>0</v>
          </cell>
          <cell r="AN101">
            <v>0</v>
          </cell>
          <cell r="AO101">
            <v>0</v>
          </cell>
          <cell r="AP101">
            <v>0</v>
          </cell>
          <cell r="AQ101">
            <v>20000000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5000000</v>
          </cell>
          <cell r="AM103">
            <v>0</v>
          </cell>
          <cell r="AN103">
            <v>0</v>
          </cell>
          <cell r="AO103">
            <v>0</v>
          </cell>
          <cell r="AP103">
            <v>0</v>
          </cell>
          <cell r="AQ103">
            <v>5000000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256450000</v>
          </cell>
          <cell r="AM105">
            <v>0</v>
          </cell>
          <cell r="AN105">
            <v>0</v>
          </cell>
          <cell r="AO105">
            <v>0</v>
          </cell>
          <cell r="AP105">
            <v>0</v>
          </cell>
          <cell r="AQ105">
            <v>256450000</v>
          </cell>
          <cell r="AR105">
            <v>0</v>
          </cell>
          <cell r="AS105">
            <v>0</v>
          </cell>
        </row>
        <row r="106">
          <cell r="AK106" t="str">
            <v>E1.P_I.MR1-MP03-1</v>
          </cell>
          <cell r="AL106">
            <v>80000000</v>
          </cell>
          <cell r="AM106">
            <v>0</v>
          </cell>
          <cell r="AN106">
            <v>0</v>
          </cell>
          <cell r="AO106">
            <v>0</v>
          </cell>
          <cell r="AP106">
            <v>0</v>
          </cell>
          <cell r="AQ106">
            <v>80000000</v>
          </cell>
          <cell r="AR106">
            <v>0</v>
          </cell>
          <cell r="AS106">
            <v>0</v>
          </cell>
        </row>
        <row r="107">
          <cell r="AK107" t="str">
            <v>E1.P_J.MR1-MP01-1</v>
          </cell>
          <cell r="AL107">
            <v>217483430</v>
          </cell>
          <cell r="AM107">
            <v>0</v>
          </cell>
          <cell r="AN107">
            <v>0</v>
          </cell>
          <cell r="AO107">
            <v>0</v>
          </cell>
          <cell r="AP107">
            <v>0</v>
          </cell>
          <cell r="AQ107">
            <v>217483430</v>
          </cell>
          <cell r="AR107">
            <v>0</v>
          </cell>
          <cell r="AS107">
            <v>0</v>
          </cell>
        </row>
        <row r="108">
          <cell r="AK108" t="str">
            <v>E1.P_J.MR1-MP02-1</v>
          </cell>
          <cell r="AL108">
            <v>300214800</v>
          </cell>
          <cell r="AM108">
            <v>0</v>
          </cell>
          <cell r="AN108">
            <v>0</v>
          </cell>
          <cell r="AO108">
            <v>0</v>
          </cell>
          <cell r="AP108">
            <v>0</v>
          </cell>
          <cell r="AQ108">
            <v>300214800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29700000</v>
          </cell>
          <cell r="AM111">
            <v>0</v>
          </cell>
          <cell r="AN111">
            <v>0</v>
          </cell>
          <cell r="AO111">
            <v>0</v>
          </cell>
          <cell r="AP111">
            <v>0</v>
          </cell>
          <cell r="AQ111">
            <v>29700000</v>
          </cell>
          <cell r="AR111">
            <v>0</v>
          </cell>
          <cell r="AS111">
            <v>0</v>
          </cell>
        </row>
        <row r="112">
          <cell r="AK112" t="str">
            <v>E2.P_A.MR1-MP04-1</v>
          </cell>
          <cell r="AL112">
            <v>5000000</v>
          </cell>
          <cell r="AM112">
            <v>0</v>
          </cell>
          <cell r="AN112">
            <v>0</v>
          </cell>
          <cell r="AO112">
            <v>0</v>
          </cell>
          <cell r="AP112">
            <v>0</v>
          </cell>
          <cell r="AQ112">
            <v>5000000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10000000</v>
          </cell>
          <cell r="AM116">
            <v>0</v>
          </cell>
          <cell r="AN116">
            <v>0</v>
          </cell>
          <cell r="AO116">
            <v>0</v>
          </cell>
          <cell r="AP116">
            <v>0</v>
          </cell>
          <cell r="AQ116">
            <v>10000000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0</v>
          </cell>
          <cell r="AM118">
            <v>0</v>
          </cell>
          <cell r="AN118">
            <v>0</v>
          </cell>
          <cell r="AO118">
            <v>0</v>
          </cell>
          <cell r="AP118">
            <v>0</v>
          </cell>
          <cell r="AQ118">
            <v>0</v>
          </cell>
          <cell r="AR118">
            <v>0</v>
          </cell>
          <cell r="AS118">
            <v>0</v>
          </cell>
        </row>
        <row r="119">
          <cell r="AK119" t="str">
            <v>E2.P_B.MR1-MP01-1</v>
          </cell>
          <cell r="AL119">
            <v>107897028</v>
          </cell>
          <cell r="AM119">
            <v>0</v>
          </cell>
          <cell r="AN119">
            <v>0</v>
          </cell>
          <cell r="AO119">
            <v>0</v>
          </cell>
          <cell r="AP119">
            <v>0</v>
          </cell>
          <cell r="AQ119">
            <v>107897028</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0</v>
          </cell>
          <cell r="AM123">
            <v>0</v>
          </cell>
          <cell r="AN123">
            <v>0</v>
          </cell>
          <cell r="AO123">
            <v>0</v>
          </cell>
          <cell r="AP123">
            <v>0</v>
          </cell>
          <cell r="AQ123">
            <v>0</v>
          </cell>
          <cell r="AR123">
            <v>0</v>
          </cell>
          <cell r="AS123">
            <v>0</v>
          </cell>
        </row>
        <row r="124">
          <cell r="AK124" t="str">
            <v>E2.P_C.MR1-MP02-1</v>
          </cell>
          <cell r="AL124">
            <v>0</v>
          </cell>
          <cell r="AM124">
            <v>0</v>
          </cell>
          <cell r="AN124">
            <v>0</v>
          </cell>
          <cell r="AO124">
            <v>0</v>
          </cell>
          <cell r="AP124">
            <v>0</v>
          </cell>
          <cell r="AQ124">
            <v>0</v>
          </cell>
          <cell r="AR124">
            <v>0</v>
          </cell>
          <cell r="AS124">
            <v>0</v>
          </cell>
        </row>
        <row r="125">
          <cell r="AK125" t="str">
            <v>E2.P_C.MR1-MP03-1</v>
          </cell>
          <cell r="AL125">
            <v>46000000</v>
          </cell>
          <cell r="AM125">
            <v>0</v>
          </cell>
          <cell r="AN125">
            <v>0</v>
          </cell>
          <cell r="AO125">
            <v>0</v>
          </cell>
          <cell r="AP125">
            <v>0</v>
          </cell>
          <cell r="AQ125">
            <v>46000000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0</v>
          </cell>
          <cell r="AM127">
            <v>0</v>
          </cell>
          <cell r="AN127">
            <v>0</v>
          </cell>
          <cell r="AO127">
            <v>0</v>
          </cell>
          <cell r="AP127">
            <v>0</v>
          </cell>
          <cell r="AQ127">
            <v>0</v>
          </cell>
          <cell r="AR127">
            <v>0</v>
          </cell>
          <cell r="AS127">
            <v>0</v>
          </cell>
        </row>
        <row r="128">
          <cell r="AK128" t="str">
            <v>E2.P_D.MR1-MP03-1</v>
          </cell>
          <cell r="AL128">
            <v>0</v>
          </cell>
          <cell r="AM128">
            <v>0</v>
          </cell>
          <cell r="AN128">
            <v>0</v>
          </cell>
          <cell r="AO128">
            <v>0</v>
          </cell>
          <cell r="AP128">
            <v>0</v>
          </cell>
          <cell r="AQ128">
            <v>0</v>
          </cell>
          <cell r="AR128">
            <v>0</v>
          </cell>
          <cell r="AS128">
            <v>0</v>
          </cell>
        </row>
        <row r="129">
          <cell r="AK129" t="str">
            <v>E2.P_D.MR1-MP04-1</v>
          </cell>
          <cell r="AL129">
            <v>0</v>
          </cell>
          <cell r="AM129">
            <v>0</v>
          </cell>
          <cell r="AN129">
            <v>0</v>
          </cell>
          <cell r="AO129">
            <v>0</v>
          </cell>
          <cell r="AP129">
            <v>0</v>
          </cell>
          <cell r="AQ129">
            <v>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285480681</v>
          </cell>
          <cell r="AM132">
            <v>0</v>
          </cell>
          <cell r="AN132">
            <v>0</v>
          </cell>
          <cell r="AO132">
            <v>0</v>
          </cell>
          <cell r="AP132">
            <v>0</v>
          </cell>
          <cell r="AQ132">
            <v>285480681</v>
          </cell>
          <cell r="AR132">
            <v>0</v>
          </cell>
          <cell r="AS132">
            <v>0</v>
          </cell>
        </row>
        <row r="133">
          <cell r="AK133" t="str">
            <v>E2.P_E.MR1-MP03-1</v>
          </cell>
          <cell r="AL133">
            <v>0</v>
          </cell>
          <cell r="AM133">
            <v>0</v>
          </cell>
          <cell r="AN133">
            <v>0</v>
          </cell>
          <cell r="AO133">
            <v>0</v>
          </cell>
          <cell r="AP133">
            <v>0</v>
          </cell>
          <cell r="AQ133">
            <v>0</v>
          </cell>
          <cell r="AR133">
            <v>0</v>
          </cell>
          <cell r="AS133">
            <v>0</v>
          </cell>
        </row>
        <row r="134">
          <cell r="AK134" t="str">
            <v>E2.P_E.MR1-MP04-1</v>
          </cell>
          <cell r="AL134">
            <v>802196500</v>
          </cell>
          <cell r="AM134">
            <v>0</v>
          </cell>
          <cell r="AN134">
            <v>0</v>
          </cell>
          <cell r="AO134">
            <v>0</v>
          </cell>
          <cell r="AP134">
            <v>0</v>
          </cell>
          <cell r="AQ134">
            <v>802196500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95878727</v>
          </cell>
          <cell r="AM136">
            <v>0</v>
          </cell>
          <cell r="AN136">
            <v>0</v>
          </cell>
          <cell r="AO136">
            <v>0</v>
          </cell>
          <cell r="AP136">
            <v>0</v>
          </cell>
          <cell r="AQ136">
            <v>95878727</v>
          </cell>
          <cell r="AR136">
            <v>0</v>
          </cell>
          <cell r="AS136">
            <v>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5000000</v>
          </cell>
          <cell r="AM138">
            <v>0</v>
          </cell>
          <cell r="AN138">
            <v>0</v>
          </cell>
          <cell r="AO138">
            <v>0</v>
          </cell>
          <cell r="AP138">
            <v>0</v>
          </cell>
          <cell r="AQ138">
            <v>5000000</v>
          </cell>
          <cell r="AR138">
            <v>0</v>
          </cell>
          <cell r="AS138">
            <v>0</v>
          </cell>
        </row>
        <row r="139">
          <cell r="AK139" t="str">
            <v>E2.P_F.MR1-MP03-1</v>
          </cell>
          <cell r="AL139">
            <v>15000000</v>
          </cell>
          <cell r="AM139">
            <v>0</v>
          </cell>
          <cell r="AN139">
            <v>0</v>
          </cell>
          <cell r="AO139">
            <v>0</v>
          </cell>
          <cell r="AP139">
            <v>0</v>
          </cell>
          <cell r="AQ139">
            <v>15000000</v>
          </cell>
          <cell r="AR139">
            <v>0</v>
          </cell>
          <cell r="AS139">
            <v>0</v>
          </cell>
        </row>
        <row r="140">
          <cell r="AK140" t="str">
            <v>E2.P_F.MR1-MP04-1</v>
          </cell>
          <cell r="AL140">
            <v>5000000</v>
          </cell>
          <cell r="AM140">
            <v>0</v>
          </cell>
          <cell r="AN140">
            <v>0</v>
          </cell>
          <cell r="AO140">
            <v>0</v>
          </cell>
          <cell r="AP140">
            <v>0</v>
          </cell>
          <cell r="AQ140">
            <v>5000000</v>
          </cell>
          <cell r="AR140">
            <v>0</v>
          </cell>
          <cell r="AS140">
            <v>0</v>
          </cell>
        </row>
        <row r="141">
          <cell r="AK141" t="str">
            <v>E2.P_F.MR1-MP05-1</v>
          </cell>
          <cell r="AL141">
            <v>0</v>
          </cell>
          <cell r="AM141">
            <v>0</v>
          </cell>
          <cell r="AN141">
            <v>0</v>
          </cell>
          <cell r="AO141">
            <v>0</v>
          </cell>
          <cell r="AP141">
            <v>0</v>
          </cell>
          <cell r="AQ141">
            <v>0</v>
          </cell>
          <cell r="AR141">
            <v>0</v>
          </cell>
          <cell r="AS141">
            <v>0</v>
          </cell>
        </row>
        <row r="142">
          <cell r="AK142" t="str">
            <v>E2.P_F.MR2-MP01-1</v>
          </cell>
          <cell r="AL142">
            <v>20000000</v>
          </cell>
          <cell r="AM142">
            <v>0</v>
          </cell>
          <cell r="AN142">
            <v>0</v>
          </cell>
          <cell r="AO142">
            <v>0</v>
          </cell>
          <cell r="AP142">
            <v>0</v>
          </cell>
          <cell r="AQ142">
            <v>20000000</v>
          </cell>
          <cell r="AR142">
            <v>0</v>
          </cell>
          <cell r="AS142">
            <v>0</v>
          </cell>
        </row>
        <row r="143">
          <cell r="AK143" t="str">
            <v>E2.P_F.MR2-MP02-1</v>
          </cell>
          <cell r="AL143">
            <v>150000000</v>
          </cell>
          <cell r="AM143">
            <v>0</v>
          </cell>
          <cell r="AN143">
            <v>0</v>
          </cell>
          <cell r="AO143">
            <v>0</v>
          </cell>
          <cell r="AP143">
            <v>0</v>
          </cell>
          <cell r="AQ143">
            <v>150000000</v>
          </cell>
          <cell r="AR143">
            <v>0</v>
          </cell>
          <cell r="AS143">
            <v>0</v>
          </cell>
        </row>
        <row r="144">
          <cell r="AK144" t="str">
            <v>E2.P_F.MR2-MP03-1</v>
          </cell>
          <cell r="AL144">
            <v>40000000</v>
          </cell>
          <cell r="AM144">
            <v>0</v>
          </cell>
          <cell r="AN144">
            <v>0</v>
          </cell>
          <cell r="AO144">
            <v>0</v>
          </cell>
          <cell r="AP144">
            <v>0</v>
          </cell>
          <cell r="AQ144">
            <v>40000000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20000000</v>
          </cell>
          <cell r="AM146">
            <v>0</v>
          </cell>
          <cell r="AN146">
            <v>0</v>
          </cell>
          <cell r="AO146">
            <v>0</v>
          </cell>
          <cell r="AP146">
            <v>0</v>
          </cell>
          <cell r="AQ146">
            <v>20000000</v>
          </cell>
          <cell r="AR146">
            <v>0</v>
          </cell>
          <cell r="AS146">
            <v>0</v>
          </cell>
        </row>
        <row r="147">
          <cell r="AK147" t="str">
            <v>E3.P_A.MR1-MP02-1</v>
          </cell>
          <cell r="AL147">
            <v>563000000</v>
          </cell>
          <cell r="AM147">
            <v>0</v>
          </cell>
          <cell r="AN147">
            <v>0</v>
          </cell>
          <cell r="AO147">
            <v>0</v>
          </cell>
          <cell r="AP147">
            <v>0</v>
          </cell>
          <cell r="AQ147">
            <v>472083084</v>
          </cell>
          <cell r="AR147">
            <v>0</v>
          </cell>
          <cell r="AS147">
            <v>90916916</v>
          </cell>
        </row>
        <row r="148">
          <cell r="AK148" t="str">
            <v>E3.P_A.MR1-MP03-1</v>
          </cell>
          <cell r="AL148">
            <v>668347331</v>
          </cell>
          <cell r="AM148">
            <v>0</v>
          </cell>
          <cell r="AN148">
            <v>0</v>
          </cell>
          <cell r="AO148">
            <v>0</v>
          </cell>
          <cell r="AP148">
            <v>0</v>
          </cell>
          <cell r="AQ148">
            <v>229512752</v>
          </cell>
          <cell r="AR148">
            <v>438834579</v>
          </cell>
          <cell r="AS148">
            <v>0</v>
          </cell>
        </row>
        <row r="149">
          <cell r="AK149" t="str">
            <v>E3.P_A.MR1-MP04-1</v>
          </cell>
          <cell r="AL149">
            <v>3757363631</v>
          </cell>
          <cell r="AM149">
            <v>0</v>
          </cell>
          <cell r="AN149">
            <v>0</v>
          </cell>
          <cell r="AO149">
            <v>0</v>
          </cell>
          <cell r="AP149">
            <v>0</v>
          </cell>
          <cell r="AQ149">
            <v>3757363631</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382447683</v>
          </cell>
          <cell r="AM151">
            <v>0</v>
          </cell>
          <cell r="AN151">
            <v>0</v>
          </cell>
          <cell r="AO151">
            <v>0</v>
          </cell>
          <cell r="AP151">
            <v>0</v>
          </cell>
          <cell r="AQ151">
            <v>382447683</v>
          </cell>
          <cell r="AR151">
            <v>0</v>
          </cell>
          <cell r="AS151">
            <v>0</v>
          </cell>
        </row>
        <row r="152">
          <cell r="AK152" t="str">
            <v>E3.P_A.MR1-MP07-1</v>
          </cell>
          <cell r="AL152">
            <v>8790890637</v>
          </cell>
          <cell r="AM152">
            <v>0</v>
          </cell>
          <cell r="AN152">
            <v>0</v>
          </cell>
          <cell r="AO152">
            <v>0</v>
          </cell>
          <cell r="AP152">
            <v>0</v>
          </cell>
          <cell r="AQ152">
            <v>6843000000</v>
          </cell>
          <cell r="AR152">
            <v>1947890637</v>
          </cell>
          <cell r="AS152">
            <v>0</v>
          </cell>
        </row>
        <row r="153">
          <cell r="AK153" t="str">
            <v>E3.P_A.MR1-MP08-1</v>
          </cell>
          <cell r="AL153">
            <v>48465772</v>
          </cell>
          <cell r="AM153">
            <v>0</v>
          </cell>
          <cell r="AN153">
            <v>0</v>
          </cell>
          <cell r="AO153">
            <v>0</v>
          </cell>
          <cell r="AP153">
            <v>0</v>
          </cell>
          <cell r="AQ153">
            <v>48465772</v>
          </cell>
          <cell r="AR153">
            <v>0</v>
          </cell>
          <cell r="AS153">
            <v>0</v>
          </cell>
        </row>
        <row r="154">
          <cell r="AK154" t="str">
            <v>E3.P_A.MR1-MP09-1</v>
          </cell>
          <cell r="AL154">
            <v>28434641397</v>
          </cell>
          <cell r="AM154">
            <v>0</v>
          </cell>
          <cell r="AN154">
            <v>0</v>
          </cell>
          <cell r="AO154">
            <v>0</v>
          </cell>
          <cell r="AP154">
            <v>0</v>
          </cell>
          <cell r="AQ154">
            <v>28012273623.52</v>
          </cell>
          <cell r="AR154">
            <v>0</v>
          </cell>
          <cell r="AS154">
            <v>0</v>
          </cell>
        </row>
        <row r="155">
          <cell r="AK155" t="str">
            <v>E3.P_A.MR1-MP10-1</v>
          </cell>
          <cell r="AL155">
            <v>40000000</v>
          </cell>
          <cell r="AM155">
            <v>0</v>
          </cell>
          <cell r="AN155">
            <v>0</v>
          </cell>
          <cell r="AO155">
            <v>0</v>
          </cell>
          <cell r="AP155">
            <v>0</v>
          </cell>
          <cell r="AQ155">
            <v>40000000</v>
          </cell>
          <cell r="AR155">
            <v>0</v>
          </cell>
          <cell r="AS155">
            <v>0</v>
          </cell>
        </row>
        <row r="156">
          <cell r="AK156" t="str">
            <v>E3.P_A.MR1-MP11-1</v>
          </cell>
          <cell r="AL156">
            <v>6029057933</v>
          </cell>
          <cell r="AM156">
            <v>0</v>
          </cell>
          <cell r="AN156">
            <v>0</v>
          </cell>
          <cell r="AO156">
            <v>0</v>
          </cell>
          <cell r="AP156">
            <v>0</v>
          </cell>
          <cell r="AQ156">
            <v>4286000000</v>
          </cell>
          <cell r="AR156">
            <v>1743057933</v>
          </cell>
          <cell r="AS156">
            <v>0</v>
          </cell>
        </row>
        <row r="157">
          <cell r="AK157" t="str">
            <v>E3.P_A.MR1-MP12-1</v>
          </cell>
          <cell r="AL157">
            <v>34000000</v>
          </cell>
          <cell r="AM157">
            <v>0</v>
          </cell>
          <cell r="AN157">
            <v>0</v>
          </cell>
          <cell r="AO157">
            <v>0</v>
          </cell>
          <cell r="AP157">
            <v>0</v>
          </cell>
          <cell r="AQ157">
            <v>34000000</v>
          </cell>
          <cell r="AR157">
            <v>0</v>
          </cell>
          <cell r="AS157">
            <v>0</v>
          </cell>
        </row>
        <row r="158">
          <cell r="AK158" t="str">
            <v>E3.P_A.MR1-MP13-1</v>
          </cell>
          <cell r="AL158">
            <v>4844106515</v>
          </cell>
          <cell r="AM158">
            <v>1231805000</v>
          </cell>
          <cell r="AN158">
            <v>0</v>
          </cell>
          <cell r="AO158">
            <v>0</v>
          </cell>
          <cell r="AP158">
            <v>0</v>
          </cell>
          <cell r="AQ158">
            <v>3612301515</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851303227</v>
          </cell>
          <cell r="AM160">
            <v>0</v>
          </cell>
          <cell r="AN160">
            <v>0</v>
          </cell>
          <cell r="AO160">
            <v>0</v>
          </cell>
          <cell r="AP160">
            <v>0</v>
          </cell>
          <cell r="AQ160">
            <v>761303227</v>
          </cell>
          <cell r="AR160">
            <v>0</v>
          </cell>
          <cell r="AS160">
            <v>90000000</v>
          </cell>
        </row>
        <row r="161">
          <cell r="AK161" t="str">
            <v>E3.P_A.MR1-MP16-1</v>
          </cell>
          <cell r="AL161">
            <v>76287993</v>
          </cell>
          <cell r="AM161">
            <v>0</v>
          </cell>
          <cell r="AN161">
            <v>0</v>
          </cell>
          <cell r="AO161">
            <v>0</v>
          </cell>
          <cell r="AP161">
            <v>0</v>
          </cell>
          <cell r="AQ161">
            <v>76287993</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160000000</v>
          </cell>
          <cell r="AM164">
            <v>0</v>
          </cell>
          <cell r="AN164">
            <v>0</v>
          </cell>
          <cell r="AO164">
            <v>0</v>
          </cell>
          <cell r="AP164">
            <v>0</v>
          </cell>
          <cell r="AQ164">
            <v>160000000</v>
          </cell>
          <cell r="AR164">
            <v>0</v>
          </cell>
          <cell r="AS164">
            <v>0</v>
          </cell>
        </row>
        <row r="165">
          <cell r="AK165" t="str">
            <v>E3.P_A.MR1-MP20-1</v>
          </cell>
          <cell r="AL165">
            <v>300000000</v>
          </cell>
          <cell r="AM165">
            <v>0</v>
          </cell>
          <cell r="AN165">
            <v>0</v>
          </cell>
          <cell r="AO165">
            <v>0</v>
          </cell>
          <cell r="AP165">
            <v>0</v>
          </cell>
          <cell r="AQ165">
            <v>300000000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200000000</v>
          </cell>
          <cell r="AM169">
            <v>0</v>
          </cell>
          <cell r="AN169">
            <v>0</v>
          </cell>
          <cell r="AO169">
            <v>0</v>
          </cell>
          <cell r="AP169">
            <v>0</v>
          </cell>
          <cell r="AQ169">
            <v>200000000</v>
          </cell>
          <cell r="AR169">
            <v>0</v>
          </cell>
          <cell r="AS169">
            <v>0</v>
          </cell>
        </row>
        <row r="170">
          <cell r="AK170" t="str">
            <v>E3.P_B.MR1-MP04-1</v>
          </cell>
          <cell r="AL170">
            <v>1343777372</v>
          </cell>
          <cell r="AM170">
            <v>0</v>
          </cell>
          <cell r="AN170">
            <v>0</v>
          </cell>
          <cell r="AO170">
            <v>0</v>
          </cell>
          <cell r="AP170">
            <v>0</v>
          </cell>
          <cell r="AQ170">
            <v>1343777372</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75922000</v>
          </cell>
          <cell r="AM172">
            <v>0</v>
          </cell>
          <cell r="AN172">
            <v>0</v>
          </cell>
          <cell r="AO172">
            <v>0</v>
          </cell>
          <cell r="AP172">
            <v>0</v>
          </cell>
          <cell r="AQ172">
            <v>75922000</v>
          </cell>
          <cell r="AR172">
            <v>0</v>
          </cell>
          <cell r="AS172">
            <v>0</v>
          </cell>
        </row>
        <row r="173">
          <cell r="AK173" t="str">
            <v>E3.P_B.MR1-MP07-1</v>
          </cell>
          <cell r="AL173">
            <v>105000000</v>
          </cell>
          <cell r="AM173">
            <v>0</v>
          </cell>
          <cell r="AN173">
            <v>0</v>
          </cell>
          <cell r="AO173">
            <v>0</v>
          </cell>
          <cell r="AP173">
            <v>0</v>
          </cell>
          <cell r="AQ173">
            <v>105000000</v>
          </cell>
          <cell r="AR173">
            <v>0</v>
          </cell>
          <cell r="AS173">
            <v>0</v>
          </cell>
        </row>
        <row r="174">
          <cell r="AK174" t="str">
            <v>E3.P_B.MR1-MP08-1</v>
          </cell>
          <cell r="AL174">
            <v>68909638115</v>
          </cell>
          <cell r="AM174">
            <v>0</v>
          </cell>
          <cell r="AN174">
            <v>0</v>
          </cell>
          <cell r="AO174">
            <v>54609065881</v>
          </cell>
          <cell r="AP174">
            <v>0</v>
          </cell>
          <cell r="AQ174">
            <v>14264245550</v>
          </cell>
          <cell r="AR174">
            <v>0</v>
          </cell>
          <cell r="AS174">
            <v>36326684</v>
          </cell>
        </row>
        <row r="175">
          <cell r="AK175" t="str">
            <v>E3.P_B.MR1-MP09-1</v>
          </cell>
          <cell r="AL175">
            <v>8010934119</v>
          </cell>
          <cell r="AM175">
            <v>820000000</v>
          </cell>
          <cell r="AN175">
            <v>0</v>
          </cell>
          <cell r="AO175">
            <v>0</v>
          </cell>
          <cell r="AP175">
            <v>0</v>
          </cell>
          <cell r="AQ175">
            <v>7190934119</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97275973</v>
          </cell>
          <cell r="AM181">
            <v>0</v>
          </cell>
          <cell r="AN181">
            <v>0</v>
          </cell>
          <cell r="AO181">
            <v>0</v>
          </cell>
          <cell r="AP181">
            <v>0</v>
          </cell>
          <cell r="AQ181">
            <v>97275973</v>
          </cell>
          <cell r="AR181">
            <v>0</v>
          </cell>
          <cell r="AS181">
            <v>0</v>
          </cell>
        </row>
        <row r="182">
          <cell r="AK182" t="str">
            <v>E3.P_C.MR1-MP03-1</v>
          </cell>
          <cell r="AL182">
            <v>1299515459</v>
          </cell>
          <cell r="AM182">
            <v>0</v>
          </cell>
          <cell r="AN182">
            <v>0</v>
          </cell>
          <cell r="AO182">
            <v>0</v>
          </cell>
          <cell r="AP182">
            <v>0</v>
          </cell>
          <cell r="AQ182">
            <v>1299515459</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90500000</v>
          </cell>
          <cell r="AM185">
            <v>0</v>
          </cell>
          <cell r="AN185">
            <v>0</v>
          </cell>
          <cell r="AO185">
            <v>0</v>
          </cell>
          <cell r="AP185">
            <v>0</v>
          </cell>
          <cell r="AQ185">
            <v>90500000</v>
          </cell>
          <cell r="AR185">
            <v>0</v>
          </cell>
          <cell r="AS185">
            <v>0</v>
          </cell>
        </row>
        <row r="186">
          <cell r="AK186" t="str">
            <v>E3.P_D.MR1-MP03-1</v>
          </cell>
          <cell r="AL186">
            <v>183095000</v>
          </cell>
          <cell r="AM186">
            <v>0</v>
          </cell>
          <cell r="AN186">
            <v>0</v>
          </cell>
          <cell r="AO186">
            <v>0</v>
          </cell>
          <cell r="AP186">
            <v>0</v>
          </cell>
          <cell r="AQ186">
            <v>183095000</v>
          </cell>
          <cell r="AR186">
            <v>0</v>
          </cell>
          <cell r="AS186">
            <v>0</v>
          </cell>
        </row>
        <row r="187">
          <cell r="AK187" t="str">
            <v>E3.P_D.MR1-MP04-1</v>
          </cell>
          <cell r="AL187">
            <v>68099278</v>
          </cell>
          <cell r="AM187">
            <v>0</v>
          </cell>
          <cell r="AN187">
            <v>0</v>
          </cell>
          <cell r="AO187">
            <v>0</v>
          </cell>
          <cell r="AP187">
            <v>0</v>
          </cell>
          <cell r="AQ187">
            <v>68099278</v>
          </cell>
          <cell r="AR187">
            <v>0</v>
          </cell>
          <cell r="AS187">
            <v>0</v>
          </cell>
        </row>
        <row r="188">
          <cell r="AK188" t="str">
            <v>E3.P_D.MR1-MP05-1</v>
          </cell>
          <cell r="AL188">
            <v>206800000</v>
          </cell>
          <cell r="AM188">
            <v>0</v>
          </cell>
          <cell r="AN188">
            <v>0</v>
          </cell>
          <cell r="AO188">
            <v>0</v>
          </cell>
          <cell r="AP188">
            <v>0</v>
          </cell>
          <cell r="AQ188">
            <v>206800000</v>
          </cell>
          <cell r="AR188">
            <v>0</v>
          </cell>
          <cell r="AS188">
            <v>0</v>
          </cell>
        </row>
        <row r="189">
          <cell r="AK189" t="str">
            <v>E3.P_D.MR1-MP06-1</v>
          </cell>
          <cell r="AL189">
            <v>456771200</v>
          </cell>
          <cell r="AM189">
            <v>0</v>
          </cell>
          <cell r="AN189">
            <v>0</v>
          </cell>
          <cell r="AO189">
            <v>0</v>
          </cell>
          <cell r="AP189">
            <v>0</v>
          </cell>
          <cell r="AQ189">
            <v>456771200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126500000</v>
          </cell>
          <cell r="AM192">
            <v>0</v>
          </cell>
          <cell r="AN192">
            <v>0</v>
          </cell>
          <cell r="AO192">
            <v>0</v>
          </cell>
          <cell r="AP192">
            <v>0</v>
          </cell>
          <cell r="AQ192">
            <v>126500000</v>
          </cell>
          <cell r="AR192">
            <v>0</v>
          </cell>
          <cell r="AS192">
            <v>0</v>
          </cell>
        </row>
        <row r="193">
          <cell r="AK193" t="str">
            <v>E3.P_E.MR1-MP01-1</v>
          </cell>
          <cell r="AL193">
            <v>166137232</v>
          </cell>
          <cell r="AM193">
            <v>0</v>
          </cell>
          <cell r="AN193">
            <v>0</v>
          </cell>
          <cell r="AO193">
            <v>0</v>
          </cell>
          <cell r="AP193">
            <v>0</v>
          </cell>
          <cell r="AQ193">
            <v>166137232</v>
          </cell>
          <cell r="AR193">
            <v>0</v>
          </cell>
          <cell r="AS193">
            <v>0</v>
          </cell>
        </row>
        <row r="194">
          <cell r="AK194" t="str">
            <v>E3.P_E.MR1-MP02-1</v>
          </cell>
          <cell r="AL194">
            <v>0</v>
          </cell>
          <cell r="AM194">
            <v>0</v>
          </cell>
          <cell r="AN194">
            <v>0</v>
          </cell>
          <cell r="AO194">
            <v>0</v>
          </cell>
          <cell r="AP194">
            <v>0</v>
          </cell>
          <cell r="AQ194">
            <v>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22500000</v>
          </cell>
          <cell r="AM196">
            <v>0</v>
          </cell>
          <cell r="AN196">
            <v>0</v>
          </cell>
          <cell r="AO196">
            <v>0</v>
          </cell>
          <cell r="AP196">
            <v>0</v>
          </cell>
          <cell r="AQ196">
            <v>22500000</v>
          </cell>
          <cell r="AR196">
            <v>0</v>
          </cell>
          <cell r="AS196">
            <v>0</v>
          </cell>
        </row>
        <row r="197">
          <cell r="AK197" t="str">
            <v>E3.P_E.MR1-MP05-1</v>
          </cell>
          <cell r="AL197">
            <v>68161561</v>
          </cell>
          <cell r="AM197">
            <v>0</v>
          </cell>
          <cell r="AN197">
            <v>0</v>
          </cell>
          <cell r="AO197">
            <v>0</v>
          </cell>
          <cell r="AP197">
            <v>0</v>
          </cell>
          <cell r="AQ197">
            <v>0</v>
          </cell>
          <cell r="AR197">
            <v>0</v>
          </cell>
          <cell r="AS197">
            <v>68161561</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22000000</v>
          </cell>
          <cell r="AM199">
            <v>0</v>
          </cell>
          <cell r="AN199">
            <v>0</v>
          </cell>
          <cell r="AO199">
            <v>0</v>
          </cell>
          <cell r="AP199">
            <v>0</v>
          </cell>
          <cell r="AQ199">
            <v>22000000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40000000</v>
          </cell>
          <cell r="AM201">
            <v>0</v>
          </cell>
          <cell r="AN201">
            <v>0</v>
          </cell>
          <cell r="AO201">
            <v>0</v>
          </cell>
          <cell r="AP201">
            <v>0</v>
          </cell>
          <cell r="AQ201">
            <v>40000000</v>
          </cell>
          <cell r="AR201">
            <v>0</v>
          </cell>
          <cell r="AS201">
            <v>0</v>
          </cell>
        </row>
        <row r="202">
          <cell r="AK202" t="str">
            <v>E3.P_F.MR1-MP04-1</v>
          </cell>
          <cell r="AL202">
            <v>10000000</v>
          </cell>
          <cell r="AM202">
            <v>0</v>
          </cell>
          <cell r="AN202">
            <v>0</v>
          </cell>
          <cell r="AO202">
            <v>0</v>
          </cell>
          <cell r="AP202">
            <v>0</v>
          </cell>
          <cell r="AQ202">
            <v>10000000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130000000</v>
          </cell>
          <cell r="AM204">
            <v>0</v>
          </cell>
          <cell r="AN204">
            <v>0</v>
          </cell>
          <cell r="AO204">
            <v>0</v>
          </cell>
          <cell r="AP204">
            <v>0</v>
          </cell>
          <cell r="AQ204">
            <v>130000000</v>
          </cell>
          <cell r="AR204">
            <v>0</v>
          </cell>
          <cell r="AS204">
            <v>0</v>
          </cell>
        </row>
        <row r="205">
          <cell r="AK205" t="str">
            <v>E3.P_G.MR1-MP02-1</v>
          </cell>
          <cell r="AL205">
            <v>80000000</v>
          </cell>
          <cell r="AM205">
            <v>0</v>
          </cell>
          <cell r="AN205">
            <v>0</v>
          </cell>
          <cell r="AO205">
            <v>0</v>
          </cell>
          <cell r="AP205">
            <v>0</v>
          </cell>
          <cell r="AQ205">
            <v>80000000</v>
          </cell>
          <cell r="AR205">
            <v>0</v>
          </cell>
          <cell r="AS205">
            <v>0</v>
          </cell>
        </row>
        <row r="206">
          <cell r="AK206" t="str">
            <v>E3.P_G.MR1-MP03-1</v>
          </cell>
          <cell r="AL206">
            <v>180433894</v>
          </cell>
          <cell r="AM206">
            <v>0</v>
          </cell>
          <cell r="AN206">
            <v>0</v>
          </cell>
          <cell r="AO206">
            <v>0</v>
          </cell>
          <cell r="AP206">
            <v>180433894</v>
          </cell>
          <cell r="AQ206">
            <v>0</v>
          </cell>
          <cell r="AR206">
            <v>0</v>
          </cell>
          <cell r="AS206">
            <v>0</v>
          </cell>
        </row>
        <row r="207">
          <cell r="AK207" t="str">
            <v>E3.P_G.MR1-MP04-1</v>
          </cell>
          <cell r="AL207">
            <v>880000000</v>
          </cell>
          <cell r="AM207">
            <v>0</v>
          </cell>
          <cell r="AN207">
            <v>0</v>
          </cell>
          <cell r="AO207">
            <v>0</v>
          </cell>
          <cell r="AP207">
            <v>0</v>
          </cell>
          <cell r="AQ207">
            <v>880000000</v>
          </cell>
          <cell r="AR207">
            <v>0</v>
          </cell>
          <cell r="AS207">
            <v>0</v>
          </cell>
        </row>
        <row r="208">
          <cell r="AK208" t="str">
            <v>E3.P_G.MR1-MP05-1</v>
          </cell>
          <cell r="AL208">
            <v>40000000</v>
          </cell>
          <cell r="AM208">
            <v>0</v>
          </cell>
          <cell r="AN208">
            <v>0</v>
          </cell>
          <cell r="AO208">
            <v>0</v>
          </cell>
          <cell r="AP208">
            <v>0</v>
          </cell>
          <cell r="AQ208">
            <v>40000000</v>
          </cell>
          <cell r="AR208">
            <v>0</v>
          </cell>
          <cell r="AS208">
            <v>0</v>
          </cell>
        </row>
        <row r="209">
          <cell r="AK209" t="str">
            <v>E3.P_H.MR1-MP01-1</v>
          </cell>
          <cell r="AL209">
            <v>35000000</v>
          </cell>
          <cell r="AM209">
            <v>0</v>
          </cell>
          <cell r="AN209">
            <v>0</v>
          </cell>
          <cell r="AO209">
            <v>0</v>
          </cell>
          <cell r="AP209">
            <v>0</v>
          </cell>
          <cell r="AQ209">
            <v>35000000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133360270</v>
          </cell>
          <cell r="AM211">
            <v>0</v>
          </cell>
          <cell r="AN211">
            <v>0</v>
          </cell>
          <cell r="AO211">
            <v>0</v>
          </cell>
          <cell r="AP211">
            <v>0</v>
          </cell>
          <cell r="AQ211">
            <v>133360270</v>
          </cell>
          <cell r="AR211">
            <v>0</v>
          </cell>
          <cell r="AS211">
            <v>0</v>
          </cell>
        </row>
        <row r="212">
          <cell r="AK212" t="str">
            <v>E3.P_H.MR1-MP03-1</v>
          </cell>
          <cell r="AL212">
            <v>21710900</v>
          </cell>
          <cell r="AM212">
            <v>0</v>
          </cell>
          <cell r="AN212">
            <v>0</v>
          </cell>
          <cell r="AO212">
            <v>0</v>
          </cell>
          <cell r="AP212">
            <v>0</v>
          </cell>
          <cell r="AQ212">
            <v>21710900</v>
          </cell>
          <cell r="AR212">
            <v>0</v>
          </cell>
          <cell r="AS212">
            <v>0</v>
          </cell>
        </row>
        <row r="213">
          <cell r="AK213" t="str">
            <v>E3.P_H.MR1-MP04-1</v>
          </cell>
          <cell r="AL213">
            <v>0</v>
          </cell>
          <cell r="AM213">
            <v>0</v>
          </cell>
          <cell r="AN213">
            <v>0</v>
          </cell>
          <cell r="AO213">
            <v>0</v>
          </cell>
          <cell r="AP213">
            <v>0</v>
          </cell>
          <cell r="AQ213">
            <v>0</v>
          </cell>
          <cell r="AR213">
            <v>0</v>
          </cell>
          <cell r="AS213">
            <v>0</v>
          </cell>
        </row>
        <row r="214">
          <cell r="AK214" t="str">
            <v>E3.P_H.MR1-MP05-1</v>
          </cell>
          <cell r="AL214">
            <v>87001000</v>
          </cell>
          <cell r="AM214">
            <v>0</v>
          </cell>
          <cell r="AN214">
            <v>0</v>
          </cell>
          <cell r="AO214">
            <v>0</v>
          </cell>
          <cell r="AP214">
            <v>0</v>
          </cell>
          <cell r="AQ214">
            <v>87001000</v>
          </cell>
          <cell r="AR214">
            <v>0</v>
          </cell>
          <cell r="AS214">
            <v>0</v>
          </cell>
        </row>
        <row r="215">
          <cell r="AK215" t="str">
            <v>E3.P_H.MR1-MP06-1</v>
          </cell>
          <cell r="AL215">
            <v>62500000</v>
          </cell>
          <cell r="AM215">
            <v>0</v>
          </cell>
          <cell r="AN215">
            <v>0</v>
          </cell>
          <cell r="AO215">
            <v>0</v>
          </cell>
          <cell r="AP215">
            <v>0</v>
          </cell>
          <cell r="AQ215">
            <v>62500000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0</v>
          </cell>
          <cell r="AM217">
            <v>0</v>
          </cell>
          <cell r="AN217">
            <v>0</v>
          </cell>
          <cell r="AO217">
            <v>0</v>
          </cell>
          <cell r="AP217">
            <v>0</v>
          </cell>
          <cell r="AQ217">
            <v>0</v>
          </cell>
          <cell r="AR217">
            <v>0</v>
          </cell>
          <cell r="AS217">
            <v>0</v>
          </cell>
        </row>
        <row r="218">
          <cell r="AK218" t="str">
            <v>E3.P_I.MR1-MP03-1</v>
          </cell>
          <cell r="AL218">
            <v>0</v>
          </cell>
          <cell r="AM218">
            <v>0</v>
          </cell>
          <cell r="AN218">
            <v>0</v>
          </cell>
          <cell r="AO218">
            <v>0</v>
          </cell>
          <cell r="AP218">
            <v>0</v>
          </cell>
          <cell r="AQ218">
            <v>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20000000</v>
          </cell>
          <cell r="AM220">
            <v>0</v>
          </cell>
          <cell r="AN220">
            <v>0</v>
          </cell>
          <cell r="AO220">
            <v>0</v>
          </cell>
          <cell r="AP220">
            <v>0</v>
          </cell>
          <cell r="AQ220">
            <v>20000000</v>
          </cell>
          <cell r="AR220">
            <v>0</v>
          </cell>
          <cell r="AS220">
            <v>0</v>
          </cell>
        </row>
        <row r="221">
          <cell r="AK221" t="str">
            <v>E3.P_J.MR1-MP02-1</v>
          </cell>
          <cell r="AL221">
            <v>0</v>
          </cell>
          <cell r="AM221">
            <v>0</v>
          </cell>
          <cell r="AN221">
            <v>0</v>
          </cell>
          <cell r="AO221">
            <v>0</v>
          </cell>
          <cell r="AP221">
            <v>0</v>
          </cell>
          <cell r="AQ221">
            <v>0</v>
          </cell>
          <cell r="AR221">
            <v>0</v>
          </cell>
          <cell r="AS221">
            <v>0</v>
          </cell>
        </row>
        <row r="222">
          <cell r="AK222" t="str">
            <v>E3.P_J.MR1-MP03-1</v>
          </cell>
          <cell r="AL222">
            <v>28968000</v>
          </cell>
          <cell r="AM222">
            <v>0</v>
          </cell>
          <cell r="AN222">
            <v>0</v>
          </cell>
          <cell r="AO222">
            <v>0</v>
          </cell>
          <cell r="AP222">
            <v>0</v>
          </cell>
          <cell r="AQ222">
            <v>28968000</v>
          </cell>
          <cell r="AR222">
            <v>0</v>
          </cell>
          <cell r="AS222">
            <v>0</v>
          </cell>
        </row>
        <row r="223">
          <cell r="AK223" t="str">
            <v>E3.P_J.MR1-MP03-2</v>
          </cell>
          <cell r="AL223">
            <v>0</v>
          </cell>
          <cell r="AM223">
            <v>0</v>
          </cell>
          <cell r="AN223">
            <v>0</v>
          </cell>
          <cell r="AO223">
            <v>0</v>
          </cell>
          <cell r="AP223">
            <v>0</v>
          </cell>
          <cell r="AQ223">
            <v>0</v>
          </cell>
          <cell r="AR223">
            <v>0</v>
          </cell>
          <cell r="AS223">
            <v>0</v>
          </cell>
        </row>
        <row r="224">
          <cell r="AK224" t="str">
            <v>E3.P_J.MR1-MP04-1</v>
          </cell>
          <cell r="AL224">
            <v>8350000</v>
          </cell>
          <cell r="AM224">
            <v>0</v>
          </cell>
          <cell r="AN224">
            <v>0</v>
          </cell>
          <cell r="AO224">
            <v>0</v>
          </cell>
          <cell r="AP224">
            <v>0</v>
          </cell>
          <cell r="AQ224">
            <v>8350000</v>
          </cell>
          <cell r="AR224">
            <v>0</v>
          </cell>
          <cell r="AS224">
            <v>0</v>
          </cell>
        </row>
        <row r="225">
          <cell r="AK225" t="str">
            <v>E3.P_J.MR1-MP05-1</v>
          </cell>
          <cell r="AL225">
            <v>25000000</v>
          </cell>
          <cell r="AM225">
            <v>0</v>
          </cell>
          <cell r="AN225">
            <v>0</v>
          </cell>
          <cell r="AO225">
            <v>0</v>
          </cell>
          <cell r="AP225">
            <v>0</v>
          </cell>
          <cell r="AQ225">
            <v>25000000</v>
          </cell>
          <cell r="AR225">
            <v>0</v>
          </cell>
          <cell r="AS225">
            <v>0</v>
          </cell>
        </row>
        <row r="226">
          <cell r="AK226" t="str">
            <v>E3.P_J.MR1-MP06-1</v>
          </cell>
          <cell r="AL226">
            <v>0</v>
          </cell>
          <cell r="AM226">
            <v>0</v>
          </cell>
          <cell r="AN226">
            <v>0</v>
          </cell>
          <cell r="AO226">
            <v>0</v>
          </cell>
          <cell r="AP226">
            <v>0</v>
          </cell>
          <cell r="AQ226">
            <v>0</v>
          </cell>
          <cell r="AR226">
            <v>0</v>
          </cell>
          <cell r="AS226">
            <v>0</v>
          </cell>
        </row>
        <row r="227">
          <cell r="AK227" t="str">
            <v>E3.P_K.MR1-MP01-1</v>
          </cell>
          <cell r="AL227">
            <v>706316500</v>
          </cell>
          <cell r="AM227">
            <v>0</v>
          </cell>
          <cell r="AN227">
            <v>0</v>
          </cell>
          <cell r="AO227">
            <v>0</v>
          </cell>
          <cell r="AP227">
            <v>0</v>
          </cell>
          <cell r="AQ227">
            <v>706316500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1612462821</v>
          </cell>
          <cell r="AM234">
            <v>0</v>
          </cell>
          <cell r="AN234">
            <v>0</v>
          </cell>
          <cell r="AO234">
            <v>0</v>
          </cell>
          <cell r="AP234">
            <v>33197265</v>
          </cell>
          <cell r="AQ234">
            <v>1159034942</v>
          </cell>
          <cell r="AR234">
            <v>420230614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311160340</v>
          </cell>
          <cell r="AM237">
            <v>0</v>
          </cell>
          <cell r="AN237">
            <v>0</v>
          </cell>
          <cell r="AO237">
            <v>0</v>
          </cell>
          <cell r="AP237">
            <v>0</v>
          </cell>
          <cell r="AQ237">
            <v>254231196</v>
          </cell>
          <cell r="AR237">
            <v>56929144</v>
          </cell>
          <cell r="AS237">
            <v>0</v>
          </cell>
        </row>
        <row r="238">
          <cell r="AK238" t="str">
            <v>E3.P_L.MR2-MP01-1</v>
          </cell>
          <cell r="AL238">
            <v>1390018797</v>
          </cell>
          <cell r="AM238">
            <v>0</v>
          </cell>
          <cell r="AN238">
            <v>0</v>
          </cell>
          <cell r="AO238">
            <v>0</v>
          </cell>
          <cell r="AP238">
            <v>181933893</v>
          </cell>
          <cell r="AQ238">
            <v>1057531165</v>
          </cell>
          <cell r="AR238">
            <v>150553739</v>
          </cell>
          <cell r="AS238">
            <v>0</v>
          </cell>
        </row>
        <row r="239">
          <cell r="AK239" t="str">
            <v>E3.P_L.MR2-MP02-1</v>
          </cell>
          <cell r="AL239">
            <v>2873160614</v>
          </cell>
          <cell r="AM239">
            <v>0</v>
          </cell>
          <cell r="AN239">
            <v>0</v>
          </cell>
          <cell r="AO239">
            <v>0</v>
          </cell>
          <cell r="AP239">
            <v>0</v>
          </cell>
          <cell r="AQ239">
            <v>2873160614</v>
          </cell>
          <cell r="AR239">
            <v>0</v>
          </cell>
          <cell r="AS239">
            <v>0</v>
          </cell>
        </row>
        <row r="240">
          <cell r="AK240" t="str">
            <v>E3.P_L.MR2-MP02-2</v>
          </cell>
          <cell r="AL240">
            <v>0</v>
          </cell>
          <cell r="AM240">
            <v>0</v>
          </cell>
          <cell r="AN240">
            <v>0</v>
          </cell>
          <cell r="AO240">
            <v>0</v>
          </cell>
          <cell r="AP240">
            <v>0</v>
          </cell>
          <cell r="AQ240">
            <v>0</v>
          </cell>
          <cell r="AR240">
            <v>0</v>
          </cell>
          <cell r="AS240">
            <v>0</v>
          </cell>
        </row>
        <row r="241">
          <cell r="AK241" t="str">
            <v>E3.P_L.MR2-MP03-1</v>
          </cell>
          <cell r="AL241">
            <v>98713394</v>
          </cell>
          <cell r="AM241">
            <v>0</v>
          </cell>
          <cell r="AN241">
            <v>0</v>
          </cell>
          <cell r="AO241">
            <v>0</v>
          </cell>
          <cell r="AP241">
            <v>0</v>
          </cell>
          <cell r="AQ241">
            <v>0</v>
          </cell>
          <cell r="AR241">
            <v>98713394</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146454870</v>
          </cell>
          <cell r="AM246">
            <v>0</v>
          </cell>
          <cell r="AN246">
            <v>0</v>
          </cell>
          <cell r="AO246">
            <v>0</v>
          </cell>
          <cell r="AP246">
            <v>0</v>
          </cell>
          <cell r="AQ246">
            <v>76227435</v>
          </cell>
          <cell r="AR246">
            <v>70227435</v>
          </cell>
          <cell r="AS246">
            <v>0</v>
          </cell>
        </row>
        <row r="247">
          <cell r="AK247" t="str">
            <v>E3.P_L.MR3-MP01-1</v>
          </cell>
          <cell r="AL247">
            <v>300000</v>
          </cell>
          <cell r="AM247">
            <v>0</v>
          </cell>
          <cell r="AN247">
            <v>0</v>
          </cell>
          <cell r="AO247">
            <v>0</v>
          </cell>
          <cell r="AP247">
            <v>0</v>
          </cell>
          <cell r="AQ247">
            <v>300000</v>
          </cell>
          <cell r="AR247">
            <v>0</v>
          </cell>
          <cell r="AS247">
            <v>0</v>
          </cell>
        </row>
        <row r="248">
          <cell r="AK248" t="str">
            <v>E3.P_L.MR3-MP02-1</v>
          </cell>
          <cell r="AL248">
            <v>98713394</v>
          </cell>
          <cell r="AM248">
            <v>0</v>
          </cell>
          <cell r="AN248">
            <v>0</v>
          </cell>
          <cell r="AO248">
            <v>0</v>
          </cell>
          <cell r="AP248">
            <v>0</v>
          </cell>
          <cell r="AQ248">
            <v>0</v>
          </cell>
          <cell r="AR248">
            <v>98713394</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451581850</v>
          </cell>
          <cell r="AM255">
            <v>0</v>
          </cell>
          <cell r="AN255">
            <v>0</v>
          </cell>
          <cell r="AO255">
            <v>0</v>
          </cell>
          <cell r="AP255">
            <v>0</v>
          </cell>
          <cell r="AQ255">
            <v>451581850</v>
          </cell>
          <cell r="AR255">
            <v>0</v>
          </cell>
          <cell r="AS255">
            <v>0</v>
          </cell>
        </row>
        <row r="256">
          <cell r="AK256" t="str">
            <v>E4.P_A.MR1-MP03-1</v>
          </cell>
          <cell r="AL256">
            <v>828000000</v>
          </cell>
          <cell r="AM256">
            <v>0</v>
          </cell>
          <cell r="AN256">
            <v>0</v>
          </cell>
          <cell r="AO256">
            <v>0</v>
          </cell>
          <cell r="AP256">
            <v>0</v>
          </cell>
          <cell r="AQ256">
            <v>828000000</v>
          </cell>
          <cell r="AR256">
            <v>0</v>
          </cell>
          <cell r="AS256">
            <v>0</v>
          </cell>
        </row>
        <row r="257">
          <cell r="AK257" t="str">
            <v>E4.P_A.MR1-MP04-1</v>
          </cell>
          <cell r="AL257">
            <v>35000000</v>
          </cell>
          <cell r="AM257">
            <v>0</v>
          </cell>
          <cell r="AN257">
            <v>0</v>
          </cell>
          <cell r="AO257">
            <v>0</v>
          </cell>
          <cell r="AP257">
            <v>0</v>
          </cell>
          <cell r="AQ257">
            <v>35000000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6354574672</v>
          </cell>
          <cell r="AM260">
            <v>0</v>
          </cell>
          <cell r="AN260">
            <v>0</v>
          </cell>
          <cell r="AO260">
            <v>0</v>
          </cell>
          <cell r="AP260">
            <v>0</v>
          </cell>
          <cell r="AQ260">
            <v>6354574672</v>
          </cell>
          <cell r="AR260">
            <v>0</v>
          </cell>
          <cell r="AS260">
            <v>0</v>
          </cell>
        </row>
        <row r="261">
          <cell r="AK261" t="str">
            <v>E4.P_A.MR2-MP01-1</v>
          </cell>
          <cell r="AL261">
            <v>200000000</v>
          </cell>
          <cell r="AM261">
            <v>0</v>
          </cell>
          <cell r="AN261">
            <v>0</v>
          </cell>
          <cell r="AO261">
            <v>0</v>
          </cell>
          <cell r="AP261">
            <v>0</v>
          </cell>
          <cell r="AQ261">
            <v>200000000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62500000</v>
          </cell>
          <cell r="AM266">
            <v>0</v>
          </cell>
          <cell r="AN266">
            <v>0</v>
          </cell>
          <cell r="AO266">
            <v>0</v>
          </cell>
          <cell r="AP266">
            <v>0</v>
          </cell>
          <cell r="AQ266">
            <v>62500000</v>
          </cell>
          <cell r="AR266">
            <v>0</v>
          </cell>
          <cell r="AS266">
            <v>0</v>
          </cell>
        </row>
        <row r="267">
          <cell r="AK267" t="str">
            <v>E4.P_A.MR3-MP01-1</v>
          </cell>
          <cell r="AL267">
            <v>0</v>
          </cell>
          <cell r="AM267">
            <v>0</v>
          </cell>
          <cell r="AN267">
            <v>0</v>
          </cell>
          <cell r="AO267">
            <v>0</v>
          </cell>
          <cell r="AP267">
            <v>0</v>
          </cell>
          <cell r="AQ267">
            <v>0</v>
          </cell>
          <cell r="AR267">
            <v>0</v>
          </cell>
          <cell r="AS267">
            <v>0</v>
          </cell>
        </row>
        <row r="268">
          <cell r="AK268" t="str">
            <v>E4.P_A.MR3-MP02-1</v>
          </cell>
          <cell r="AL268">
            <v>216055000</v>
          </cell>
          <cell r="AM268">
            <v>0</v>
          </cell>
          <cell r="AN268">
            <v>0</v>
          </cell>
          <cell r="AO268">
            <v>0</v>
          </cell>
          <cell r="AP268">
            <v>0</v>
          </cell>
          <cell r="AQ268">
            <v>216055000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19780000</v>
          </cell>
          <cell r="AM270">
            <v>0</v>
          </cell>
          <cell r="AN270">
            <v>0</v>
          </cell>
          <cell r="AO270">
            <v>0</v>
          </cell>
          <cell r="AP270">
            <v>0</v>
          </cell>
          <cell r="AQ270">
            <v>19780000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50000000</v>
          </cell>
          <cell r="AM273">
            <v>0</v>
          </cell>
          <cell r="AN273">
            <v>0</v>
          </cell>
          <cell r="AO273">
            <v>0</v>
          </cell>
          <cell r="AP273">
            <v>0</v>
          </cell>
          <cell r="AQ273">
            <v>50000000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1585339142</v>
          </cell>
          <cell r="AM275">
            <v>0</v>
          </cell>
          <cell r="AN275">
            <v>0</v>
          </cell>
          <cell r="AO275">
            <v>0</v>
          </cell>
          <cell r="AP275">
            <v>0</v>
          </cell>
          <cell r="AQ275">
            <v>1585339142</v>
          </cell>
          <cell r="AR275">
            <v>0</v>
          </cell>
          <cell r="AS275">
            <v>0</v>
          </cell>
        </row>
        <row r="276">
          <cell r="AK276" t="str">
            <v>E4.P_B.MR1-MP04-1</v>
          </cell>
          <cell r="AL276">
            <v>0</v>
          </cell>
          <cell r="AM276">
            <v>0</v>
          </cell>
          <cell r="AN276">
            <v>0</v>
          </cell>
          <cell r="AO276">
            <v>0</v>
          </cell>
          <cell r="AP276">
            <v>0</v>
          </cell>
          <cell r="AQ276">
            <v>0</v>
          </cell>
          <cell r="AR276">
            <v>0</v>
          </cell>
          <cell r="AS276">
            <v>0</v>
          </cell>
        </row>
        <row r="277">
          <cell r="AK277" t="str">
            <v>E4.P_B.MR1-MP05-1</v>
          </cell>
          <cell r="AL277">
            <v>27000000</v>
          </cell>
          <cell r="AM277">
            <v>0</v>
          </cell>
          <cell r="AN277">
            <v>0</v>
          </cell>
          <cell r="AO277">
            <v>0</v>
          </cell>
          <cell r="AP277">
            <v>0</v>
          </cell>
          <cell r="AQ277">
            <v>0</v>
          </cell>
          <cell r="AR277">
            <v>0</v>
          </cell>
          <cell r="AS277">
            <v>0</v>
          </cell>
        </row>
        <row r="278">
          <cell r="AK278" t="str">
            <v>E4.P_B.MR1-MP06-1</v>
          </cell>
          <cell r="AL278">
            <v>470000000</v>
          </cell>
          <cell r="AM278">
            <v>0</v>
          </cell>
          <cell r="AN278">
            <v>0</v>
          </cell>
          <cell r="AO278">
            <v>0</v>
          </cell>
          <cell r="AP278">
            <v>0</v>
          </cell>
          <cell r="AQ278">
            <v>470000000</v>
          </cell>
          <cell r="AR278">
            <v>0</v>
          </cell>
          <cell r="AS278">
            <v>0</v>
          </cell>
        </row>
        <row r="279">
          <cell r="AK279" t="str">
            <v>E4.P_C.MR1-MP01-1</v>
          </cell>
          <cell r="AL279">
            <v>208000000</v>
          </cell>
          <cell r="AM279">
            <v>0</v>
          </cell>
          <cell r="AN279">
            <v>0</v>
          </cell>
          <cell r="AO279">
            <v>0</v>
          </cell>
          <cell r="AP279">
            <v>0</v>
          </cell>
          <cell r="AQ279">
            <v>208000000</v>
          </cell>
          <cell r="AR279">
            <v>0</v>
          </cell>
          <cell r="AS279">
            <v>0</v>
          </cell>
        </row>
        <row r="280">
          <cell r="AK280" t="str">
            <v>E4.P_C.MR1-MP02-1</v>
          </cell>
          <cell r="AL280">
            <v>19695246</v>
          </cell>
          <cell r="AM280">
            <v>0</v>
          </cell>
          <cell r="AN280">
            <v>0</v>
          </cell>
          <cell r="AO280">
            <v>0</v>
          </cell>
          <cell r="AP280">
            <v>0</v>
          </cell>
          <cell r="AQ280">
            <v>19695246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754883374</v>
          </cell>
          <cell r="AM283">
            <v>0</v>
          </cell>
          <cell r="AN283">
            <v>0</v>
          </cell>
          <cell r="AO283">
            <v>0</v>
          </cell>
          <cell r="AP283">
            <v>0</v>
          </cell>
          <cell r="AQ283">
            <v>754883374</v>
          </cell>
          <cell r="AR283">
            <v>0</v>
          </cell>
          <cell r="AS283">
            <v>0</v>
          </cell>
        </row>
        <row r="284">
          <cell r="AK284" t="str">
            <v>E4.P_D.MR1-MP02-2</v>
          </cell>
          <cell r="AL284">
            <v>140116626</v>
          </cell>
          <cell r="AM284">
            <v>0</v>
          </cell>
          <cell r="AN284">
            <v>0</v>
          </cell>
          <cell r="AO284">
            <v>0</v>
          </cell>
          <cell r="AP284">
            <v>0</v>
          </cell>
          <cell r="AQ284">
            <v>140116626</v>
          </cell>
          <cell r="AR284">
            <v>0</v>
          </cell>
          <cell r="AS284">
            <v>0</v>
          </cell>
        </row>
        <row r="285">
          <cell r="AK285" t="str">
            <v>E4.P_D.MR1-MP03-1</v>
          </cell>
          <cell r="AL285">
            <v>230171657</v>
          </cell>
          <cell r="AM285">
            <v>0</v>
          </cell>
          <cell r="AN285">
            <v>0</v>
          </cell>
          <cell r="AO285">
            <v>0</v>
          </cell>
          <cell r="AP285">
            <v>0</v>
          </cell>
          <cell r="AQ285">
            <v>230171657</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71821000</v>
          </cell>
          <cell r="AM287">
            <v>0</v>
          </cell>
          <cell r="AN287">
            <v>0</v>
          </cell>
          <cell r="AO287">
            <v>0</v>
          </cell>
          <cell r="AP287">
            <v>0</v>
          </cell>
          <cell r="AQ287">
            <v>71821000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1050000000</v>
          </cell>
          <cell r="AM289">
            <v>0</v>
          </cell>
          <cell r="AN289">
            <v>0</v>
          </cell>
          <cell r="AO289">
            <v>0</v>
          </cell>
          <cell r="AP289">
            <v>0</v>
          </cell>
          <cell r="AQ289">
            <v>1050000000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110000000</v>
          </cell>
          <cell r="AM291">
            <v>0</v>
          </cell>
          <cell r="AN291">
            <v>0</v>
          </cell>
          <cell r="AO291">
            <v>0</v>
          </cell>
          <cell r="AP291">
            <v>0</v>
          </cell>
          <cell r="AQ291">
            <v>110000000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657683700</v>
          </cell>
          <cell r="AM293">
            <v>0</v>
          </cell>
          <cell r="AN293">
            <v>0</v>
          </cell>
          <cell r="AO293">
            <v>0</v>
          </cell>
          <cell r="AP293">
            <v>0</v>
          </cell>
          <cell r="AQ293">
            <v>657683700</v>
          </cell>
          <cell r="AR293">
            <v>0</v>
          </cell>
          <cell r="AS293">
            <v>0</v>
          </cell>
        </row>
        <row r="294">
          <cell r="AK294" t="str">
            <v>E4.P_D.MR2-MP02-1</v>
          </cell>
          <cell r="AL294">
            <v>118641600</v>
          </cell>
          <cell r="AM294">
            <v>0</v>
          </cell>
          <cell r="AN294">
            <v>0</v>
          </cell>
          <cell r="AO294">
            <v>0</v>
          </cell>
          <cell r="AP294">
            <v>0</v>
          </cell>
          <cell r="AQ294">
            <v>118641600</v>
          </cell>
          <cell r="AR294">
            <v>0</v>
          </cell>
          <cell r="AS294">
            <v>0</v>
          </cell>
        </row>
        <row r="295">
          <cell r="AK295" t="str">
            <v>E4.P_D.MR3-MP01-1</v>
          </cell>
          <cell r="AL295">
            <v>32500000</v>
          </cell>
          <cell r="AM295">
            <v>0</v>
          </cell>
          <cell r="AN295">
            <v>0</v>
          </cell>
          <cell r="AO295">
            <v>0</v>
          </cell>
          <cell r="AP295">
            <v>0</v>
          </cell>
          <cell r="AQ295">
            <v>32500000</v>
          </cell>
          <cell r="AR295">
            <v>0</v>
          </cell>
          <cell r="AS295">
            <v>0</v>
          </cell>
        </row>
        <row r="296">
          <cell r="AK296" t="str">
            <v>E4.P_D.MR3-MP02-1</v>
          </cell>
          <cell r="AL296">
            <v>35679000</v>
          </cell>
          <cell r="AM296">
            <v>0</v>
          </cell>
          <cell r="AN296">
            <v>0</v>
          </cell>
          <cell r="AO296">
            <v>0</v>
          </cell>
          <cell r="AP296">
            <v>0</v>
          </cell>
          <cell r="AQ296">
            <v>35679000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68144450</v>
          </cell>
          <cell r="AM298">
            <v>0</v>
          </cell>
          <cell r="AN298">
            <v>0</v>
          </cell>
          <cell r="AO298">
            <v>0</v>
          </cell>
          <cell r="AP298">
            <v>0</v>
          </cell>
          <cell r="AQ298">
            <v>68144450</v>
          </cell>
          <cell r="AR298">
            <v>0</v>
          </cell>
          <cell r="AS298">
            <v>0</v>
          </cell>
        </row>
        <row r="299">
          <cell r="AK299" t="str">
            <v>E4.P_E.MR1-MP03-1</v>
          </cell>
          <cell r="AL299">
            <v>90352157</v>
          </cell>
          <cell r="AM299">
            <v>0</v>
          </cell>
          <cell r="AN299">
            <v>0</v>
          </cell>
          <cell r="AO299">
            <v>0</v>
          </cell>
          <cell r="AP299">
            <v>0</v>
          </cell>
          <cell r="AQ299">
            <v>90352157</v>
          </cell>
          <cell r="AR299">
            <v>0</v>
          </cell>
          <cell r="AS299">
            <v>0</v>
          </cell>
        </row>
        <row r="300">
          <cell r="AK300" t="str">
            <v>E4.P_E.MR1-MP04-1</v>
          </cell>
          <cell r="AL300">
            <v>48381000</v>
          </cell>
          <cell r="AM300">
            <v>0</v>
          </cell>
          <cell r="AN300">
            <v>0</v>
          </cell>
          <cell r="AO300">
            <v>0</v>
          </cell>
          <cell r="AP300">
            <v>0</v>
          </cell>
          <cell r="AQ300">
            <v>48381000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26040000</v>
          </cell>
          <cell r="AM302">
            <v>0</v>
          </cell>
          <cell r="AN302">
            <v>0</v>
          </cell>
          <cell r="AO302">
            <v>0</v>
          </cell>
          <cell r="AP302">
            <v>0</v>
          </cell>
          <cell r="AQ302">
            <v>26040000</v>
          </cell>
          <cell r="AR302">
            <v>0</v>
          </cell>
          <cell r="AS302">
            <v>0</v>
          </cell>
        </row>
      </sheetData>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le:///G:/Ficha%20de%20Control%20P%20E4.P_A.MR1.xlsm" TargetMode="External"/><Relationship Id="rId18" Type="http://schemas.openxmlformats.org/officeDocument/2006/relationships/hyperlink" Target="file:///G:/Ficha%20de%20Control%20P%20E1.P_A.MR4.xlsx" TargetMode="External"/><Relationship Id="rId26" Type="http://schemas.openxmlformats.org/officeDocument/2006/relationships/hyperlink" Target="file:///G:/Ficha%20de%20Control%20P%20E2.P_A.MR1.xlsm" TargetMode="External"/><Relationship Id="rId39" Type="http://schemas.openxmlformats.org/officeDocument/2006/relationships/hyperlink" Target="file:///G:/Ficha%20de%20Control%20P%20E1.P_B.MR3.xlsm" TargetMode="External"/><Relationship Id="rId21" Type="http://schemas.openxmlformats.org/officeDocument/2006/relationships/hyperlink" Target="file:///G:/Ficha%20de%20Control%20P%20E1.P_F.MR2.xlsm" TargetMode="External"/><Relationship Id="rId34" Type="http://schemas.openxmlformats.org/officeDocument/2006/relationships/hyperlink" Target="file:///G:/Ficha%20de%20Control%20P%20E2.P_F.MR2.xlsm" TargetMode="External"/><Relationship Id="rId42" Type="http://schemas.openxmlformats.org/officeDocument/2006/relationships/hyperlink" Target="file:///G:/Ficha%20de%20Control%20P%20E3.P_L.MR1.xlsm" TargetMode="External"/><Relationship Id="rId47" Type="http://schemas.openxmlformats.org/officeDocument/2006/relationships/hyperlink" Target="file:///G:/Ficha%20de%20Control%20P%20E1.P_A.MR1_8.xlsm" TargetMode="External"/><Relationship Id="rId50" Type="http://schemas.openxmlformats.org/officeDocument/2006/relationships/hyperlink" Target="file:///G:/Ficha%20de%20Control%20P%20E3.P_D.MR2.xlsm" TargetMode="External"/><Relationship Id="rId55" Type="http://schemas.openxmlformats.org/officeDocument/2006/relationships/vmlDrawing" Target="../drawings/vmlDrawing2.vml"/><Relationship Id="rId7" Type="http://schemas.openxmlformats.org/officeDocument/2006/relationships/hyperlink" Target="file:///G:/Ficha%20de%20Control%20P%20E3.P_H.MR1.xlsm" TargetMode="External"/><Relationship Id="rId2" Type="http://schemas.openxmlformats.org/officeDocument/2006/relationships/hyperlink" Target="file:///G:/Ficha%20de%20Control%20P%20E2.P_B.MR1.xlsm" TargetMode="External"/><Relationship Id="rId16" Type="http://schemas.openxmlformats.org/officeDocument/2006/relationships/hyperlink" Target="file:///G:/Ficha%20de%20Control%20P%20E1.P_E.MR1.xlsm" TargetMode="External"/><Relationship Id="rId29" Type="http://schemas.openxmlformats.org/officeDocument/2006/relationships/hyperlink" Target="file:///G:/Ficha%20de%20Control%20P%20E1.P_G.MR2.xlsm" TargetMode="External"/><Relationship Id="rId11" Type="http://schemas.openxmlformats.org/officeDocument/2006/relationships/hyperlink" Target="file:///G:/Ficha%20de%20Control%20P%20E1.P_H.MR1.xlsm" TargetMode="External"/><Relationship Id="rId24" Type="http://schemas.openxmlformats.org/officeDocument/2006/relationships/hyperlink" Target="file:///G:/Ficha%20de%20Control%20P%20E1.P_J.MR1.xlsm" TargetMode="External"/><Relationship Id="rId32" Type="http://schemas.openxmlformats.org/officeDocument/2006/relationships/hyperlink" Target="file:///G:/Ficha%20de%20Control%20P%20E3.P_A.MR1.xlsm" TargetMode="External"/><Relationship Id="rId37" Type="http://schemas.openxmlformats.org/officeDocument/2006/relationships/hyperlink" Target="file:///G:/Ficha%20de%20Control%20P%20E1.P_B.MR1.xlsm" TargetMode="External"/><Relationship Id="rId40" Type="http://schemas.openxmlformats.org/officeDocument/2006/relationships/hyperlink" Target="file:///G:/Ficha%20de%20Control%20P%20E1.P_A.MR3.xlsm" TargetMode="External"/><Relationship Id="rId45" Type="http://schemas.openxmlformats.org/officeDocument/2006/relationships/hyperlink" Target="file:///G:/Ficha%20de%20Control%20P%20E3.P_C.MR2.xlsm" TargetMode="External"/><Relationship Id="rId53" Type="http://schemas.openxmlformats.org/officeDocument/2006/relationships/hyperlink" Target="file:///G:/Ficha%20de%20Control%20P%20E2.P_C.MR1.xlsm" TargetMode="External"/><Relationship Id="rId5" Type="http://schemas.openxmlformats.org/officeDocument/2006/relationships/hyperlink" Target="file:///G:/Ficha%20de%20Control%20P%20E3.P_F.MR1.xlsm" TargetMode="External"/><Relationship Id="rId10" Type="http://schemas.openxmlformats.org/officeDocument/2006/relationships/hyperlink" Target="file:///G:/Ficha%20de%20Control%20P%20E3.P_K.MR1.xlsm" TargetMode="External"/><Relationship Id="rId19" Type="http://schemas.openxmlformats.org/officeDocument/2006/relationships/hyperlink" Target="file:///G:/Ficha%20de%20Control%20P%20E4.P_A.MR2.xlsm" TargetMode="External"/><Relationship Id="rId31" Type="http://schemas.openxmlformats.org/officeDocument/2006/relationships/hyperlink" Target="file:///G:/Ficha%20de%20Control%20P%20E3.P_B.MR1.xlsm" TargetMode="External"/><Relationship Id="rId44" Type="http://schemas.openxmlformats.org/officeDocument/2006/relationships/hyperlink" Target="file:///G:/Ficha%20de%20Control%20P%20E3.P_L.MR4.xlsm" TargetMode="External"/><Relationship Id="rId52" Type="http://schemas.openxmlformats.org/officeDocument/2006/relationships/hyperlink" Target="file:///G:/Ficha%20de%20Control%20P%20E1.P_A.MR5.xlsm" TargetMode="External"/><Relationship Id="rId4" Type="http://schemas.openxmlformats.org/officeDocument/2006/relationships/hyperlink" Target="file:///G:/Ficha%20de%20Control%20P%20E4.P_D.MR1.xlsm" TargetMode="External"/><Relationship Id="rId9" Type="http://schemas.openxmlformats.org/officeDocument/2006/relationships/hyperlink" Target="file:///G:/Ficha%20de%20Control%20P%20E3.P_J.MR1.xlsm" TargetMode="External"/><Relationship Id="rId14" Type="http://schemas.openxmlformats.org/officeDocument/2006/relationships/hyperlink" Target="file:///G:/Ficha%20de%20Control%20P%20E4.P_A.MR3.xlsm" TargetMode="External"/><Relationship Id="rId22" Type="http://schemas.openxmlformats.org/officeDocument/2006/relationships/hyperlink" Target="file:///G:/Ficha%20de%20Control%20P%20E4.P_A.MR4.xlsm" TargetMode="External"/><Relationship Id="rId27" Type="http://schemas.openxmlformats.org/officeDocument/2006/relationships/hyperlink" Target="file:///G:/Ficha%20de%20Control%20P%20E3.P_L.MR2.xlsm" TargetMode="External"/><Relationship Id="rId30" Type="http://schemas.openxmlformats.org/officeDocument/2006/relationships/hyperlink" Target="file:///G:/Ficha%20de%20Control%20P%20E1.P_G.MR1.xlsm" TargetMode="External"/><Relationship Id="rId35" Type="http://schemas.openxmlformats.org/officeDocument/2006/relationships/hyperlink" Target="file:///G:/Ficha%20de%20Control%20P%20E3.P_E.MR1.xlsm" TargetMode="External"/><Relationship Id="rId43" Type="http://schemas.openxmlformats.org/officeDocument/2006/relationships/hyperlink" Target="file:///G:/Ficha%20de%20Control%20P%20E1.P_A.MR1.xlsm" TargetMode="External"/><Relationship Id="rId48" Type="http://schemas.openxmlformats.org/officeDocument/2006/relationships/hyperlink" Target="file:///G:/Ficha%20de%20Control%20P%20E4.P_D.MR3.xlsm" TargetMode="External"/><Relationship Id="rId56" Type="http://schemas.openxmlformats.org/officeDocument/2006/relationships/comments" Target="../comments2.xml"/><Relationship Id="rId8" Type="http://schemas.openxmlformats.org/officeDocument/2006/relationships/hyperlink" Target="file:///G:/Ficha%20de%20Control%20P%20E3.P_I.MR1.xlsm" TargetMode="External"/><Relationship Id="rId51" Type="http://schemas.openxmlformats.org/officeDocument/2006/relationships/hyperlink" Target="file:///G:/Ficha%20de%20Control%20P%20E4.P_B.MR1.xlsm" TargetMode="External"/><Relationship Id="rId3" Type="http://schemas.openxmlformats.org/officeDocument/2006/relationships/hyperlink" Target="file:///G:/Ficha%20de%20Control%20P%20E4.P_D.MR2.xlsm" TargetMode="External"/><Relationship Id="rId12" Type="http://schemas.openxmlformats.org/officeDocument/2006/relationships/hyperlink" Target="file:///G:/Ficha%20de%20Control%20P%20E2.P_D.MR1.xlsm" TargetMode="External"/><Relationship Id="rId17" Type="http://schemas.openxmlformats.org/officeDocument/2006/relationships/hyperlink" Target="file:///G:/Ficha%20de%20Control%20P%20E1.P_D.MR1.xlsm" TargetMode="External"/><Relationship Id="rId25" Type="http://schemas.openxmlformats.org/officeDocument/2006/relationships/hyperlink" Target="file:///G:/Ficha%20de%20Control%20P%20E4.P_C.MR1.xlsm" TargetMode="External"/><Relationship Id="rId33" Type="http://schemas.openxmlformats.org/officeDocument/2006/relationships/hyperlink" Target="file:///G:/Ficha%20de%20Control%20P%20E2.P_F.MR1.xlsm" TargetMode="External"/><Relationship Id="rId38" Type="http://schemas.openxmlformats.org/officeDocument/2006/relationships/hyperlink" Target="file:///G:/Ficha%20de%20Control%20P%20E1.P_B.MR2.xlsm" TargetMode="External"/><Relationship Id="rId46" Type="http://schemas.openxmlformats.org/officeDocument/2006/relationships/hyperlink" Target="file:///G:/Ficha%20de%20Control%20P%20E4.P_E.MR1.xlsm" TargetMode="External"/><Relationship Id="rId20" Type="http://schemas.openxmlformats.org/officeDocument/2006/relationships/hyperlink" Target="file:///G:/Ficha%20de%20Control%20P%20E1.P_F.MR1.xlsm" TargetMode="External"/><Relationship Id="rId41" Type="http://schemas.openxmlformats.org/officeDocument/2006/relationships/hyperlink" Target="file:///G:/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le:///G:/Ficha%20de%20Control%20P%20E2.P_E.MR1.xlsm" TargetMode="External"/><Relationship Id="rId6" Type="http://schemas.openxmlformats.org/officeDocument/2006/relationships/hyperlink" Target="file:///G:/Ficha%20de%20Control%20P%20E3.P_G.MR1.xlsm" TargetMode="External"/><Relationship Id="rId15" Type="http://schemas.openxmlformats.org/officeDocument/2006/relationships/hyperlink" Target="file:///G:/Ficha%20de%20Control%20P%20E1.P_C.MR1.xlsm" TargetMode="External"/><Relationship Id="rId23" Type="http://schemas.openxmlformats.org/officeDocument/2006/relationships/hyperlink" Target="file:///G:/Ficha%20de%20Control%20P%20E1.P_A.MR2.xlsm" TargetMode="External"/><Relationship Id="rId28" Type="http://schemas.openxmlformats.org/officeDocument/2006/relationships/hyperlink" Target="file:///G:/Ficha%20de%20Control%20P%20E3.P_L.MR3.xlsm" TargetMode="External"/><Relationship Id="rId36" Type="http://schemas.openxmlformats.org/officeDocument/2006/relationships/hyperlink" Target="file:///G:/Ficha%20de%20Control%20P%20E3.P_C.MR1.xlsm" TargetMode="External"/><Relationship Id="rId49" Type="http://schemas.openxmlformats.org/officeDocument/2006/relationships/hyperlink" Target="file:///G:/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24"/>
  <sheetViews>
    <sheetView showGridLines="0" tabSelected="1" topLeftCell="A7" zoomScale="90" zoomScaleNormal="90" workbookViewId="0">
      <selection activeCell="B9" sqref="B9:C9"/>
    </sheetView>
  </sheetViews>
  <sheetFormatPr baseColWidth="10" defaultRowHeight="14.25" x14ac:dyDescent="0.2"/>
  <cols>
    <col min="1" max="1" width="4.5703125" style="122" customWidth="1"/>
    <col min="2" max="2" width="12.7109375" style="196" customWidth="1"/>
    <col min="3" max="3" width="14.7109375" style="196" customWidth="1"/>
    <col min="4" max="4" width="21.1406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25" width="10.7109375" style="122" customWidth="1"/>
    <col min="26" max="26" width="10.7109375" style="911" customWidth="1"/>
    <col min="27" max="35" width="10.7109375" style="122" customWidth="1"/>
    <col min="36" max="37" width="10.7109375" style="198" customWidth="1"/>
    <col min="38" max="41" width="5.140625" style="198" customWidth="1"/>
    <col min="42" max="42" width="5.7109375" style="198" bestFit="1" customWidth="1"/>
    <col min="43" max="43" width="5.140625" style="198" customWidth="1"/>
    <col min="44" max="47" width="5.7109375" style="198" bestFit="1" customWidth="1"/>
    <col min="4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1034" t="s">
        <v>2</v>
      </c>
      <c r="C2" s="1035"/>
      <c r="D2" s="1035"/>
      <c r="E2" s="1035"/>
      <c r="F2" s="1035"/>
      <c r="G2" s="1035"/>
      <c r="H2" s="1035"/>
      <c r="I2" s="1035"/>
      <c r="J2" s="1035"/>
      <c r="K2" s="1035"/>
      <c r="L2" s="1035"/>
      <c r="M2" s="1035"/>
      <c r="N2" s="1035"/>
      <c r="O2" s="1035"/>
      <c r="P2" s="1035"/>
      <c r="Q2" s="1035"/>
      <c r="R2" s="1035"/>
      <c r="S2" s="1035"/>
      <c r="T2" s="1035"/>
      <c r="U2" s="1035"/>
      <c r="V2" s="1035"/>
      <c r="W2" s="1035"/>
      <c r="X2" s="1035"/>
      <c r="Y2" s="1035"/>
      <c r="Z2" s="1035"/>
      <c r="AA2" s="1035"/>
      <c r="AB2" s="1035"/>
      <c r="AC2" s="1035"/>
      <c r="AD2" s="1035"/>
      <c r="AE2" s="1035"/>
      <c r="AF2" s="1035"/>
      <c r="AG2" s="1035"/>
      <c r="AH2" s="1035"/>
      <c r="AI2" s="1035"/>
      <c r="AJ2" s="1035"/>
      <c r="AK2" s="1035"/>
      <c r="AL2" s="1035"/>
      <c r="AM2" s="1035"/>
      <c r="AN2" s="1035"/>
      <c r="AO2" s="1035"/>
      <c r="AP2" s="1035"/>
      <c r="AQ2" s="1035"/>
      <c r="AR2" s="1035"/>
      <c r="AS2" s="1035"/>
      <c r="AT2" s="1035"/>
      <c r="AU2" s="1035"/>
      <c r="AV2" s="1035"/>
      <c r="AW2" s="1035"/>
      <c r="AX2" s="1035"/>
      <c r="AY2" s="1035"/>
      <c r="AZ2" s="1035"/>
      <c r="BA2" s="1035"/>
      <c r="BB2" s="1035"/>
      <c r="BC2" s="1036"/>
      <c r="BE2" s="975"/>
      <c r="BF2" s="977" t="s">
        <v>1669</v>
      </c>
      <c r="BG2" s="978"/>
      <c r="BH2" s="978"/>
      <c r="BI2" s="978"/>
      <c r="BJ2" s="978"/>
      <c r="BK2" s="978"/>
      <c r="BL2" s="978"/>
    </row>
    <row r="3" spans="1:64" ht="15.75" x14ac:dyDescent="0.2">
      <c r="B3" s="1037" t="s">
        <v>1670</v>
      </c>
      <c r="C3" s="1038"/>
      <c r="D3" s="1038"/>
      <c r="E3" s="1038"/>
      <c r="F3" s="1038"/>
      <c r="G3" s="1038"/>
      <c r="H3" s="1038"/>
      <c r="I3" s="1038"/>
      <c r="J3" s="1038"/>
      <c r="K3" s="1038"/>
      <c r="L3" s="1038"/>
      <c r="M3" s="1038"/>
      <c r="N3" s="1039">
        <v>2018</v>
      </c>
      <c r="O3" s="1039"/>
      <c r="P3" s="1039"/>
      <c r="Q3" s="126" t="e">
        <f>VLOOKUP(N3,#REF!,2,0)</f>
        <v>#REF!</v>
      </c>
      <c r="R3" s="126">
        <f>VLOOKUP(N3,$N$320:$O$324,2,0)</f>
        <v>8</v>
      </c>
      <c r="S3" s="127"/>
      <c r="T3" s="127"/>
      <c r="U3" s="127"/>
      <c r="V3" s="127"/>
      <c r="W3" s="127"/>
      <c r="X3" s="127"/>
      <c r="Y3" s="127"/>
      <c r="Z3" s="910"/>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76"/>
      <c r="BF3" s="977"/>
      <c r="BG3" s="978"/>
      <c r="BH3" s="978"/>
      <c r="BI3" s="978"/>
      <c r="BJ3" s="978"/>
      <c r="BK3" s="978"/>
      <c r="BL3" s="978"/>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1040" t="str">
        <f>VLOOKUP($D$9,'CONSOLIDADO PLAN DESARROLLO'!$DT$9:$DZ$62,3,0)</f>
        <v xml:space="preserve">E1. - SOCIAL:  Desarrollo Social con alta competitividad y proyección </v>
      </c>
      <c r="D5" s="1040"/>
      <c r="E5" s="1040"/>
      <c r="F5" s="1040"/>
      <c r="G5" s="1040"/>
      <c r="H5" s="1040"/>
      <c r="I5" s="1041"/>
      <c r="J5" s="1042" t="s">
        <v>1672</v>
      </c>
      <c r="K5" s="1043"/>
      <c r="L5" s="1044" t="str">
        <f>VLOOKUP($D$9,'CONSOLIDADO PLAN DESARROLLO'!$DT$9:$DZ$62,5,0)</f>
        <v>Cultura</v>
      </c>
      <c r="M5" s="1044"/>
      <c r="N5" s="1044"/>
      <c r="O5" s="1044"/>
      <c r="P5" s="1044"/>
      <c r="Q5" s="1044"/>
      <c r="R5" s="1044"/>
      <c r="S5" s="1044"/>
      <c r="T5" s="1044"/>
      <c r="U5" s="1045"/>
      <c r="V5" s="1046" t="s">
        <v>1783</v>
      </c>
      <c r="W5" s="1047"/>
      <c r="X5" s="1047"/>
      <c r="Y5" s="1019"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1019"/>
      <c r="AA5" s="1019"/>
      <c r="AB5" s="1019"/>
      <c r="AC5" s="1019"/>
      <c r="AD5" s="1019"/>
      <c r="AE5" s="1019"/>
      <c r="AF5" s="1019"/>
      <c r="AG5" s="1019"/>
      <c r="AH5" s="1019"/>
      <c r="AI5" s="1019"/>
      <c r="AJ5" s="1019"/>
      <c r="AK5" s="1019"/>
      <c r="AL5" s="1019"/>
      <c r="AM5" s="1019"/>
      <c r="AN5" s="1019"/>
      <c r="AO5" s="1019"/>
      <c r="AP5" s="1019"/>
      <c r="AQ5" s="1019"/>
      <c r="AR5" s="1019"/>
      <c r="AS5" s="1019"/>
      <c r="AT5" s="1019"/>
      <c r="AU5" s="1019"/>
      <c r="AV5" s="1019"/>
      <c r="AW5" s="1019"/>
      <c r="AX5" s="1019"/>
      <c r="AY5" s="1019"/>
      <c r="AZ5" s="1019"/>
      <c r="BA5" s="1019"/>
      <c r="BB5" s="1019"/>
      <c r="BC5" s="1048"/>
    </row>
    <row r="6" spans="1:64" ht="15" customHeight="1" thickBot="1" x14ac:dyDescent="0.25">
      <c r="B6" s="133" t="s">
        <v>1673</v>
      </c>
      <c r="C6" s="1019" t="str">
        <f>VLOOKUP($D$9,'CONSOLIDADO PLAN DESARROLLO'!$DT$9:$DZ$62,6,0)</f>
        <v>E1.P_C - CULTURA DE TODOS Y PARA TODOS</v>
      </c>
      <c r="D6" s="1019"/>
      <c r="E6" s="1019"/>
      <c r="F6" s="1020"/>
      <c r="G6" s="979" t="s">
        <v>1785</v>
      </c>
      <c r="H6" s="980"/>
      <c r="I6" s="980"/>
      <c r="J6" s="980"/>
      <c r="K6" s="981" t="str">
        <f>VLOOKUP($D$9,'CONSOLIDADO PLAN DESARROLLO'!$DT$9:$DZ$62,7,0)</f>
        <v>Hacer de la cultura un eje integrador del desarrollo humano, la inclusión social y el aprovechamiento del tiempo libre en el municipio</v>
      </c>
      <c r="L6" s="981"/>
      <c r="M6" s="981"/>
      <c r="N6" s="981"/>
      <c r="O6" s="981"/>
      <c r="P6" s="981"/>
      <c r="Q6" s="982"/>
      <c r="R6" s="1021" t="s">
        <v>1981</v>
      </c>
      <c r="S6" s="1022"/>
      <c r="T6" s="1022"/>
      <c r="U6" s="1022"/>
      <c r="V6" s="1023"/>
      <c r="W6" s="1023"/>
      <c r="X6" s="1023"/>
      <c r="Y6" s="1023"/>
      <c r="Z6" s="1023"/>
      <c r="AA6" s="1023"/>
      <c r="AB6" s="1023"/>
      <c r="AC6" s="1023"/>
      <c r="AD6" s="1023"/>
      <c r="AE6" s="1023"/>
      <c r="AF6" s="1023"/>
      <c r="AG6" s="1023"/>
      <c r="AH6" s="1023"/>
      <c r="AI6" s="1023"/>
      <c r="AJ6" s="1023"/>
      <c r="AK6" s="1024"/>
      <c r="AL6" s="1025" t="s">
        <v>1674</v>
      </c>
      <c r="AM6" s="1026"/>
      <c r="AN6" s="1026"/>
      <c r="AO6" s="1026"/>
      <c r="AP6" s="1026"/>
      <c r="AQ6" s="1026"/>
      <c r="AR6" s="1026"/>
      <c r="AS6" s="1026"/>
      <c r="AT6" s="1026"/>
      <c r="AU6" s="1026"/>
      <c r="AV6" s="1026"/>
      <c r="AW6" s="1026"/>
      <c r="AX6" s="1026"/>
      <c r="AY6" s="1026"/>
      <c r="AZ6" s="1026"/>
      <c r="BA6" s="1026"/>
      <c r="BB6" s="1026"/>
      <c r="BC6" s="1027"/>
    </row>
    <row r="7" spans="1:64" ht="36" customHeight="1" x14ac:dyDescent="0.2">
      <c r="B7" s="983" t="s">
        <v>1675</v>
      </c>
      <c r="C7" s="984"/>
      <c r="D7" s="1028" t="s">
        <v>1676</v>
      </c>
      <c r="E7" s="987" t="s">
        <v>1677</v>
      </c>
      <c r="F7" s="1030" t="s">
        <v>1678</v>
      </c>
      <c r="G7" s="1032" t="s">
        <v>1679</v>
      </c>
      <c r="H7" s="1007" t="s">
        <v>1786</v>
      </c>
      <c r="I7" s="1009" t="s">
        <v>1908</v>
      </c>
      <c r="J7" s="1011">
        <f>+$N$3</f>
        <v>2018</v>
      </c>
      <c r="K7" s="1013" t="s">
        <v>1681</v>
      </c>
      <c r="L7" s="1015" t="s">
        <v>1968</v>
      </c>
      <c r="M7" s="134"/>
      <c r="N7" s="134"/>
      <c r="O7" s="134"/>
      <c r="P7" s="134"/>
      <c r="Q7" s="134"/>
      <c r="R7" s="1017" t="s">
        <v>1910</v>
      </c>
      <c r="S7" s="1018"/>
      <c r="T7" s="1001" t="s">
        <v>1927</v>
      </c>
      <c r="U7" s="1001"/>
      <c r="V7" s="1001" t="s">
        <v>1911</v>
      </c>
      <c r="W7" s="1001"/>
      <c r="X7" s="1001" t="s">
        <v>1912</v>
      </c>
      <c r="Y7" s="1001"/>
      <c r="Z7" s="1006" t="s">
        <v>1909</v>
      </c>
      <c r="AA7" s="1006"/>
      <c r="AB7" s="1001" t="s">
        <v>36</v>
      </c>
      <c r="AC7" s="1001"/>
      <c r="AD7" s="1001" t="s">
        <v>1928</v>
      </c>
      <c r="AE7" s="1001"/>
      <c r="AF7" s="1001" t="s">
        <v>1913</v>
      </c>
      <c r="AG7" s="1001"/>
      <c r="AH7" s="1001" t="s">
        <v>1970</v>
      </c>
      <c r="AI7" s="1001"/>
      <c r="AJ7" s="1002" t="s">
        <v>1923</v>
      </c>
      <c r="AK7" s="1003"/>
      <c r="AL7" s="1004" t="s">
        <v>1682</v>
      </c>
      <c r="AM7" s="1005"/>
      <c r="AN7" s="1005"/>
      <c r="AO7" s="1005"/>
      <c r="AP7" s="1005"/>
      <c r="AQ7" s="1005"/>
      <c r="AR7" s="1005"/>
      <c r="AS7" s="1005" t="s">
        <v>1683</v>
      </c>
      <c r="AT7" s="1005"/>
      <c r="AU7" s="1005"/>
      <c r="AV7" s="1005" t="s">
        <v>1684</v>
      </c>
      <c r="AW7" s="1005"/>
      <c r="AX7" s="1005"/>
      <c r="AY7" s="1005"/>
      <c r="AZ7" s="1005"/>
      <c r="BA7" s="1051" t="s">
        <v>1685</v>
      </c>
      <c r="BB7" s="1049" t="s">
        <v>1971</v>
      </c>
      <c r="BC7" s="1050" t="s">
        <v>1687</v>
      </c>
    </row>
    <row r="8" spans="1:64" ht="57" customHeight="1" x14ac:dyDescent="0.2">
      <c r="B8" s="985"/>
      <c r="C8" s="986"/>
      <c r="D8" s="1029"/>
      <c r="E8" s="988"/>
      <c r="F8" s="1031"/>
      <c r="G8" s="1033"/>
      <c r="H8" s="1008"/>
      <c r="I8" s="1010"/>
      <c r="J8" s="1012"/>
      <c r="K8" s="1014"/>
      <c r="L8" s="1016"/>
      <c r="M8" s="134"/>
      <c r="N8" s="134"/>
      <c r="O8" s="134"/>
      <c r="P8" s="134"/>
      <c r="Q8" s="134"/>
      <c r="R8" s="27" t="s">
        <v>1977</v>
      </c>
      <c r="S8" s="28" t="s">
        <v>1978</v>
      </c>
      <c r="T8" s="29" t="s">
        <v>1977</v>
      </c>
      <c r="U8" s="28" t="s">
        <v>1978</v>
      </c>
      <c r="V8" s="29" t="s">
        <v>1977</v>
      </c>
      <c r="W8" s="28" t="s">
        <v>1978</v>
      </c>
      <c r="X8" s="29" t="s">
        <v>1977</v>
      </c>
      <c r="Y8" s="28" t="s">
        <v>1978</v>
      </c>
      <c r="Z8" s="29" t="s">
        <v>1977</v>
      </c>
      <c r="AA8" s="28" t="s">
        <v>1978</v>
      </c>
      <c r="AB8" s="29" t="s">
        <v>1977</v>
      </c>
      <c r="AC8" s="28" t="s">
        <v>1978</v>
      </c>
      <c r="AD8" s="29" t="s">
        <v>1977</v>
      </c>
      <c r="AE8" s="28" t="s">
        <v>1978</v>
      </c>
      <c r="AF8" s="29" t="s">
        <v>1977</v>
      </c>
      <c r="AG8" s="28" t="s">
        <v>1978</v>
      </c>
      <c r="AH8" s="29" t="s">
        <v>1977</v>
      </c>
      <c r="AI8" s="28" t="s">
        <v>1978</v>
      </c>
      <c r="AJ8" s="30" t="s">
        <v>1979</v>
      </c>
      <c r="AK8" s="31" t="s">
        <v>1980</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51"/>
      <c r="BB8" s="1049"/>
      <c r="BC8" s="1050"/>
    </row>
    <row r="9" spans="1:64" ht="78" customHeight="1" x14ac:dyDescent="0.2">
      <c r="B9" s="989" t="s">
        <v>1963</v>
      </c>
      <c r="C9" s="990"/>
      <c r="D9" s="103" t="s">
        <v>161</v>
      </c>
      <c r="E9" s="102" t="str">
        <f>VLOOKUP($D$9,'CONSOLIDADO PLAN DESARROLLO'!$EB$9:$EF$62,2,0)</f>
        <v>Ampliar a 3700 el número de personas que accede anualmente a los programas de formación artística y cultural (L.B. 3630)</v>
      </c>
      <c r="F9" s="37" t="str">
        <f>VLOOKUP($D$9,'CONSOLIDADO PLAN DESARROLLO'!$EB$9:$EF$62,3,0)</f>
        <v>Cobertura ampliada</v>
      </c>
      <c r="G9" s="98">
        <f>VLOOKUP($D$9,'CONSOLIDADO PLAN DESARROLLO'!$EB$9:$EF$62,4,0)</f>
        <v>3630</v>
      </c>
      <c r="H9" s="98">
        <f>VLOOKUP($D$9,'CONSOLIDADO PLAN DESARROLLO'!$EB$9:$EF$62,5,0)</f>
        <v>3700</v>
      </c>
      <c r="I9" s="993">
        <v>3400</v>
      </c>
      <c r="J9" s="994"/>
      <c r="K9" s="866">
        <v>3712</v>
      </c>
      <c r="L9" s="824">
        <v>3712</v>
      </c>
      <c r="M9" s="134"/>
      <c r="N9" s="134"/>
      <c r="O9" s="134"/>
      <c r="P9" s="134"/>
      <c r="Q9" s="134"/>
      <c r="R9" s="135">
        <f>+R12+R21+R30+R39+R58+R67+R76+R85+R94+R103+R112+R121+R130+R139+R148+R157+R166+R175+R184+R193+R202</f>
        <v>266153200</v>
      </c>
      <c r="S9" s="136">
        <f t="shared" ref="S9:AZ9" si="0">+S12+S21+S30+S39+S58+S67+S76+S85+S94+S103+S112+S121+S130+S139+S148+S157+S166+S175+S184+S193+S202</f>
        <v>265716451</v>
      </c>
      <c r="T9" s="137">
        <f t="shared" si="0"/>
        <v>0</v>
      </c>
      <c r="U9" s="136">
        <f t="shared" si="0"/>
        <v>0</v>
      </c>
      <c r="V9" s="137">
        <f t="shared" si="0"/>
        <v>0</v>
      </c>
      <c r="W9" s="136">
        <f t="shared" si="0"/>
        <v>0</v>
      </c>
      <c r="X9" s="137">
        <f t="shared" si="0"/>
        <v>100000</v>
      </c>
      <c r="Y9" s="136">
        <f t="shared" si="0"/>
        <v>0</v>
      </c>
      <c r="Z9" s="137">
        <f t="shared" si="0"/>
        <v>6457408687</v>
      </c>
      <c r="AA9" s="136">
        <f t="shared" si="0"/>
        <v>6330066317</v>
      </c>
      <c r="AB9" s="137">
        <f t="shared" si="0"/>
        <v>138171896</v>
      </c>
      <c r="AC9" s="136">
        <f t="shared" si="0"/>
        <v>142508301</v>
      </c>
      <c r="AD9" s="137">
        <f t="shared" si="0"/>
        <v>0</v>
      </c>
      <c r="AE9" s="136">
        <f t="shared" si="0"/>
        <v>0</v>
      </c>
      <c r="AF9" s="137">
        <f t="shared" si="0"/>
        <v>0</v>
      </c>
      <c r="AG9" s="136">
        <f t="shared" si="0"/>
        <v>0</v>
      </c>
      <c r="AH9" s="137">
        <f t="shared" ref="AH9:AI9" si="1">+AH12+AH21+AH30+AH39+AH58+AH67+AH76+AH85+AH94+AH103+AH112+AH121+AH130+AH139+AH148+AH157+AH166+AH175+AH184+AH193+AH202</f>
        <v>0</v>
      </c>
      <c r="AI9" s="136">
        <f t="shared" si="1"/>
        <v>0</v>
      </c>
      <c r="AJ9" s="138">
        <f t="shared" si="0"/>
        <v>6861833783</v>
      </c>
      <c r="AK9" s="139">
        <f t="shared" si="0"/>
        <v>6040671721</v>
      </c>
      <c r="AL9" s="140">
        <f t="shared" si="0"/>
        <v>2449</v>
      </c>
      <c r="AM9" s="141">
        <f t="shared" si="0"/>
        <v>3816</v>
      </c>
      <c r="AN9" s="141">
        <f t="shared" si="0"/>
        <v>3984</v>
      </c>
      <c r="AO9" s="141">
        <f t="shared" si="0"/>
        <v>6327</v>
      </c>
      <c r="AP9" s="141">
        <f t="shared" si="0"/>
        <v>15082</v>
      </c>
      <c r="AQ9" s="141">
        <f t="shared" si="0"/>
        <v>2375</v>
      </c>
      <c r="AR9" s="142">
        <f t="shared" si="0"/>
        <v>34033</v>
      </c>
      <c r="AS9" s="143">
        <f t="shared" si="0"/>
        <v>17507</v>
      </c>
      <c r="AT9" s="141">
        <f t="shared" si="0"/>
        <v>16526</v>
      </c>
      <c r="AU9" s="142">
        <f t="shared" si="0"/>
        <v>34033</v>
      </c>
      <c r="AV9" s="144">
        <f t="shared" si="0"/>
        <v>0</v>
      </c>
      <c r="AW9" s="145">
        <f t="shared" si="0"/>
        <v>0</v>
      </c>
      <c r="AX9" s="145">
        <f t="shared" si="0"/>
        <v>736</v>
      </c>
      <c r="AY9" s="145">
        <f t="shared" si="0"/>
        <v>0</v>
      </c>
      <c r="AZ9" s="142">
        <f t="shared" si="0"/>
        <v>0</v>
      </c>
      <c r="BA9" s="146"/>
      <c r="BB9" s="146"/>
      <c r="BC9" s="147"/>
    </row>
    <row r="10" spans="1:64" ht="78" hidden="1" customHeight="1" x14ac:dyDescent="0.2">
      <c r="B10" s="148" t="s">
        <v>1703</v>
      </c>
      <c r="C10" s="149" t="s">
        <v>1704</v>
      </c>
      <c r="D10" s="995" t="e">
        <f>VLOOKUP($D$9,#REF!,2,0)</f>
        <v>#REF!</v>
      </c>
      <c r="E10" s="996"/>
      <c r="F10" s="996"/>
      <c r="G10" s="996"/>
      <c r="H10" s="996"/>
      <c r="I10" s="996"/>
      <c r="J10" s="997"/>
      <c r="K10" s="38" t="e">
        <f>VLOOKUP($D$9,#REF!,3,0)</f>
        <v>#REF!</v>
      </c>
      <c r="L10" s="39" t="e">
        <f>VLOOKUP($D$9,#REF!,4,0)</f>
        <v>#REF!</v>
      </c>
      <c r="M10" s="40" t="e">
        <f>VLOOKUP($D$9,#REF!,5,0)</f>
        <v>#REF!</v>
      </c>
      <c r="N10" s="998" t="e">
        <f>VLOOKUP($D$9,#REF!,Q3,0)</f>
        <v>#REF!</v>
      </c>
      <c r="O10" s="999"/>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1000"/>
      <c r="O11" s="1000"/>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13">
        <v>1</v>
      </c>
      <c r="B12" s="162" t="s">
        <v>1705</v>
      </c>
      <c r="C12" s="163" t="s">
        <v>1706</v>
      </c>
      <c r="D12" s="164" t="s">
        <v>21</v>
      </c>
      <c r="E12" s="164" t="s">
        <v>1892</v>
      </c>
      <c r="F12" s="163" t="s">
        <v>1707</v>
      </c>
      <c r="G12" s="165" t="s">
        <v>1679</v>
      </c>
      <c r="H12" s="165" t="s">
        <v>1680</v>
      </c>
      <c r="I12" s="166" t="s">
        <v>1908</v>
      </c>
      <c r="J12" s="167">
        <f>+$N$3</f>
        <v>2018</v>
      </c>
      <c r="K12" s="165" t="s">
        <v>1925</v>
      </c>
      <c r="L12" s="166" t="s">
        <v>1968</v>
      </c>
      <c r="M12" s="163" t="s">
        <v>1708</v>
      </c>
      <c r="N12" s="163" t="s">
        <v>1709</v>
      </c>
      <c r="O12" s="163" t="s">
        <v>1710</v>
      </c>
      <c r="P12" s="163" t="s">
        <v>1985</v>
      </c>
      <c r="Q12" s="163" t="s">
        <v>1969</v>
      </c>
      <c r="R12" s="912">
        <f>SUM(R13:R19)</f>
        <v>100000000</v>
      </c>
      <c r="S12" s="891">
        <f t="shared" ref="S12:AZ12" si="2">SUM(S13:S19)</f>
        <v>100000000</v>
      </c>
      <c r="T12" s="892">
        <f t="shared" si="2"/>
        <v>0</v>
      </c>
      <c r="U12" s="893">
        <f t="shared" si="2"/>
        <v>0</v>
      </c>
      <c r="V12" s="892">
        <f t="shared" si="2"/>
        <v>0</v>
      </c>
      <c r="W12" s="893">
        <f t="shared" si="2"/>
        <v>0</v>
      </c>
      <c r="X12" s="892">
        <f t="shared" si="2"/>
        <v>0</v>
      </c>
      <c r="Y12" s="893">
        <f t="shared" si="2"/>
        <v>0</v>
      </c>
      <c r="Z12" s="892">
        <f t="shared" si="2"/>
        <v>1810515446</v>
      </c>
      <c r="AA12" s="893">
        <f t="shared" si="2"/>
        <v>1710515446</v>
      </c>
      <c r="AB12" s="892">
        <f t="shared" si="2"/>
        <v>0</v>
      </c>
      <c r="AC12" s="893">
        <f t="shared" si="2"/>
        <v>0</v>
      </c>
      <c r="AD12" s="892">
        <f t="shared" si="2"/>
        <v>0</v>
      </c>
      <c r="AE12" s="893">
        <f t="shared" si="2"/>
        <v>0</v>
      </c>
      <c r="AF12" s="892">
        <f t="shared" si="2"/>
        <v>0</v>
      </c>
      <c r="AG12" s="894">
        <f t="shared" si="2"/>
        <v>0</v>
      </c>
      <c r="AH12" s="892">
        <f t="shared" si="2"/>
        <v>0</v>
      </c>
      <c r="AI12" s="893">
        <f t="shared" si="2"/>
        <v>0</v>
      </c>
      <c r="AJ12" s="895">
        <f t="shared" si="2"/>
        <v>1910515446</v>
      </c>
      <c r="AK12" s="896">
        <f t="shared" si="2"/>
        <v>1810515446</v>
      </c>
      <c r="AL12" s="41">
        <f t="shared" si="2"/>
        <v>2449</v>
      </c>
      <c r="AM12" s="42">
        <f t="shared" si="2"/>
        <v>3816</v>
      </c>
      <c r="AN12" s="42">
        <f t="shared" si="2"/>
        <v>3984</v>
      </c>
      <c r="AO12" s="42">
        <f t="shared" si="2"/>
        <v>6327</v>
      </c>
      <c r="AP12" s="42">
        <f t="shared" si="2"/>
        <v>15082</v>
      </c>
      <c r="AQ12" s="42">
        <f t="shared" si="2"/>
        <v>2375</v>
      </c>
      <c r="AR12" s="43">
        <f t="shared" si="2"/>
        <v>34033</v>
      </c>
      <c r="AS12" s="105">
        <f t="shared" si="2"/>
        <v>17507</v>
      </c>
      <c r="AT12" s="42">
        <f t="shared" si="2"/>
        <v>16526</v>
      </c>
      <c r="AU12" s="43">
        <f t="shared" si="2"/>
        <v>34033</v>
      </c>
      <c r="AV12" s="105">
        <f t="shared" si="2"/>
        <v>0</v>
      </c>
      <c r="AW12" s="42">
        <f t="shared" si="2"/>
        <v>0</v>
      </c>
      <c r="AX12" s="42">
        <f t="shared" si="2"/>
        <v>736</v>
      </c>
      <c r="AY12" s="42">
        <f t="shared" si="2"/>
        <v>0</v>
      </c>
      <c r="AZ12" s="106">
        <f t="shared" si="2"/>
        <v>0</v>
      </c>
      <c r="BA12" s="44" t="s">
        <v>1685</v>
      </c>
      <c r="BB12" s="44" t="s">
        <v>1971</v>
      </c>
      <c r="BC12" s="45" t="s">
        <v>1687</v>
      </c>
    </row>
    <row r="13" spans="1:64" ht="22.5" customHeight="1" x14ac:dyDescent="0.2">
      <c r="A13" s="914"/>
      <c r="B13" s="916" t="str">
        <f>VLOOKUP($D$9,'PROYECTOS REGISTRADOS'!$A$2:$D$82,4,0)</f>
        <v>Ampliación de los programas artìscticos y culturales Tocancipá, Cundinamarca, Centro Oriente</v>
      </c>
      <c r="C13" s="919" t="str">
        <f>VLOOKUP($D$9,'PROYECTOS REGISTRADOS'!$A$2:$D$82,3,0)</f>
        <v>2016-25817-00017</v>
      </c>
      <c r="D13" s="922" t="s">
        <v>538</v>
      </c>
      <c r="E13" s="925" t="str">
        <f>IF(D13=0,"0-0",(VLOOKUP(D13,'CONSOLIDADO PLAN DESARROLLO'!$EL$9:$ET$304,2,0)))</f>
        <v xml:space="preserve">Ampliar la participación intermunicipal en el Festival de la Colombianidad, como parte de la tradición e identidad pluricultural </v>
      </c>
      <c r="F13" s="928" t="str">
        <f>IF(D13=0,"0-0",(VLOOKUP(D13,'CONSOLIDADO PLAN DESARROLLO'!$EL$9:$ET$304,3,0)))</f>
        <v>No. de municipios diferentes a Tocancipá participantes en el festival de la Colombianidad</v>
      </c>
      <c r="G13" s="931">
        <f>IF(D13=0,"0-0",(VLOOKUP(D13,'CONSOLIDADO PLAN DESARROLLO'!$EL$9:$ET$304,4,0)))</f>
        <v>24</v>
      </c>
      <c r="H13" s="934">
        <f>IF(D13=0,"0-0",(VLOOKUP(D13,'CONSOLIDADO PLAN DESARROLLO'!$EL$9:$ET$304,5,0)))</f>
        <v>34</v>
      </c>
      <c r="I13" s="937">
        <f>IF(D13=0,"0-0",(VLOOKUP(D13,'CONSOLIDADO PLAN DESARROLLO'!$EL$9:$ET$304,$R$3,0)))</f>
        <v>34</v>
      </c>
      <c r="J13" s="938"/>
      <c r="K13" s="964">
        <v>0</v>
      </c>
      <c r="L13" s="952">
        <v>34</v>
      </c>
      <c r="M13" s="810" t="s">
        <v>1929</v>
      </c>
      <c r="N13" s="806" t="s">
        <v>1930</v>
      </c>
      <c r="O13" s="808">
        <v>4</v>
      </c>
      <c r="P13" s="867"/>
      <c r="Q13" s="47">
        <v>1</v>
      </c>
      <c r="R13" s="967">
        <v>100000000</v>
      </c>
      <c r="S13" s="897"/>
      <c r="T13" s="970">
        <f>VLOOKUP($D13,'[5]Tablero Logro Metas 2018'!AK7:AS302,4,0)</f>
        <v>0</v>
      </c>
      <c r="U13" s="889"/>
      <c r="V13" s="970">
        <f>VLOOKUP($D13,'[5]Tablero Logro Metas 2018'!AK7:AS302,5,0)</f>
        <v>0</v>
      </c>
      <c r="W13" s="889"/>
      <c r="X13" s="970">
        <f>VLOOKUP($D13,'[5]Tablero Logro Metas 2018'!AK7:AS302,6,0)</f>
        <v>0</v>
      </c>
      <c r="Y13" s="889"/>
      <c r="Z13" s="970">
        <f>VLOOKUP($D13,'[5]Tablero Logro Metas 2018'!AK7:AS302,7,0)</f>
        <v>1810515446</v>
      </c>
      <c r="AA13" s="889">
        <v>1206000000</v>
      </c>
      <c r="AB13" s="970">
        <f>VLOOKUP($D13,'[5]Tablero Logro Metas 2018'!AK7:AS302,8,0)</f>
        <v>0</v>
      </c>
      <c r="AC13" s="889"/>
      <c r="AD13" s="970">
        <f>VLOOKUP($D13,'[5]Tablero Logro Metas 2018'!AK7:AS302,9,0)</f>
        <v>0</v>
      </c>
      <c r="AE13" s="889"/>
      <c r="AF13" s="958"/>
      <c r="AG13" s="898"/>
      <c r="AH13" s="958"/>
      <c r="AI13" s="889"/>
      <c r="AJ13" s="961">
        <f>+R13+T13+V13+X13+Z13+AB13+AD13+AF13+AH13</f>
        <v>1910515446</v>
      </c>
      <c r="AK13" s="899">
        <f>AC13+AE13+AG13+S13+U13+W13+Y13+AA13+AI13</f>
        <v>1206000000</v>
      </c>
      <c r="AL13" s="51">
        <v>2449</v>
      </c>
      <c r="AM13" s="52">
        <v>3816</v>
      </c>
      <c r="AN13" s="52">
        <v>3984</v>
      </c>
      <c r="AO13" s="52">
        <v>6327</v>
      </c>
      <c r="AP13" s="52">
        <v>15082</v>
      </c>
      <c r="AQ13" s="52">
        <v>2375</v>
      </c>
      <c r="AR13" s="53">
        <f t="shared" ref="AR13:AR18" si="3">SUM(AL13:AQ13)</f>
        <v>34033</v>
      </c>
      <c r="AS13" s="54">
        <v>17507</v>
      </c>
      <c r="AT13" s="52">
        <v>16526</v>
      </c>
      <c r="AU13" s="53">
        <f t="shared" ref="AU13:AU17" si="4">SUM(AS13:AT13)</f>
        <v>34033</v>
      </c>
      <c r="AV13" s="54"/>
      <c r="AW13" s="52"/>
      <c r="AX13" s="52">
        <v>736</v>
      </c>
      <c r="AY13" s="52"/>
      <c r="AZ13" s="55"/>
      <c r="BA13" s="56"/>
      <c r="BB13" s="56"/>
      <c r="BC13" s="57"/>
    </row>
    <row r="14" spans="1:64" ht="17.25" customHeight="1" x14ac:dyDescent="0.2">
      <c r="A14" s="914"/>
      <c r="B14" s="916"/>
      <c r="C14" s="919"/>
      <c r="D14" s="922"/>
      <c r="E14" s="926"/>
      <c r="F14" s="928"/>
      <c r="G14" s="931"/>
      <c r="H14" s="934"/>
      <c r="I14" s="939"/>
      <c r="J14" s="940"/>
      <c r="K14" s="964"/>
      <c r="L14" s="953"/>
      <c r="M14" s="805" t="s">
        <v>1931</v>
      </c>
      <c r="N14" s="806" t="s">
        <v>1930</v>
      </c>
      <c r="O14" s="808">
        <v>4</v>
      </c>
      <c r="P14" s="867"/>
      <c r="Q14" s="47">
        <v>1</v>
      </c>
      <c r="R14" s="968"/>
      <c r="S14" s="897">
        <v>100000000</v>
      </c>
      <c r="T14" s="971"/>
      <c r="U14" s="889"/>
      <c r="V14" s="971"/>
      <c r="W14" s="889"/>
      <c r="X14" s="971"/>
      <c r="Y14" s="889"/>
      <c r="Z14" s="971"/>
      <c r="AA14" s="889"/>
      <c r="AB14" s="971"/>
      <c r="AC14" s="889"/>
      <c r="AD14" s="971"/>
      <c r="AE14" s="889"/>
      <c r="AF14" s="959"/>
      <c r="AG14" s="898"/>
      <c r="AH14" s="959"/>
      <c r="AI14" s="889"/>
      <c r="AJ14" s="962"/>
      <c r="AK14" s="899">
        <f t="shared" ref="AK14:AK18" si="5">AC14+AE14+AG14+S14+U14+W14+Y14+AA14+AI14</f>
        <v>100000000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37.5" customHeight="1" x14ac:dyDescent="0.2">
      <c r="A15" s="914"/>
      <c r="B15" s="916"/>
      <c r="C15" s="919"/>
      <c r="D15" s="922"/>
      <c r="E15" s="926"/>
      <c r="F15" s="928"/>
      <c r="G15" s="931"/>
      <c r="H15" s="934"/>
      <c r="I15" s="939"/>
      <c r="J15" s="940"/>
      <c r="K15" s="964"/>
      <c r="L15" s="953"/>
      <c r="M15" s="811" t="s">
        <v>1965</v>
      </c>
      <c r="N15" s="176" t="s">
        <v>1930</v>
      </c>
      <c r="O15" s="177"/>
      <c r="P15" s="867"/>
      <c r="Q15" s="47">
        <v>1</v>
      </c>
      <c r="R15" s="968"/>
      <c r="S15" s="897"/>
      <c r="T15" s="971"/>
      <c r="U15" s="889"/>
      <c r="V15" s="971"/>
      <c r="W15" s="889"/>
      <c r="X15" s="971"/>
      <c r="Y15" s="889"/>
      <c r="Z15" s="971"/>
      <c r="AA15" s="889">
        <v>504515446</v>
      </c>
      <c r="AB15" s="971"/>
      <c r="AC15" s="889"/>
      <c r="AD15" s="971"/>
      <c r="AE15" s="889"/>
      <c r="AF15" s="959"/>
      <c r="AG15" s="898"/>
      <c r="AH15" s="959"/>
      <c r="AI15" s="889"/>
      <c r="AJ15" s="962"/>
      <c r="AK15" s="899">
        <f t="shared" si="5"/>
        <v>504515446</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36" customHeight="1" x14ac:dyDescent="0.2">
      <c r="A16" s="914"/>
      <c r="B16" s="916"/>
      <c r="C16" s="919"/>
      <c r="D16" s="922"/>
      <c r="E16" s="926"/>
      <c r="F16" s="928"/>
      <c r="G16" s="931"/>
      <c r="H16" s="934"/>
      <c r="I16" s="939"/>
      <c r="J16" s="940"/>
      <c r="K16" s="964"/>
      <c r="L16" s="953"/>
      <c r="M16" s="175" t="s">
        <v>1967</v>
      </c>
      <c r="N16" s="176" t="s">
        <v>1930</v>
      </c>
      <c r="O16" s="177"/>
      <c r="P16" s="867"/>
      <c r="Q16" s="47"/>
      <c r="R16" s="968"/>
      <c r="S16" s="897"/>
      <c r="T16" s="971"/>
      <c r="U16" s="889"/>
      <c r="V16" s="971"/>
      <c r="W16" s="889"/>
      <c r="X16" s="971"/>
      <c r="Y16" s="889"/>
      <c r="Z16" s="971"/>
      <c r="AA16" s="889"/>
      <c r="AB16" s="971"/>
      <c r="AC16" s="889"/>
      <c r="AD16" s="971"/>
      <c r="AE16" s="889"/>
      <c r="AF16" s="959"/>
      <c r="AG16" s="898"/>
      <c r="AH16" s="959"/>
      <c r="AI16" s="889"/>
      <c r="AJ16" s="962"/>
      <c r="AK16" s="899">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14"/>
      <c r="B17" s="916"/>
      <c r="C17" s="919"/>
      <c r="D17" s="922"/>
      <c r="E17" s="926"/>
      <c r="F17" s="928"/>
      <c r="G17" s="931"/>
      <c r="H17" s="934"/>
      <c r="I17" s="939"/>
      <c r="J17" s="940"/>
      <c r="K17" s="964"/>
      <c r="L17" s="953"/>
      <c r="M17" s="175"/>
      <c r="N17" s="176"/>
      <c r="O17" s="177"/>
      <c r="P17" s="867"/>
      <c r="Q17" s="47"/>
      <c r="R17" s="968"/>
      <c r="S17" s="897"/>
      <c r="T17" s="971"/>
      <c r="U17" s="889"/>
      <c r="V17" s="971"/>
      <c r="W17" s="889"/>
      <c r="X17" s="971"/>
      <c r="Y17" s="889"/>
      <c r="Z17" s="971"/>
      <c r="AA17" s="889"/>
      <c r="AB17" s="971"/>
      <c r="AC17" s="889"/>
      <c r="AD17" s="971"/>
      <c r="AE17" s="889"/>
      <c r="AF17" s="959"/>
      <c r="AG17" s="898"/>
      <c r="AH17" s="959"/>
      <c r="AI17" s="889"/>
      <c r="AJ17" s="962"/>
      <c r="AK17" s="899">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14"/>
      <c r="B18" s="917"/>
      <c r="C18" s="920"/>
      <c r="D18" s="923"/>
      <c r="E18" s="926"/>
      <c r="F18" s="929"/>
      <c r="G18" s="932"/>
      <c r="H18" s="935"/>
      <c r="I18" s="939"/>
      <c r="J18" s="940"/>
      <c r="K18" s="965"/>
      <c r="L18" s="953"/>
      <c r="M18" s="178"/>
      <c r="N18" s="179"/>
      <c r="O18" s="180"/>
      <c r="P18" s="868"/>
      <c r="Q18" s="108"/>
      <c r="R18" s="968"/>
      <c r="S18" s="900"/>
      <c r="T18" s="971"/>
      <c r="U18" s="890"/>
      <c r="V18" s="971"/>
      <c r="W18" s="890"/>
      <c r="X18" s="971"/>
      <c r="Y18" s="890"/>
      <c r="Z18" s="971"/>
      <c r="AA18" s="890"/>
      <c r="AB18" s="971"/>
      <c r="AC18" s="890"/>
      <c r="AD18" s="971"/>
      <c r="AE18" s="890"/>
      <c r="AF18" s="959"/>
      <c r="AG18" s="901"/>
      <c r="AH18" s="959"/>
      <c r="AI18" s="890"/>
      <c r="AJ18" s="963"/>
      <c r="AK18" s="899">
        <f t="shared" si="5"/>
        <v>0</v>
      </c>
      <c r="AL18" s="112"/>
      <c r="AM18" s="113"/>
      <c r="AN18" s="113"/>
      <c r="AO18" s="113"/>
      <c r="AP18" s="113"/>
      <c r="AQ18" s="113"/>
      <c r="AR18" s="53">
        <f t="shared" si="3"/>
        <v>0</v>
      </c>
      <c r="AS18" s="114"/>
      <c r="AT18" s="113"/>
      <c r="AU18" s="53">
        <f>SUM(AS18:AT18)</f>
        <v>0</v>
      </c>
      <c r="AV18" s="114"/>
      <c r="AW18" s="113"/>
      <c r="AX18" s="113"/>
      <c r="AY18" s="113"/>
      <c r="AZ18" s="115"/>
      <c r="BA18" s="116"/>
      <c r="BB18" s="116"/>
      <c r="BC18" s="117"/>
    </row>
    <row r="19" spans="1:55" ht="9.9499999999999993" customHeight="1" thickBot="1" x14ac:dyDescent="0.25">
      <c r="A19" s="915"/>
      <c r="B19" s="918"/>
      <c r="C19" s="921"/>
      <c r="D19" s="924"/>
      <c r="E19" s="927"/>
      <c r="F19" s="930"/>
      <c r="G19" s="933"/>
      <c r="H19" s="936"/>
      <c r="I19" s="941"/>
      <c r="J19" s="942"/>
      <c r="K19" s="966"/>
      <c r="L19" s="954"/>
      <c r="M19" s="181"/>
      <c r="N19" s="182"/>
      <c r="O19" s="183"/>
      <c r="P19" s="118"/>
      <c r="Q19" s="118"/>
      <c r="R19" s="969"/>
      <c r="S19" s="902"/>
      <c r="T19" s="972"/>
      <c r="U19" s="903"/>
      <c r="V19" s="972"/>
      <c r="W19" s="903"/>
      <c r="X19" s="972"/>
      <c r="Y19" s="903"/>
      <c r="Z19" s="972"/>
      <c r="AA19" s="903"/>
      <c r="AB19" s="972"/>
      <c r="AC19" s="903"/>
      <c r="AD19" s="972"/>
      <c r="AE19" s="903"/>
      <c r="AF19" s="960"/>
      <c r="AG19" s="904"/>
      <c r="AH19" s="960"/>
      <c r="AI19" s="903"/>
      <c r="AJ19" s="905"/>
      <c r="AK19" s="906"/>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73"/>
      <c r="J20" s="973"/>
      <c r="K20" s="193"/>
      <c r="L20" s="193"/>
      <c r="M20" s="193"/>
      <c r="N20" s="193"/>
      <c r="O20" s="193"/>
      <c r="P20" s="193"/>
      <c r="Q20" s="193"/>
      <c r="R20" s="907"/>
      <c r="S20" s="907"/>
      <c r="T20" s="907"/>
      <c r="U20" s="907"/>
      <c r="V20" s="907"/>
      <c r="W20" s="907"/>
      <c r="X20" s="907"/>
      <c r="Y20" s="907"/>
      <c r="Z20" s="907"/>
      <c r="AA20" s="907"/>
      <c r="AB20" s="907"/>
      <c r="AC20" s="907"/>
      <c r="AD20" s="907"/>
      <c r="AE20" s="907"/>
      <c r="AF20" s="907"/>
      <c r="AG20" s="907"/>
      <c r="AH20" s="907"/>
      <c r="AI20" s="907"/>
      <c r="AJ20" s="907"/>
      <c r="AK20" s="908"/>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913">
        <v>2</v>
      </c>
      <c r="B21" s="162" t="s">
        <v>1705</v>
      </c>
      <c r="C21" s="163" t="s">
        <v>1706</v>
      </c>
      <c r="D21" s="164" t="s">
        <v>21</v>
      </c>
      <c r="E21" s="164" t="s">
        <v>1892</v>
      </c>
      <c r="F21" s="163" t="s">
        <v>1707</v>
      </c>
      <c r="G21" s="165" t="s">
        <v>1679</v>
      </c>
      <c r="H21" s="165" t="s">
        <v>1680</v>
      </c>
      <c r="I21" s="166" t="s">
        <v>1908</v>
      </c>
      <c r="J21" s="167">
        <f>+$N$3</f>
        <v>2018</v>
      </c>
      <c r="K21" s="165" t="s">
        <v>1925</v>
      </c>
      <c r="L21" s="166" t="s">
        <v>1968</v>
      </c>
      <c r="M21" s="163" t="s">
        <v>1708</v>
      </c>
      <c r="N21" s="163" t="s">
        <v>1709</v>
      </c>
      <c r="O21" s="163" t="s">
        <v>1710</v>
      </c>
      <c r="P21" s="163" t="s">
        <v>1985</v>
      </c>
      <c r="Q21" s="163" t="s">
        <v>1969</v>
      </c>
      <c r="R21" s="912">
        <f>SUM(R22:R28)</f>
        <v>0</v>
      </c>
      <c r="S21" s="891">
        <f t="shared" ref="S21:AK21" si="6">SUM(S22:S28)</f>
        <v>0</v>
      </c>
      <c r="T21" s="892">
        <f t="shared" si="6"/>
        <v>0</v>
      </c>
      <c r="U21" s="893">
        <f t="shared" si="6"/>
        <v>0</v>
      </c>
      <c r="V21" s="892">
        <f t="shared" si="6"/>
        <v>0</v>
      </c>
      <c r="W21" s="893">
        <f t="shared" si="6"/>
        <v>0</v>
      </c>
      <c r="X21" s="892">
        <f t="shared" si="6"/>
        <v>0</v>
      </c>
      <c r="Y21" s="893">
        <f t="shared" si="6"/>
        <v>0</v>
      </c>
      <c r="Z21" s="892">
        <f t="shared" si="6"/>
        <v>0</v>
      </c>
      <c r="AA21" s="893">
        <f t="shared" si="6"/>
        <v>0</v>
      </c>
      <c r="AB21" s="892">
        <f t="shared" si="6"/>
        <v>0</v>
      </c>
      <c r="AC21" s="893">
        <f t="shared" si="6"/>
        <v>0</v>
      </c>
      <c r="AD21" s="892">
        <f t="shared" si="6"/>
        <v>0</v>
      </c>
      <c r="AE21" s="893">
        <f t="shared" si="6"/>
        <v>0</v>
      </c>
      <c r="AF21" s="892">
        <f t="shared" si="6"/>
        <v>0</v>
      </c>
      <c r="AG21" s="894">
        <f t="shared" si="6"/>
        <v>0</v>
      </c>
      <c r="AH21" s="892">
        <f t="shared" si="6"/>
        <v>0</v>
      </c>
      <c r="AI21" s="893">
        <f t="shared" si="6"/>
        <v>0</v>
      </c>
      <c r="AJ21" s="895">
        <f t="shared" si="6"/>
        <v>0</v>
      </c>
      <c r="AK21" s="896">
        <f t="shared" si="6"/>
        <v>0</v>
      </c>
      <c r="AL21" s="870"/>
      <c r="AM21" s="871"/>
      <c r="AN21" s="871"/>
      <c r="AO21" s="871"/>
      <c r="AP21" s="871"/>
      <c r="AQ21" s="871"/>
      <c r="AR21" s="872"/>
      <c r="AS21" s="873"/>
      <c r="AT21" s="871"/>
      <c r="AU21" s="872"/>
      <c r="AV21" s="873"/>
      <c r="AW21" s="871"/>
      <c r="AX21" s="871"/>
      <c r="AY21" s="871"/>
      <c r="AZ21" s="874"/>
      <c r="BA21" s="44" t="s">
        <v>1685</v>
      </c>
      <c r="BB21" s="44" t="s">
        <v>1971</v>
      </c>
      <c r="BC21" s="45" t="s">
        <v>1687</v>
      </c>
    </row>
    <row r="22" spans="1:55" ht="17.25" customHeight="1" x14ac:dyDescent="0.2">
      <c r="A22" s="914"/>
      <c r="B22" s="916" t="str">
        <f>VLOOKUP($D$9,'PROYECTOS REGISTRADOS'!$A$2:$D$82,4,0)</f>
        <v>Ampliación de los programas artìscticos y culturales Tocancipá, Cundinamarca, Centro Oriente</v>
      </c>
      <c r="C22" s="919" t="str">
        <f>VLOOKUP($D$9,'PROYECTOS REGISTRADOS'!$A$2:$D$82,3,0)</f>
        <v>2016-25817-00017</v>
      </c>
      <c r="D22" s="922" t="s">
        <v>548</v>
      </c>
      <c r="E22" s="925" t="str">
        <f>IF(D22=0,"0-0",(VLOOKUP(D22,'CONSOLIDADO PLAN DESARROLLO'!$EL$9:$ET$304,2,0)))</f>
        <v xml:space="preserve">Ampliar la institucionalización de los eventos Culturales y Artísticos </v>
      </c>
      <c r="F22" s="928" t="str">
        <f>IF(D22=0,"0-0",(VLOOKUP(D22,'CONSOLIDADO PLAN DESARROLLO'!$EL$9:$ET$304,3,0)))</f>
        <v xml:space="preserve">Eventos Institucionalizados </v>
      </c>
      <c r="G22" s="931">
        <f>IF(D22=0,"0-0",(VLOOKUP(D22,'CONSOLIDADO PLAN DESARROLLO'!$EL$9:$ET$304,4,0)))</f>
        <v>3</v>
      </c>
      <c r="H22" s="934">
        <f>IF(D22=0,"0-0",(VLOOKUP(D22,'CONSOLIDADO PLAN DESARROLLO'!$EL$9:$ET$304,5,0)))</f>
        <v>5</v>
      </c>
      <c r="I22" s="937">
        <f>IF(D22=0,"0-0",(VLOOKUP(D22,'CONSOLIDADO PLAN DESARROLLO'!$EL$9:$ET$304,$R$3,0)))</f>
        <v>1</v>
      </c>
      <c r="J22" s="938"/>
      <c r="K22" s="964">
        <v>0</v>
      </c>
      <c r="L22" s="952">
        <v>0</v>
      </c>
      <c r="M22" s="805" t="s">
        <v>1932</v>
      </c>
      <c r="N22" s="806" t="s">
        <v>1930</v>
      </c>
      <c r="O22" s="808">
        <v>2</v>
      </c>
      <c r="P22" s="867">
        <v>0</v>
      </c>
      <c r="Q22" s="47">
        <v>0</v>
      </c>
      <c r="R22" s="967">
        <f>VLOOKUP($D22,'[5]Tablero Logro Metas 2018'!AK7:AS302,3,0)</f>
        <v>0</v>
      </c>
      <c r="S22" s="897"/>
      <c r="T22" s="970">
        <f>VLOOKUP($D22,'[5]Tablero Logro Metas 2018'!AK7:AS302,4,0)</f>
        <v>0</v>
      </c>
      <c r="U22" s="889"/>
      <c r="V22" s="970">
        <f>VLOOKUP($D22,'[5]Tablero Logro Metas 2018'!AK7:AS302,5,0)</f>
        <v>0</v>
      </c>
      <c r="W22" s="889"/>
      <c r="X22" s="970">
        <f>VLOOKUP($D22,'[5]Tablero Logro Metas 2018'!AK7:AS302,6,0)</f>
        <v>0</v>
      </c>
      <c r="Y22" s="889"/>
      <c r="Z22" s="970">
        <f>VLOOKUP($D22,'[5]Tablero Logro Metas 2018'!AK7:AS302,7,0)</f>
        <v>0</v>
      </c>
      <c r="AA22" s="889"/>
      <c r="AB22" s="970">
        <f>VLOOKUP($D22,'[5]Tablero Logro Metas 2018'!AK7:AS302,8,0)</f>
        <v>0</v>
      </c>
      <c r="AC22" s="889"/>
      <c r="AD22" s="970">
        <f>VLOOKUP($D22,'[5]Tablero Logro Metas 2018'!AK7:AS302,9,0)</f>
        <v>0</v>
      </c>
      <c r="AE22" s="889"/>
      <c r="AF22" s="958"/>
      <c r="AG22" s="898"/>
      <c r="AH22" s="958"/>
      <c r="AI22" s="889"/>
      <c r="AJ22" s="961">
        <f>+R22+T22+V22+X22+Z22+AB22+AD22+AF22+AH22</f>
        <v>0</v>
      </c>
      <c r="AK22" s="899">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17.25" customHeight="1" x14ac:dyDescent="0.2">
      <c r="A23" s="914"/>
      <c r="B23" s="916"/>
      <c r="C23" s="919"/>
      <c r="D23" s="922"/>
      <c r="E23" s="926"/>
      <c r="F23" s="928"/>
      <c r="G23" s="931"/>
      <c r="H23" s="934"/>
      <c r="I23" s="939"/>
      <c r="J23" s="940"/>
      <c r="K23" s="964"/>
      <c r="L23" s="953"/>
      <c r="M23" s="175"/>
      <c r="N23" s="176"/>
      <c r="O23" s="177"/>
      <c r="P23" s="867"/>
      <c r="Q23" s="47"/>
      <c r="R23" s="968"/>
      <c r="S23" s="897"/>
      <c r="T23" s="971"/>
      <c r="U23" s="889"/>
      <c r="V23" s="971"/>
      <c r="W23" s="889"/>
      <c r="X23" s="971"/>
      <c r="Y23" s="889"/>
      <c r="Z23" s="971"/>
      <c r="AA23" s="889"/>
      <c r="AB23" s="971"/>
      <c r="AC23" s="889"/>
      <c r="AD23" s="971"/>
      <c r="AE23" s="889"/>
      <c r="AF23" s="959"/>
      <c r="AG23" s="898"/>
      <c r="AH23" s="959"/>
      <c r="AI23" s="889"/>
      <c r="AJ23" s="962"/>
      <c r="AK23" s="899">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914"/>
      <c r="B24" s="916"/>
      <c r="C24" s="919"/>
      <c r="D24" s="922"/>
      <c r="E24" s="926"/>
      <c r="F24" s="928"/>
      <c r="G24" s="931"/>
      <c r="H24" s="934"/>
      <c r="I24" s="939"/>
      <c r="J24" s="940"/>
      <c r="K24" s="964"/>
      <c r="L24" s="953"/>
      <c r="M24" s="175"/>
      <c r="N24" s="176"/>
      <c r="O24" s="177"/>
      <c r="P24" s="867"/>
      <c r="Q24" s="47"/>
      <c r="R24" s="968"/>
      <c r="S24" s="897"/>
      <c r="T24" s="971"/>
      <c r="U24" s="889"/>
      <c r="V24" s="971"/>
      <c r="W24" s="889"/>
      <c r="X24" s="971"/>
      <c r="Y24" s="889"/>
      <c r="Z24" s="971"/>
      <c r="AA24" s="889"/>
      <c r="AB24" s="971"/>
      <c r="AC24" s="889"/>
      <c r="AD24" s="971"/>
      <c r="AE24" s="889"/>
      <c r="AF24" s="959"/>
      <c r="AG24" s="898"/>
      <c r="AH24" s="959"/>
      <c r="AI24" s="889"/>
      <c r="AJ24" s="962"/>
      <c r="AK24" s="899">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914"/>
      <c r="B25" s="916"/>
      <c r="C25" s="919"/>
      <c r="D25" s="922"/>
      <c r="E25" s="926"/>
      <c r="F25" s="928"/>
      <c r="G25" s="931"/>
      <c r="H25" s="934"/>
      <c r="I25" s="939"/>
      <c r="J25" s="940"/>
      <c r="K25" s="964"/>
      <c r="L25" s="953"/>
      <c r="M25" s="175"/>
      <c r="N25" s="176"/>
      <c r="O25" s="177"/>
      <c r="P25" s="867"/>
      <c r="Q25" s="47"/>
      <c r="R25" s="968"/>
      <c r="S25" s="897"/>
      <c r="T25" s="971"/>
      <c r="U25" s="889"/>
      <c r="V25" s="971"/>
      <c r="W25" s="889"/>
      <c r="X25" s="971"/>
      <c r="Y25" s="889"/>
      <c r="Z25" s="971"/>
      <c r="AA25" s="889"/>
      <c r="AB25" s="971"/>
      <c r="AC25" s="889"/>
      <c r="AD25" s="971"/>
      <c r="AE25" s="889"/>
      <c r="AF25" s="959"/>
      <c r="AG25" s="898"/>
      <c r="AH25" s="959"/>
      <c r="AI25" s="889"/>
      <c r="AJ25" s="962"/>
      <c r="AK25" s="899">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914"/>
      <c r="B26" s="916"/>
      <c r="C26" s="919"/>
      <c r="D26" s="922"/>
      <c r="E26" s="926"/>
      <c r="F26" s="928"/>
      <c r="G26" s="931"/>
      <c r="H26" s="934"/>
      <c r="I26" s="939"/>
      <c r="J26" s="940"/>
      <c r="K26" s="964"/>
      <c r="L26" s="953"/>
      <c r="M26" s="175"/>
      <c r="N26" s="176"/>
      <c r="O26" s="177"/>
      <c r="P26" s="867"/>
      <c r="Q26" s="47"/>
      <c r="R26" s="968"/>
      <c r="S26" s="897"/>
      <c r="T26" s="971"/>
      <c r="U26" s="889"/>
      <c r="V26" s="971"/>
      <c r="W26" s="889"/>
      <c r="X26" s="971"/>
      <c r="Y26" s="889"/>
      <c r="Z26" s="971"/>
      <c r="AA26" s="889"/>
      <c r="AB26" s="971"/>
      <c r="AC26" s="889"/>
      <c r="AD26" s="971"/>
      <c r="AE26" s="889"/>
      <c r="AF26" s="959"/>
      <c r="AG26" s="898"/>
      <c r="AH26" s="959"/>
      <c r="AI26" s="889"/>
      <c r="AJ26" s="962"/>
      <c r="AK26" s="899">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14"/>
      <c r="B27" s="917"/>
      <c r="C27" s="920"/>
      <c r="D27" s="923"/>
      <c r="E27" s="926"/>
      <c r="F27" s="929"/>
      <c r="G27" s="932"/>
      <c r="H27" s="935"/>
      <c r="I27" s="939"/>
      <c r="J27" s="940"/>
      <c r="K27" s="965"/>
      <c r="L27" s="953"/>
      <c r="M27" s="178"/>
      <c r="N27" s="179"/>
      <c r="O27" s="180"/>
      <c r="P27" s="868"/>
      <c r="Q27" s="108"/>
      <c r="R27" s="968"/>
      <c r="S27" s="900"/>
      <c r="T27" s="971"/>
      <c r="U27" s="890"/>
      <c r="V27" s="971"/>
      <c r="W27" s="890"/>
      <c r="X27" s="971"/>
      <c r="Y27" s="890"/>
      <c r="Z27" s="971"/>
      <c r="AA27" s="890"/>
      <c r="AB27" s="971"/>
      <c r="AC27" s="890"/>
      <c r="AD27" s="971"/>
      <c r="AE27" s="890"/>
      <c r="AF27" s="959"/>
      <c r="AG27" s="901"/>
      <c r="AH27" s="959"/>
      <c r="AI27" s="890"/>
      <c r="AJ27" s="963"/>
      <c r="AK27" s="899">
        <f t="shared" si="9"/>
        <v>0</v>
      </c>
      <c r="AL27" s="112"/>
      <c r="AM27" s="113"/>
      <c r="AN27" s="113"/>
      <c r="AO27" s="113"/>
      <c r="AP27" s="113"/>
      <c r="AQ27" s="113"/>
      <c r="AR27" s="53">
        <f t="shared" si="7"/>
        <v>0</v>
      </c>
      <c r="AS27" s="114"/>
      <c r="AT27" s="113"/>
      <c r="AU27" s="53">
        <f>SUM(AS27:AT27)</f>
        <v>0</v>
      </c>
      <c r="AV27" s="114"/>
      <c r="AW27" s="113"/>
      <c r="AX27" s="113"/>
      <c r="AY27" s="113"/>
      <c r="AZ27" s="115"/>
      <c r="BA27" s="116"/>
      <c r="BB27" s="116"/>
      <c r="BC27" s="117"/>
    </row>
    <row r="28" spans="1:55" ht="9.9499999999999993" customHeight="1" thickBot="1" x14ac:dyDescent="0.25">
      <c r="A28" s="915"/>
      <c r="B28" s="918"/>
      <c r="C28" s="921"/>
      <c r="D28" s="924"/>
      <c r="E28" s="927"/>
      <c r="F28" s="930"/>
      <c r="G28" s="933"/>
      <c r="H28" s="936"/>
      <c r="I28" s="941"/>
      <c r="J28" s="942"/>
      <c r="K28" s="966"/>
      <c r="L28" s="954"/>
      <c r="M28" s="181"/>
      <c r="N28" s="182"/>
      <c r="O28" s="183"/>
      <c r="P28" s="118"/>
      <c r="Q28" s="118"/>
      <c r="R28" s="969"/>
      <c r="S28" s="902"/>
      <c r="T28" s="972"/>
      <c r="U28" s="903"/>
      <c r="V28" s="972"/>
      <c r="W28" s="903"/>
      <c r="X28" s="972"/>
      <c r="Y28" s="903"/>
      <c r="Z28" s="972"/>
      <c r="AA28" s="903"/>
      <c r="AB28" s="972"/>
      <c r="AC28" s="903"/>
      <c r="AD28" s="972"/>
      <c r="AE28" s="903"/>
      <c r="AF28" s="960"/>
      <c r="AG28" s="904"/>
      <c r="AH28" s="960"/>
      <c r="AI28" s="903"/>
      <c r="AJ28" s="905"/>
      <c r="AK28" s="906"/>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73"/>
      <c r="J29" s="973"/>
      <c r="K29" s="193"/>
      <c r="L29" s="193"/>
      <c r="M29" s="193"/>
      <c r="N29" s="193"/>
      <c r="O29" s="193"/>
      <c r="P29" s="193"/>
      <c r="Q29" s="193"/>
      <c r="R29" s="907"/>
      <c r="S29" s="907"/>
      <c r="T29" s="907"/>
      <c r="U29" s="907"/>
      <c r="V29" s="907"/>
      <c r="W29" s="907"/>
      <c r="X29" s="907"/>
      <c r="Y29" s="907"/>
      <c r="Z29" s="907"/>
      <c r="AA29" s="907"/>
      <c r="AB29" s="907"/>
      <c r="AC29" s="907"/>
      <c r="AD29" s="907"/>
      <c r="AE29" s="907"/>
      <c r="AF29" s="907"/>
      <c r="AG29" s="907"/>
      <c r="AH29" s="907"/>
      <c r="AI29" s="907"/>
      <c r="AJ29" s="907"/>
      <c r="AK29" s="908"/>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913">
        <v>3</v>
      </c>
      <c r="B30" s="162" t="s">
        <v>1705</v>
      </c>
      <c r="C30" s="163" t="s">
        <v>1706</v>
      </c>
      <c r="D30" s="164" t="s">
        <v>21</v>
      </c>
      <c r="E30" s="164" t="s">
        <v>1892</v>
      </c>
      <c r="F30" s="163" t="s">
        <v>1707</v>
      </c>
      <c r="G30" s="165" t="s">
        <v>1679</v>
      </c>
      <c r="H30" s="165" t="s">
        <v>1680</v>
      </c>
      <c r="I30" s="166" t="s">
        <v>1908</v>
      </c>
      <c r="J30" s="167">
        <f>+$N$3</f>
        <v>2018</v>
      </c>
      <c r="K30" s="165" t="s">
        <v>1925</v>
      </c>
      <c r="L30" s="166" t="s">
        <v>1968</v>
      </c>
      <c r="M30" s="163" t="s">
        <v>1708</v>
      </c>
      <c r="N30" s="163" t="s">
        <v>1709</v>
      </c>
      <c r="O30" s="163" t="s">
        <v>1710</v>
      </c>
      <c r="P30" s="163" t="s">
        <v>1985</v>
      </c>
      <c r="Q30" s="163" t="s">
        <v>1969</v>
      </c>
      <c r="R30" s="912">
        <f>SUM(R31:R37)</f>
        <v>0</v>
      </c>
      <c r="S30" s="891">
        <f t="shared" ref="S30:AK30" si="10">SUM(S31:S37)</f>
        <v>0</v>
      </c>
      <c r="T30" s="892">
        <f t="shared" si="10"/>
        <v>0</v>
      </c>
      <c r="U30" s="893">
        <f t="shared" si="10"/>
        <v>0</v>
      </c>
      <c r="V30" s="892">
        <f t="shared" si="10"/>
        <v>0</v>
      </c>
      <c r="W30" s="893">
        <f t="shared" si="10"/>
        <v>0</v>
      </c>
      <c r="X30" s="892">
        <f t="shared" si="10"/>
        <v>0</v>
      </c>
      <c r="Y30" s="893">
        <f t="shared" si="10"/>
        <v>0</v>
      </c>
      <c r="Z30" s="892">
        <f t="shared" si="10"/>
        <v>411999991</v>
      </c>
      <c r="AA30" s="893">
        <f t="shared" si="10"/>
        <v>411999991</v>
      </c>
      <c r="AB30" s="892">
        <f t="shared" si="10"/>
        <v>0</v>
      </c>
      <c r="AC30" s="893">
        <f t="shared" si="10"/>
        <v>0</v>
      </c>
      <c r="AD30" s="892">
        <f t="shared" si="10"/>
        <v>0</v>
      </c>
      <c r="AE30" s="893">
        <f t="shared" si="10"/>
        <v>0</v>
      </c>
      <c r="AF30" s="892">
        <f t="shared" si="10"/>
        <v>0</v>
      </c>
      <c r="AG30" s="894">
        <f t="shared" si="10"/>
        <v>0</v>
      </c>
      <c r="AH30" s="892">
        <f t="shared" si="10"/>
        <v>0</v>
      </c>
      <c r="AI30" s="893">
        <f t="shared" si="10"/>
        <v>0</v>
      </c>
      <c r="AJ30" s="895">
        <f t="shared" si="10"/>
        <v>411999991</v>
      </c>
      <c r="AK30" s="896">
        <f t="shared" si="10"/>
        <v>411999991</v>
      </c>
      <c r="AL30" s="870"/>
      <c r="AM30" s="871"/>
      <c r="AN30" s="871"/>
      <c r="AO30" s="871"/>
      <c r="AP30" s="871"/>
      <c r="AQ30" s="871"/>
      <c r="AR30" s="872"/>
      <c r="AS30" s="873"/>
      <c r="AT30" s="871"/>
      <c r="AU30" s="872"/>
      <c r="AV30" s="873"/>
      <c r="AW30" s="871"/>
      <c r="AX30" s="871"/>
      <c r="AY30" s="871"/>
      <c r="AZ30" s="874"/>
      <c r="BA30" s="44" t="s">
        <v>1685</v>
      </c>
      <c r="BB30" s="44" t="s">
        <v>1971</v>
      </c>
      <c r="BC30" s="45" t="s">
        <v>1687</v>
      </c>
    </row>
    <row r="31" spans="1:55" ht="17.25" customHeight="1" x14ac:dyDescent="0.2">
      <c r="A31" s="914"/>
      <c r="B31" s="916" t="str">
        <f>VLOOKUP($D$9,'PROYECTOS REGISTRADOS'!$A$2:$D$82,4,0)</f>
        <v>Ampliación de los programas artìscticos y culturales Tocancipá, Cundinamarca, Centro Oriente</v>
      </c>
      <c r="C31" s="919" t="str">
        <f>VLOOKUP($D$9,'PROYECTOS REGISTRADOS'!$A$2:$D$82,3,0)</f>
        <v>2016-25817-00017</v>
      </c>
      <c r="D31" s="922" t="s">
        <v>555</v>
      </c>
      <c r="E31" s="925" t="str">
        <f>IF(D31=0,"0-0",(VLOOKUP(D31,'CONSOLIDADO PLAN DESARROLLO'!$EL$9:$ET$304,2,0)))</f>
        <v xml:space="preserve">Ampliar los Eventos Culturales y Artísticos.  </v>
      </c>
      <c r="F31" s="928" t="str">
        <f>IF(D31=0,"0-0",(VLOOKUP(D31,'CONSOLIDADO PLAN DESARROLLO'!$EL$9:$ET$304,3,0)))</f>
        <v>No. de personas que participan en los festivales realizados</v>
      </c>
      <c r="G31" s="931">
        <f>IF(D31=0,"0-0",(VLOOKUP(D31,'CONSOLIDADO PLAN DESARROLLO'!$EL$9:$ET$304,4,0)))</f>
        <v>62</v>
      </c>
      <c r="H31" s="934">
        <f>IF(D31=0,"0-0",(VLOOKUP(D31,'CONSOLIDADO PLAN DESARROLLO'!$EL$9:$ET$304,5,0)))</f>
        <v>120</v>
      </c>
      <c r="I31" s="937">
        <f>IF(D31=0,"0-0",(VLOOKUP(D31,'CONSOLIDADO PLAN DESARROLLO'!$EL$9:$ET$304,$R$3,0)))</f>
        <v>30</v>
      </c>
      <c r="J31" s="938"/>
      <c r="K31" s="964">
        <v>32</v>
      </c>
      <c r="L31" s="952">
        <v>32</v>
      </c>
      <c r="M31" s="805" t="s">
        <v>1933</v>
      </c>
      <c r="N31" s="806" t="s">
        <v>1930</v>
      </c>
      <c r="O31" s="808">
        <v>4</v>
      </c>
      <c r="P31" s="867">
        <v>0</v>
      </c>
      <c r="Q31" s="47">
        <v>1</v>
      </c>
      <c r="R31" s="967">
        <f>VLOOKUP($D31,'[5]Tablero Logro Metas 2018'!AK7:AS302,3,0)</f>
        <v>0</v>
      </c>
      <c r="S31" s="897"/>
      <c r="T31" s="970">
        <f>VLOOKUP($D31,'[5]Tablero Logro Metas 2018'!AK7:AS302,4,0)</f>
        <v>0</v>
      </c>
      <c r="U31" s="889"/>
      <c r="V31" s="970">
        <f>VLOOKUP($D31,'[5]Tablero Logro Metas 2018'!AK7:AS302,5,0)</f>
        <v>0</v>
      </c>
      <c r="W31" s="889"/>
      <c r="X31" s="970">
        <f>VLOOKUP($D31,'[5]Tablero Logro Metas 2018'!AK7:AS302,6,0)</f>
        <v>0</v>
      </c>
      <c r="Y31" s="889"/>
      <c r="Z31" s="970">
        <v>411999991</v>
      </c>
      <c r="AA31" s="889">
        <v>349999991</v>
      </c>
      <c r="AB31" s="970">
        <f>VLOOKUP($D31,'[5]Tablero Logro Metas 2018'!AK7:AS302,8,0)</f>
        <v>0</v>
      </c>
      <c r="AC31" s="889"/>
      <c r="AD31" s="970">
        <f>VLOOKUP($D31,'[5]Tablero Logro Metas 2018'!AK7:AS302,9,0)</f>
        <v>0</v>
      </c>
      <c r="AE31" s="889"/>
      <c r="AF31" s="958"/>
      <c r="AG31" s="898"/>
      <c r="AH31" s="958"/>
      <c r="AI31" s="889"/>
      <c r="AJ31" s="961">
        <f>+R31+T31+V31+X31+Z31+AB31+AD31+AF31+AH31</f>
        <v>411999991</v>
      </c>
      <c r="AK31" s="899">
        <f>AC31+AE31+AG31+S31+U31+W31+Y31+AA31+AI31</f>
        <v>349999991</v>
      </c>
      <c r="AL31" s="51">
        <v>2449</v>
      </c>
      <c r="AM31" s="52">
        <v>3816</v>
      </c>
      <c r="AN31" s="52">
        <v>3984</v>
      </c>
      <c r="AO31" s="52">
        <v>6327</v>
      </c>
      <c r="AP31" s="52">
        <v>15082</v>
      </c>
      <c r="AQ31" s="52">
        <v>2375</v>
      </c>
      <c r="AR31" s="53">
        <f t="shared" ref="AR31:AR36" si="11">SUM(AL31:AQ31)</f>
        <v>34033</v>
      </c>
      <c r="AS31" s="54">
        <v>17507</v>
      </c>
      <c r="AT31" s="52">
        <v>16526</v>
      </c>
      <c r="AU31" s="53">
        <f t="shared" ref="AU31:AU35" si="12">SUM(AS31:AT31)</f>
        <v>34033</v>
      </c>
      <c r="AV31" s="54"/>
      <c r="AW31" s="52"/>
      <c r="AX31" s="52">
        <v>736</v>
      </c>
      <c r="AY31" s="52"/>
      <c r="AZ31" s="55"/>
      <c r="BA31" s="56"/>
      <c r="BB31" s="56"/>
      <c r="BC31" s="57"/>
    </row>
    <row r="32" spans="1:55" ht="33.75" x14ac:dyDescent="0.2">
      <c r="A32" s="914"/>
      <c r="B32" s="916"/>
      <c r="C32" s="919"/>
      <c r="D32" s="922"/>
      <c r="E32" s="926"/>
      <c r="F32" s="928"/>
      <c r="G32" s="931"/>
      <c r="H32" s="934"/>
      <c r="I32" s="939"/>
      <c r="J32" s="940"/>
      <c r="K32" s="964"/>
      <c r="L32" s="953"/>
      <c r="M32" s="810" t="s">
        <v>1934</v>
      </c>
      <c r="N32" s="806" t="s">
        <v>1930</v>
      </c>
      <c r="O32" s="808">
        <v>4</v>
      </c>
      <c r="P32" s="867">
        <v>0</v>
      </c>
      <c r="Q32" s="47">
        <v>1</v>
      </c>
      <c r="R32" s="968"/>
      <c r="S32" s="897"/>
      <c r="T32" s="971"/>
      <c r="U32" s="889"/>
      <c r="V32" s="971"/>
      <c r="W32" s="889"/>
      <c r="X32" s="971"/>
      <c r="Y32" s="889"/>
      <c r="Z32" s="971"/>
      <c r="AA32" s="889">
        <v>62000000</v>
      </c>
      <c r="AB32" s="971"/>
      <c r="AC32" s="889"/>
      <c r="AD32" s="971"/>
      <c r="AE32" s="889"/>
      <c r="AF32" s="959"/>
      <c r="AG32" s="898"/>
      <c r="AH32" s="959"/>
      <c r="AI32" s="889"/>
      <c r="AJ32" s="962"/>
      <c r="AK32" s="899">
        <f t="shared" ref="AK32:AK36" si="13">AC32+AE32+AG32+S32+U32+W32+Y32+AA32+AI32</f>
        <v>62000000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33" customHeight="1" x14ac:dyDescent="0.2">
      <c r="A33" s="914"/>
      <c r="B33" s="916"/>
      <c r="C33" s="919"/>
      <c r="D33" s="922"/>
      <c r="E33" s="926"/>
      <c r="F33" s="928"/>
      <c r="G33" s="931"/>
      <c r="H33" s="934"/>
      <c r="I33" s="939"/>
      <c r="J33" s="940"/>
      <c r="K33" s="964"/>
      <c r="L33" s="953"/>
      <c r="M33" s="175" t="s">
        <v>1929</v>
      </c>
      <c r="N33" s="176" t="s">
        <v>1930</v>
      </c>
      <c r="O33" s="808"/>
      <c r="P33" s="867"/>
      <c r="Q33" s="47"/>
      <c r="R33" s="968"/>
      <c r="S33" s="897"/>
      <c r="T33" s="971"/>
      <c r="U33" s="889"/>
      <c r="V33" s="971"/>
      <c r="W33" s="889"/>
      <c r="X33" s="971"/>
      <c r="Y33" s="889"/>
      <c r="Z33" s="971"/>
      <c r="AA33" s="889"/>
      <c r="AB33" s="971"/>
      <c r="AC33" s="889"/>
      <c r="AD33" s="971"/>
      <c r="AE33" s="889"/>
      <c r="AF33" s="959"/>
      <c r="AG33" s="898"/>
      <c r="AH33" s="959"/>
      <c r="AI33" s="889"/>
      <c r="AJ33" s="962"/>
      <c r="AK33" s="899">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914"/>
      <c r="B34" s="916"/>
      <c r="C34" s="919"/>
      <c r="D34" s="922"/>
      <c r="E34" s="926"/>
      <c r="F34" s="928"/>
      <c r="G34" s="931"/>
      <c r="H34" s="934"/>
      <c r="I34" s="939"/>
      <c r="J34" s="940"/>
      <c r="K34" s="964"/>
      <c r="L34" s="953"/>
      <c r="M34" s="175"/>
      <c r="N34" s="176"/>
      <c r="O34" s="177"/>
      <c r="P34" s="867"/>
      <c r="Q34" s="47"/>
      <c r="R34" s="968"/>
      <c r="S34" s="897"/>
      <c r="T34" s="971"/>
      <c r="U34" s="889"/>
      <c r="V34" s="971"/>
      <c r="W34" s="889"/>
      <c r="X34" s="971"/>
      <c r="Y34" s="889"/>
      <c r="Z34" s="971"/>
      <c r="AA34" s="889"/>
      <c r="AB34" s="971"/>
      <c r="AC34" s="889"/>
      <c r="AD34" s="971"/>
      <c r="AE34" s="889"/>
      <c r="AF34" s="959"/>
      <c r="AG34" s="898"/>
      <c r="AH34" s="959"/>
      <c r="AI34" s="889"/>
      <c r="AJ34" s="962"/>
      <c r="AK34" s="899">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14"/>
      <c r="B35" s="916"/>
      <c r="C35" s="919"/>
      <c r="D35" s="922"/>
      <c r="E35" s="926"/>
      <c r="F35" s="928"/>
      <c r="G35" s="931"/>
      <c r="H35" s="934"/>
      <c r="I35" s="939"/>
      <c r="J35" s="940"/>
      <c r="K35" s="964"/>
      <c r="L35" s="953"/>
      <c r="M35" s="175"/>
      <c r="N35" s="176"/>
      <c r="O35" s="177"/>
      <c r="P35" s="867"/>
      <c r="Q35" s="47"/>
      <c r="R35" s="968"/>
      <c r="S35" s="897"/>
      <c r="T35" s="971"/>
      <c r="U35" s="889"/>
      <c r="V35" s="971"/>
      <c r="W35" s="889"/>
      <c r="X35" s="971"/>
      <c r="Y35" s="889"/>
      <c r="Z35" s="971"/>
      <c r="AA35" s="889"/>
      <c r="AB35" s="971"/>
      <c r="AC35" s="889"/>
      <c r="AD35" s="971"/>
      <c r="AE35" s="889"/>
      <c r="AF35" s="959"/>
      <c r="AG35" s="898"/>
      <c r="AH35" s="959"/>
      <c r="AI35" s="889"/>
      <c r="AJ35" s="962"/>
      <c r="AK35" s="899">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14"/>
      <c r="B36" s="917"/>
      <c r="C36" s="920"/>
      <c r="D36" s="923"/>
      <c r="E36" s="926"/>
      <c r="F36" s="929"/>
      <c r="G36" s="932"/>
      <c r="H36" s="935"/>
      <c r="I36" s="939"/>
      <c r="J36" s="940"/>
      <c r="K36" s="965"/>
      <c r="L36" s="953"/>
      <c r="M36" s="178"/>
      <c r="N36" s="179"/>
      <c r="O36" s="180"/>
      <c r="P36" s="868"/>
      <c r="Q36" s="108"/>
      <c r="R36" s="968"/>
      <c r="S36" s="900"/>
      <c r="T36" s="971"/>
      <c r="U36" s="890"/>
      <c r="V36" s="971"/>
      <c r="W36" s="890"/>
      <c r="X36" s="971"/>
      <c r="Y36" s="890"/>
      <c r="Z36" s="971"/>
      <c r="AA36" s="890"/>
      <c r="AB36" s="971"/>
      <c r="AC36" s="890"/>
      <c r="AD36" s="971"/>
      <c r="AE36" s="890"/>
      <c r="AF36" s="959"/>
      <c r="AG36" s="901"/>
      <c r="AH36" s="959"/>
      <c r="AI36" s="890"/>
      <c r="AJ36" s="963"/>
      <c r="AK36" s="899">
        <f t="shared" si="13"/>
        <v>0</v>
      </c>
      <c r="AL36" s="112"/>
      <c r="AM36" s="113"/>
      <c r="AN36" s="113"/>
      <c r="AO36" s="113"/>
      <c r="AP36" s="113"/>
      <c r="AQ36" s="113"/>
      <c r="AR36" s="53">
        <f t="shared" si="11"/>
        <v>0</v>
      </c>
      <c r="AS36" s="114"/>
      <c r="AT36" s="113"/>
      <c r="AU36" s="53">
        <f>SUM(AS36:AT36)</f>
        <v>0</v>
      </c>
      <c r="AV36" s="114"/>
      <c r="AW36" s="113"/>
      <c r="AX36" s="113"/>
      <c r="AY36" s="113"/>
      <c r="AZ36" s="115"/>
      <c r="BA36" s="116"/>
      <c r="BB36" s="116"/>
      <c r="BC36" s="117"/>
    </row>
    <row r="37" spans="1:55" ht="9.9499999999999993" customHeight="1" thickBot="1" x14ac:dyDescent="0.25">
      <c r="A37" s="915"/>
      <c r="B37" s="918"/>
      <c r="C37" s="921"/>
      <c r="D37" s="924"/>
      <c r="E37" s="927"/>
      <c r="F37" s="930"/>
      <c r="G37" s="933"/>
      <c r="H37" s="936"/>
      <c r="I37" s="941"/>
      <c r="J37" s="942"/>
      <c r="K37" s="966"/>
      <c r="L37" s="954"/>
      <c r="M37" s="181"/>
      <c r="N37" s="182"/>
      <c r="O37" s="183"/>
      <c r="P37" s="118"/>
      <c r="Q37" s="118"/>
      <c r="R37" s="969"/>
      <c r="S37" s="902"/>
      <c r="T37" s="972"/>
      <c r="U37" s="903"/>
      <c r="V37" s="972"/>
      <c r="W37" s="903"/>
      <c r="X37" s="972"/>
      <c r="Y37" s="903"/>
      <c r="Z37" s="972"/>
      <c r="AA37" s="903"/>
      <c r="AB37" s="972"/>
      <c r="AC37" s="903"/>
      <c r="AD37" s="972"/>
      <c r="AE37" s="903"/>
      <c r="AF37" s="960"/>
      <c r="AG37" s="904"/>
      <c r="AH37" s="960"/>
      <c r="AI37" s="903"/>
      <c r="AJ37" s="905"/>
      <c r="AK37" s="906"/>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73"/>
      <c r="J38" s="973"/>
      <c r="K38" s="193"/>
      <c r="L38" s="193"/>
      <c r="M38" s="193"/>
      <c r="N38" s="193"/>
      <c r="O38" s="193"/>
      <c r="P38" s="193"/>
      <c r="Q38" s="193"/>
      <c r="R38" s="907"/>
      <c r="S38" s="907"/>
      <c r="T38" s="907"/>
      <c r="U38" s="907"/>
      <c r="V38" s="907"/>
      <c r="W38" s="907"/>
      <c r="X38" s="907"/>
      <c r="Y38" s="907"/>
      <c r="Z38" s="907"/>
      <c r="AA38" s="907"/>
      <c r="AB38" s="907"/>
      <c r="AC38" s="907"/>
      <c r="AD38" s="907"/>
      <c r="AE38" s="907"/>
      <c r="AF38" s="907"/>
      <c r="AG38" s="907"/>
      <c r="AH38" s="907"/>
      <c r="AI38" s="907"/>
      <c r="AJ38" s="907"/>
      <c r="AK38" s="908"/>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913">
        <v>4</v>
      </c>
      <c r="B39" s="162" t="s">
        <v>1705</v>
      </c>
      <c r="C39" s="163" t="s">
        <v>1706</v>
      </c>
      <c r="D39" s="164" t="s">
        <v>21</v>
      </c>
      <c r="E39" s="164" t="s">
        <v>1892</v>
      </c>
      <c r="F39" s="163" t="s">
        <v>1707</v>
      </c>
      <c r="G39" s="165" t="s">
        <v>1679</v>
      </c>
      <c r="H39" s="165" t="s">
        <v>1680</v>
      </c>
      <c r="I39" s="166" t="s">
        <v>1908</v>
      </c>
      <c r="J39" s="167">
        <f>+$N$3</f>
        <v>2018</v>
      </c>
      <c r="K39" s="165" t="s">
        <v>1925</v>
      </c>
      <c r="L39" s="166" t="s">
        <v>1968</v>
      </c>
      <c r="M39" s="163" t="s">
        <v>1708</v>
      </c>
      <c r="N39" s="163" t="s">
        <v>1709</v>
      </c>
      <c r="O39" s="163" t="s">
        <v>1710</v>
      </c>
      <c r="P39" s="163" t="s">
        <v>1985</v>
      </c>
      <c r="Q39" s="163" t="s">
        <v>1969</v>
      </c>
      <c r="R39" s="912">
        <f t="shared" ref="R39:AJ39" si="14">SUM(R40:R56)</f>
        <v>166153200</v>
      </c>
      <c r="S39" s="891">
        <f t="shared" si="14"/>
        <v>165716451</v>
      </c>
      <c r="T39" s="892">
        <f t="shared" si="14"/>
        <v>0</v>
      </c>
      <c r="U39" s="893">
        <f t="shared" si="14"/>
        <v>0</v>
      </c>
      <c r="V39" s="892">
        <f t="shared" si="14"/>
        <v>0</v>
      </c>
      <c r="W39" s="893">
        <f t="shared" si="14"/>
        <v>0</v>
      </c>
      <c r="X39" s="892">
        <f t="shared" si="14"/>
        <v>100000</v>
      </c>
      <c r="Y39" s="893">
        <f t="shared" si="14"/>
        <v>0</v>
      </c>
      <c r="Z39" s="892">
        <f t="shared" si="14"/>
        <v>3351724118</v>
      </c>
      <c r="AA39" s="893">
        <f t="shared" si="14"/>
        <v>3325104552</v>
      </c>
      <c r="AB39" s="892">
        <f t="shared" si="14"/>
        <v>138171896</v>
      </c>
      <c r="AC39" s="893">
        <f t="shared" si="14"/>
        <v>142508301</v>
      </c>
      <c r="AD39" s="892">
        <f t="shared" si="14"/>
        <v>0</v>
      </c>
      <c r="AE39" s="893">
        <f t="shared" si="14"/>
        <v>0</v>
      </c>
      <c r="AF39" s="892">
        <f t="shared" si="14"/>
        <v>0</v>
      </c>
      <c r="AG39" s="894">
        <f t="shared" si="14"/>
        <v>0</v>
      </c>
      <c r="AH39" s="892">
        <f t="shared" si="14"/>
        <v>0</v>
      </c>
      <c r="AI39" s="893">
        <f t="shared" si="14"/>
        <v>0</v>
      </c>
      <c r="AJ39" s="895">
        <f t="shared" si="14"/>
        <v>3656149214</v>
      </c>
      <c r="AK39" s="896">
        <f>SUM(AK40:AK56)</f>
        <v>2935709956</v>
      </c>
      <c r="AL39" s="870"/>
      <c r="AM39" s="871"/>
      <c r="AN39" s="871"/>
      <c r="AO39" s="871"/>
      <c r="AP39" s="871"/>
      <c r="AQ39" s="871"/>
      <c r="AR39" s="872"/>
      <c r="AS39" s="873"/>
      <c r="AT39" s="871"/>
      <c r="AU39" s="872"/>
      <c r="AV39" s="873"/>
      <c r="AW39" s="871"/>
      <c r="AX39" s="871"/>
      <c r="AY39" s="871"/>
      <c r="AZ39" s="874"/>
      <c r="BA39" s="44" t="s">
        <v>1685</v>
      </c>
      <c r="BB39" s="44" t="s">
        <v>1971</v>
      </c>
      <c r="BC39" s="45" t="s">
        <v>1687</v>
      </c>
    </row>
    <row r="40" spans="1:55" ht="45" customHeight="1" x14ac:dyDescent="0.2">
      <c r="A40" s="914"/>
      <c r="B40" s="916" t="str">
        <f>VLOOKUP($D$9,'PROYECTOS REGISTRADOS'!$A$2:$D$82,4,0)</f>
        <v>Ampliación de los programas artìscticos y culturales Tocancipá, Cundinamarca, Centro Oriente</v>
      </c>
      <c r="C40" s="919" t="str">
        <f>VLOOKUP($D$9,'PROYECTOS REGISTRADOS'!$A$2:$D$82,3,0)</f>
        <v>2016-25817-00017</v>
      </c>
      <c r="D40" s="922" t="s">
        <v>562</v>
      </c>
      <c r="E40" s="925" t="str">
        <f>IF(D40=0,"0-0",(VLOOKUP(D40,'CONSOLIDADO PLAN DESARROLLO'!$EL$9:$ET$304,2,0)))</f>
        <v>Fortalecer los y programas  culturales y artísticos</v>
      </c>
      <c r="F40" s="928" t="str">
        <f>IF(D40=0,"0-0",(VLOOKUP(D40,'CONSOLIDADO PLAN DESARROLLO'!$EL$9:$ET$304,3,0)))</f>
        <v>Procesos fortalecidos</v>
      </c>
      <c r="G40" s="931">
        <f>IF(D40=0,"0-0",(VLOOKUP(D40,'CONSOLIDADO PLAN DESARROLLO'!$EL$9:$ET$304,4,0)))</f>
        <v>5</v>
      </c>
      <c r="H40" s="934">
        <f>IF(D40=0,"0-0",(VLOOKUP(D40,'CONSOLIDADO PLAN DESARROLLO'!$EL$9:$ET$304,5,0)))</f>
        <v>5</v>
      </c>
      <c r="I40" s="937">
        <f>IF(D40=0,"0-0",(VLOOKUP(D40,'CONSOLIDADO PLAN DESARROLLO'!$EL$9:$ET$304,$R$3,0)))</f>
        <v>5</v>
      </c>
      <c r="J40" s="938"/>
      <c r="K40" s="965">
        <v>5</v>
      </c>
      <c r="L40" s="952">
        <v>5</v>
      </c>
      <c r="M40" s="810" t="s">
        <v>1935</v>
      </c>
      <c r="N40" s="806" t="s">
        <v>1930</v>
      </c>
      <c r="O40" s="813">
        <v>4</v>
      </c>
      <c r="P40" s="867">
        <v>1</v>
      </c>
      <c r="Q40" s="47">
        <v>1</v>
      </c>
      <c r="R40" s="967">
        <f>VLOOKUP($D40,'[5]Tablero Logro Metas 2018'!AK7:AS302,3,0)</f>
        <v>166153200</v>
      </c>
      <c r="S40" s="897"/>
      <c r="T40" s="970">
        <f>VLOOKUP($D40,'[5]Tablero Logro Metas 2018'!AK7:AS302,4,0)</f>
        <v>0</v>
      </c>
      <c r="U40" s="889"/>
      <c r="V40" s="970">
        <f>VLOOKUP($D40,'[5]Tablero Logro Metas 2018'!AK7:AS302,5,0)</f>
        <v>0</v>
      </c>
      <c r="W40" s="889"/>
      <c r="X40" s="970">
        <f>VLOOKUP($D40,'[5]Tablero Logro Metas 2018'!AK7:AS302,6,0)</f>
        <v>100000</v>
      </c>
      <c r="Y40" s="889"/>
      <c r="Z40" s="970">
        <f>VLOOKUP($D40,'[5]Tablero Logro Metas 2018'!AK7:AS302,7,0)</f>
        <v>3351724118</v>
      </c>
      <c r="AA40" s="889">
        <v>2382781610</v>
      </c>
      <c r="AB40" s="970">
        <f>VLOOKUP($D40,'[5]Tablero Logro Metas 2018'!AK7:AS302,8,0)</f>
        <v>138171896</v>
      </c>
      <c r="AC40" s="889">
        <v>130080785</v>
      </c>
      <c r="AD40" s="970">
        <f>VLOOKUP($D40,'[5]Tablero Logro Metas 2018'!AK7:AS302,9,0)</f>
        <v>0</v>
      </c>
      <c r="AE40" s="889"/>
      <c r="AF40" s="958"/>
      <c r="AG40" s="898"/>
      <c r="AH40" s="958"/>
      <c r="AI40" s="889"/>
      <c r="AJ40" s="961">
        <f>+R40+T40+V40+X40+Z40+AB40+AD40+AF40+AH40</f>
        <v>3656149214</v>
      </c>
      <c r="AK40" s="899">
        <f>AC40+AE40+AG40+S40+U40+W40+Y40+AA40+AI40</f>
        <v>2512862395</v>
      </c>
      <c r="AL40" s="51">
        <v>100</v>
      </c>
      <c r="AM40" s="52">
        <v>277</v>
      </c>
      <c r="AN40" s="52">
        <v>1733</v>
      </c>
      <c r="AO40" s="52">
        <v>705</v>
      </c>
      <c r="AP40" s="52">
        <v>135</v>
      </c>
      <c r="AQ40" s="52">
        <v>450</v>
      </c>
      <c r="AR40" s="53">
        <f t="shared" ref="AR40:AR52" si="15">SUM(AL40:AQ40)</f>
        <v>3400</v>
      </c>
      <c r="AS40" s="54">
        <v>1615</v>
      </c>
      <c r="AT40" s="52">
        <v>1785</v>
      </c>
      <c r="AU40" s="53">
        <f t="shared" ref="AU40:AU50" si="16">SUM(AS40:AT40)</f>
        <v>3400</v>
      </c>
      <c r="AV40" s="54"/>
      <c r="AW40" s="52"/>
      <c r="AX40" s="52">
        <v>110</v>
      </c>
      <c r="AY40" s="52"/>
      <c r="AZ40" s="55"/>
      <c r="BA40" s="56"/>
      <c r="BB40" s="56"/>
      <c r="BC40" s="57"/>
    </row>
    <row r="41" spans="1:55" ht="33.75" x14ac:dyDescent="0.2">
      <c r="A41" s="914"/>
      <c r="B41" s="916"/>
      <c r="C41" s="919"/>
      <c r="D41" s="922"/>
      <c r="E41" s="926"/>
      <c r="F41" s="928"/>
      <c r="G41" s="931"/>
      <c r="H41" s="934"/>
      <c r="I41" s="939"/>
      <c r="J41" s="940"/>
      <c r="K41" s="991"/>
      <c r="L41" s="953"/>
      <c r="M41" s="810" t="s">
        <v>1936</v>
      </c>
      <c r="N41" s="806" t="s">
        <v>1930</v>
      </c>
      <c r="O41" s="813">
        <v>2</v>
      </c>
      <c r="P41" s="867">
        <v>1</v>
      </c>
      <c r="Q41" s="47">
        <v>1</v>
      </c>
      <c r="R41" s="968"/>
      <c r="S41" s="897"/>
      <c r="T41" s="971"/>
      <c r="U41" s="889"/>
      <c r="V41" s="971"/>
      <c r="W41" s="889"/>
      <c r="X41" s="971"/>
      <c r="Y41" s="889"/>
      <c r="Z41" s="971"/>
      <c r="AA41" s="889">
        <v>338705994</v>
      </c>
      <c r="AB41" s="971"/>
      <c r="AC41" s="889">
        <v>12427516</v>
      </c>
      <c r="AD41" s="971"/>
      <c r="AE41" s="889"/>
      <c r="AF41" s="959"/>
      <c r="AG41" s="898"/>
      <c r="AH41" s="959"/>
      <c r="AI41" s="889"/>
      <c r="AJ41" s="962"/>
      <c r="AK41" s="899">
        <f t="shared" ref="AK41:AK52" si="17">AC41+AE41+AG41+S41+U41+W41+Y41+AA41+AI41</f>
        <v>351133510</v>
      </c>
      <c r="AL41" s="51"/>
      <c r="AM41" s="52"/>
      <c r="AN41" s="52"/>
      <c r="AO41" s="52"/>
      <c r="AP41" s="52"/>
      <c r="AQ41" s="52"/>
      <c r="AR41" s="53">
        <f t="shared" ref="AR41:AR46" si="18">SUM(AL41:AQ41)</f>
        <v>0</v>
      </c>
      <c r="AS41" s="54"/>
      <c r="AT41" s="52"/>
      <c r="AU41" s="53">
        <f t="shared" ref="AU41:AU46" si="19">SUM(AS41:AT41)</f>
        <v>0</v>
      </c>
      <c r="AV41" s="54"/>
      <c r="AW41" s="52"/>
      <c r="AX41" s="52"/>
      <c r="AY41" s="52"/>
      <c r="AZ41" s="55"/>
      <c r="BA41" s="56"/>
      <c r="BB41" s="56"/>
      <c r="BC41" s="57"/>
    </row>
    <row r="42" spans="1:55" ht="22.5" x14ac:dyDescent="0.2">
      <c r="A42" s="914"/>
      <c r="B42" s="916"/>
      <c r="C42" s="919"/>
      <c r="D42" s="922"/>
      <c r="E42" s="926"/>
      <c r="F42" s="928"/>
      <c r="G42" s="931"/>
      <c r="H42" s="934"/>
      <c r="I42" s="939"/>
      <c r="J42" s="940"/>
      <c r="K42" s="991"/>
      <c r="L42" s="953"/>
      <c r="M42" s="810" t="s">
        <v>1937</v>
      </c>
      <c r="N42" s="806" t="s">
        <v>1930</v>
      </c>
      <c r="O42" s="813">
        <v>4</v>
      </c>
      <c r="P42" s="867"/>
      <c r="Q42" s="47"/>
      <c r="R42" s="968"/>
      <c r="S42" s="897"/>
      <c r="T42" s="971"/>
      <c r="U42" s="889"/>
      <c r="V42" s="971"/>
      <c r="W42" s="889"/>
      <c r="X42" s="971"/>
      <c r="Y42" s="889"/>
      <c r="Z42" s="971"/>
      <c r="AA42" s="889"/>
      <c r="AB42" s="971"/>
      <c r="AC42" s="889"/>
      <c r="AD42" s="971"/>
      <c r="AE42" s="889"/>
      <c r="AF42" s="959"/>
      <c r="AG42" s="898"/>
      <c r="AH42" s="959"/>
      <c r="AI42" s="889"/>
      <c r="AJ42" s="962"/>
      <c r="AK42" s="899">
        <f t="shared" si="17"/>
        <v>0</v>
      </c>
      <c r="AL42" s="51"/>
      <c r="AM42" s="52"/>
      <c r="AN42" s="52"/>
      <c r="AO42" s="52"/>
      <c r="AP42" s="52"/>
      <c r="AQ42" s="52"/>
      <c r="AR42" s="53">
        <f t="shared" ref="AR42:AR44" si="20">SUM(AL42:AQ42)</f>
        <v>0</v>
      </c>
      <c r="AS42" s="54"/>
      <c r="AT42" s="52"/>
      <c r="AU42" s="53">
        <f t="shared" ref="AU42:AU44" si="21">SUM(AS42:AT42)</f>
        <v>0</v>
      </c>
      <c r="AV42" s="54"/>
      <c r="AW42" s="52"/>
      <c r="AX42" s="52"/>
      <c r="AY42" s="52"/>
      <c r="AZ42" s="55"/>
      <c r="BA42" s="56"/>
      <c r="BB42" s="56"/>
      <c r="BC42" s="57"/>
    </row>
    <row r="43" spans="1:55" ht="22.5" x14ac:dyDescent="0.2">
      <c r="A43" s="914"/>
      <c r="B43" s="916"/>
      <c r="C43" s="919"/>
      <c r="D43" s="922"/>
      <c r="E43" s="926"/>
      <c r="F43" s="928"/>
      <c r="G43" s="931"/>
      <c r="H43" s="934"/>
      <c r="I43" s="939"/>
      <c r="J43" s="940"/>
      <c r="K43" s="991"/>
      <c r="L43" s="953"/>
      <c r="M43" s="810" t="s">
        <v>1938</v>
      </c>
      <c r="N43" s="806" t="s">
        <v>1930</v>
      </c>
      <c r="O43" s="813">
        <v>4</v>
      </c>
      <c r="P43" s="867">
        <v>1</v>
      </c>
      <c r="Q43" s="47">
        <v>1</v>
      </c>
      <c r="R43" s="968"/>
      <c r="S43" s="897"/>
      <c r="T43" s="971"/>
      <c r="U43" s="889"/>
      <c r="V43" s="971"/>
      <c r="W43" s="889"/>
      <c r="X43" s="971"/>
      <c r="Y43" s="889"/>
      <c r="Z43" s="971"/>
      <c r="AA43" s="889"/>
      <c r="AB43" s="971"/>
      <c r="AC43" s="889"/>
      <c r="AD43" s="971"/>
      <c r="AE43" s="889"/>
      <c r="AF43" s="959"/>
      <c r="AG43" s="898"/>
      <c r="AH43" s="959"/>
      <c r="AI43" s="889"/>
      <c r="AJ43" s="962"/>
      <c r="AK43" s="899">
        <f t="shared" si="17"/>
        <v>0</v>
      </c>
      <c r="AL43" s="51"/>
      <c r="AM43" s="52"/>
      <c r="AN43" s="52"/>
      <c r="AO43" s="52"/>
      <c r="AP43" s="52"/>
      <c r="AQ43" s="52"/>
      <c r="AR43" s="53">
        <f t="shared" si="20"/>
        <v>0</v>
      </c>
      <c r="AS43" s="54"/>
      <c r="AT43" s="52"/>
      <c r="AU43" s="53">
        <f t="shared" si="21"/>
        <v>0</v>
      </c>
      <c r="AV43" s="54"/>
      <c r="AW43" s="52"/>
      <c r="AX43" s="52"/>
      <c r="AY43" s="52"/>
      <c r="AZ43" s="55"/>
      <c r="BA43" s="56"/>
      <c r="BB43" s="56"/>
      <c r="BC43" s="57"/>
    </row>
    <row r="44" spans="1:55" ht="15" customHeight="1" x14ac:dyDescent="0.2">
      <c r="A44" s="914"/>
      <c r="B44" s="916"/>
      <c r="C44" s="919"/>
      <c r="D44" s="922"/>
      <c r="E44" s="926"/>
      <c r="F44" s="928"/>
      <c r="G44" s="931"/>
      <c r="H44" s="934"/>
      <c r="I44" s="939"/>
      <c r="J44" s="940"/>
      <c r="K44" s="991"/>
      <c r="L44" s="953"/>
      <c r="M44" s="810" t="s">
        <v>1939</v>
      </c>
      <c r="N44" s="806" t="s">
        <v>1930</v>
      </c>
      <c r="O44" s="813">
        <v>3</v>
      </c>
      <c r="P44" s="867"/>
      <c r="Q44" s="47"/>
      <c r="R44" s="968"/>
      <c r="S44" s="897"/>
      <c r="T44" s="971"/>
      <c r="U44" s="889"/>
      <c r="V44" s="971"/>
      <c r="W44" s="889"/>
      <c r="X44" s="971"/>
      <c r="Y44" s="889"/>
      <c r="Z44" s="971"/>
      <c r="AA44" s="889"/>
      <c r="AB44" s="971"/>
      <c r="AC44" s="889"/>
      <c r="AD44" s="971"/>
      <c r="AE44" s="889"/>
      <c r="AF44" s="959"/>
      <c r="AG44" s="898"/>
      <c r="AH44" s="959"/>
      <c r="AI44" s="889"/>
      <c r="AJ44" s="962"/>
      <c r="AK44" s="899">
        <f t="shared" si="17"/>
        <v>0</v>
      </c>
      <c r="AL44" s="51"/>
      <c r="AM44" s="52"/>
      <c r="AN44" s="52"/>
      <c r="AO44" s="52"/>
      <c r="AP44" s="52"/>
      <c r="AQ44" s="52"/>
      <c r="AR44" s="53">
        <f t="shared" si="20"/>
        <v>0</v>
      </c>
      <c r="AS44" s="54"/>
      <c r="AT44" s="52"/>
      <c r="AU44" s="53">
        <f t="shared" si="21"/>
        <v>0</v>
      </c>
      <c r="AV44" s="54"/>
      <c r="AW44" s="52"/>
      <c r="AX44" s="52"/>
      <c r="AY44" s="52"/>
      <c r="AZ44" s="55"/>
      <c r="BA44" s="56"/>
      <c r="BB44" s="56"/>
      <c r="BC44" s="57"/>
    </row>
    <row r="45" spans="1:55" ht="45" x14ac:dyDescent="0.2">
      <c r="A45" s="914"/>
      <c r="B45" s="916"/>
      <c r="C45" s="919"/>
      <c r="D45" s="922"/>
      <c r="E45" s="926"/>
      <c r="F45" s="928"/>
      <c r="G45" s="931"/>
      <c r="H45" s="934"/>
      <c r="I45" s="939"/>
      <c r="J45" s="940"/>
      <c r="K45" s="991"/>
      <c r="L45" s="953"/>
      <c r="M45" s="810" t="s">
        <v>1966</v>
      </c>
      <c r="N45" s="806" t="s">
        <v>1930</v>
      </c>
      <c r="O45" s="813">
        <v>2</v>
      </c>
      <c r="P45" s="868"/>
      <c r="Q45" s="108"/>
      <c r="R45" s="968"/>
      <c r="S45" s="900"/>
      <c r="T45" s="971"/>
      <c r="U45" s="890"/>
      <c r="V45" s="971"/>
      <c r="W45" s="890"/>
      <c r="X45" s="971"/>
      <c r="Y45" s="890"/>
      <c r="Z45" s="971"/>
      <c r="AA45" s="890"/>
      <c r="AB45" s="971"/>
      <c r="AC45" s="890"/>
      <c r="AD45" s="971"/>
      <c r="AE45" s="890"/>
      <c r="AF45" s="959"/>
      <c r="AG45" s="901"/>
      <c r="AH45" s="959"/>
      <c r="AI45" s="890"/>
      <c r="AJ45" s="962"/>
      <c r="AK45" s="899">
        <f t="shared" si="17"/>
        <v>0</v>
      </c>
      <c r="AL45" s="51"/>
      <c r="AM45" s="52"/>
      <c r="AN45" s="52"/>
      <c r="AO45" s="52"/>
      <c r="AP45" s="52"/>
      <c r="AQ45" s="52"/>
      <c r="AR45" s="53">
        <f t="shared" si="18"/>
        <v>0</v>
      </c>
      <c r="AS45" s="54"/>
      <c r="AT45" s="52"/>
      <c r="AU45" s="53">
        <f t="shared" si="19"/>
        <v>0</v>
      </c>
      <c r="AV45" s="54"/>
      <c r="AW45" s="52"/>
      <c r="AX45" s="52"/>
      <c r="AY45" s="52"/>
      <c r="AZ45" s="55"/>
      <c r="BA45" s="56"/>
      <c r="BB45" s="56"/>
      <c r="BC45" s="57"/>
    </row>
    <row r="46" spans="1:55" ht="15.75" customHeight="1" x14ac:dyDescent="0.2">
      <c r="A46" s="914"/>
      <c r="B46" s="916"/>
      <c r="C46" s="919"/>
      <c r="D46" s="922"/>
      <c r="E46" s="926"/>
      <c r="F46" s="928"/>
      <c r="G46" s="931"/>
      <c r="H46" s="934"/>
      <c r="I46" s="939"/>
      <c r="J46" s="940"/>
      <c r="K46" s="991"/>
      <c r="L46" s="953"/>
      <c r="M46" s="810" t="s">
        <v>1940</v>
      </c>
      <c r="N46" s="806" t="s">
        <v>1930</v>
      </c>
      <c r="O46" s="813">
        <v>4</v>
      </c>
      <c r="P46" s="868"/>
      <c r="Q46" s="108"/>
      <c r="R46" s="968"/>
      <c r="S46" s="897"/>
      <c r="T46" s="971"/>
      <c r="U46" s="889"/>
      <c r="V46" s="971"/>
      <c r="W46" s="889"/>
      <c r="X46" s="971"/>
      <c r="Y46" s="889"/>
      <c r="Z46" s="971"/>
      <c r="AA46" s="889"/>
      <c r="AB46" s="971"/>
      <c r="AC46" s="889"/>
      <c r="AD46" s="971"/>
      <c r="AE46" s="889"/>
      <c r="AF46" s="959"/>
      <c r="AG46" s="898"/>
      <c r="AH46" s="959"/>
      <c r="AI46" s="889"/>
      <c r="AJ46" s="962"/>
      <c r="AK46" s="899">
        <f t="shared" si="17"/>
        <v>0</v>
      </c>
      <c r="AL46" s="51"/>
      <c r="AM46" s="52"/>
      <c r="AN46" s="52"/>
      <c r="AO46" s="52"/>
      <c r="AP46" s="52"/>
      <c r="AQ46" s="52"/>
      <c r="AR46" s="53">
        <f t="shared" si="18"/>
        <v>0</v>
      </c>
      <c r="AS46" s="54"/>
      <c r="AT46" s="52"/>
      <c r="AU46" s="53">
        <f t="shared" si="19"/>
        <v>0</v>
      </c>
      <c r="AV46" s="54"/>
      <c r="AW46" s="52"/>
      <c r="AX46" s="52"/>
      <c r="AY46" s="52"/>
      <c r="AZ46" s="55"/>
      <c r="BA46" s="56"/>
      <c r="BB46" s="56"/>
      <c r="BC46" s="57"/>
    </row>
    <row r="47" spans="1:55" ht="17.25" customHeight="1" x14ac:dyDescent="0.2">
      <c r="A47" s="914"/>
      <c r="B47" s="916"/>
      <c r="C47" s="919"/>
      <c r="D47" s="922"/>
      <c r="E47" s="926"/>
      <c r="F47" s="928"/>
      <c r="G47" s="931"/>
      <c r="H47" s="934"/>
      <c r="I47" s="939"/>
      <c r="J47" s="940"/>
      <c r="K47" s="991"/>
      <c r="L47" s="953"/>
      <c r="M47" s="810" t="s">
        <v>1941</v>
      </c>
      <c r="N47" s="806" t="s">
        <v>1930</v>
      </c>
      <c r="O47" s="813">
        <v>1</v>
      </c>
      <c r="P47" s="868"/>
      <c r="Q47" s="108"/>
      <c r="R47" s="968"/>
      <c r="S47" s="897"/>
      <c r="T47" s="971"/>
      <c r="U47" s="889"/>
      <c r="V47" s="971"/>
      <c r="W47" s="889"/>
      <c r="X47" s="971"/>
      <c r="Y47" s="889"/>
      <c r="Z47" s="971"/>
      <c r="AA47" s="889"/>
      <c r="AB47" s="971"/>
      <c r="AC47" s="889"/>
      <c r="AD47" s="971"/>
      <c r="AE47" s="889"/>
      <c r="AF47" s="959"/>
      <c r="AG47" s="898"/>
      <c r="AH47" s="959"/>
      <c r="AI47" s="889"/>
      <c r="AJ47" s="962"/>
      <c r="AK47" s="899">
        <f t="shared" si="17"/>
        <v>0</v>
      </c>
      <c r="AL47" s="51"/>
      <c r="AM47" s="52"/>
      <c r="AN47" s="52"/>
      <c r="AO47" s="52"/>
      <c r="AP47" s="52"/>
      <c r="AQ47" s="52"/>
      <c r="AR47" s="53">
        <f t="shared" si="15"/>
        <v>0</v>
      </c>
      <c r="AS47" s="54"/>
      <c r="AT47" s="52"/>
      <c r="AU47" s="53">
        <f t="shared" si="16"/>
        <v>0</v>
      </c>
      <c r="AV47" s="54"/>
      <c r="AW47" s="52"/>
      <c r="AX47" s="52"/>
      <c r="AY47" s="52"/>
      <c r="AZ47" s="55"/>
      <c r="BA47" s="56"/>
      <c r="BB47" s="56"/>
      <c r="BC47" s="57"/>
    </row>
    <row r="48" spans="1:55" ht="17.25" customHeight="1" x14ac:dyDescent="0.2">
      <c r="A48" s="914"/>
      <c r="B48" s="916"/>
      <c r="C48" s="919"/>
      <c r="D48" s="922"/>
      <c r="E48" s="926"/>
      <c r="F48" s="928"/>
      <c r="G48" s="931"/>
      <c r="H48" s="934"/>
      <c r="I48" s="939"/>
      <c r="J48" s="940"/>
      <c r="K48" s="991"/>
      <c r="L48" s="953"/>
      <c r="M48" s="810" t="s">
        <v>1942</v>
      </c>
      <c r="N48" s="806" t="s">
        <v>1930</v>
      </c>
      <c r="O48" s="813">
        <v>1</v>
      </c>
      <c r="P48" s="868"/>
      <c r="Q48" s="108"/>
      <c r="R48" s="968"/>
      <c r="S48" s="897"/>
      <c r="T48" s="971"/>
      <c r="U48" s="889"/>
      <c r="V48" s="971"/>
      <c r="W48" s="889"/>
      <c r="X48" s="971"/>
      <c r="Y48" s="889"/>
      <c r="Z48" s="971"/>
      <c r="AA48" s="889"/>
      <c r="AB48" s="971"/>
      <c r="AC48" s="889"/>
      <c r="AD48" s="971"/>
      <c r="AE48" s="889"/>
      <c r="AF48" s="959"/>
      <c r="AG48" s="898"/>
      <c r="AH48" s="959"/>
      <c r="AI48" s="889"/>
      <c r="AJ48" s="962"/>
      <c r="AK48" s="899">
        <f t="shared" si="17"/>
        <v>0</v>
      </c>
      <c r="AL48" s="51"/>
      <c r="AM48" s="52"/>
      <c r="AN48" s="52"/>
      <c r="AO48" s="52"/>
      <c r="AP48" s="52"/>
      <c r="AQ48" s="52"/>
      <c r="AR48" s="53">
        <f t="shared" si="15"/>
        <v>0</v>
      </c>
      <c r="AS48" s="54"/>
      <c r="AT48" s="52"/>
      <c r="AU48" s="53">
        <f t="shared" si="16"/>
        <v>0</v>
      </c>
      <c r="AV48" s="54"/>
      <c r="AW48" s="52"/>
      <c r="AX48" s="52"/>
      <c r="AY48" s="52"/>
      <c r="AZ48" s="55"/>
      <c r="BA48" s="56"/>
      <c r="BB48" s="56"/>
      <c r="BC48" s="57"/>
    </row>
    <row r="49" spans="1:55" ht="33.75" x14ac:dyDescent="0.2">
      <c r="A49" s="914"/>
      <c r="B49" s="916"/>
      <c r="C49" s="919"/>
      <c r="D49" s="922"/>
      <c r="E49" s="926"/>
      <c r="F49" s="928"/>
      <c r="G49" s="931"/>
      <c r="H49" s="934"/>
      <c r="I49" s="939"/>
      <c r="J49" s="940"/>
      <c r="K49" s="991"/>
      <c r="L49" s="953"/>
      <c r="M49" s="811" t="s">
        <v>1943</v>
      </c>
      <c r="N49" s="176" t="s">
        <v>1930</v>
      </c>
      <c r="O49" s="807"/>
      <c r="P49" s="868"/>
      <c r="Q49" s="108">
        <v>1</v>
      </c>
      <c r="R49" s="968"/>
      <c r="S49" s="897">
        <v>65716451</v>
      </c>
      <c r="T49" s="971"/>
      <c r="U49" s="889"/>
      <c r="V49" s="971"/>
      <c r="W49" s="889"/>
      <c r="X49" s="971"/>
      <c r="Y49" s="889"/>
      <c r="Z49" s="971"/>
      <c r="AA49" s="889">
        <v>5997600</v>
      </c>
      <c r="AB49" s="971"/>
      <c r="AC49" s="889"/>
      <c r="AD49" s="971"/>
      <c r="AE49" s="889"/>
      <c r="AF49" s="959"/>
      <c r="AG49" s="898"/>
      <c r="AH49" s="959"/>
      <c r="AI49" s="889"/>
      <c r="AJ49" s="962"/>
      <c r="AK49" s="899">
        <f t="shared" si="17"/>
        <v>71714051</v>
      </c>
      <c r="AL49" s="51"/>
      <c r="AM49" s="52"/>
      <c r="AN49" s="52"/>
      <c r="AO49" s="52"/>
      <c r="AP49" s="52"/>
      <c r="AQ49" s="52"/>
      <c r="AR49" s="53">
        <f t="shared" si="15"/>
        <v>0</v>
      </c>
      <c r="AS49" s="54"/>
      <c r="AT49" s="52"/>
      <c r="AU49" s="53">
        <f t="shared" si="16"/>
        <v>0</v>
      </c>
      <c r="AV49" s="54"/>
      <c r="AW49" s="52"/>
      <c r="AX49" s="52"/>
      <c r="AY49" s="52"/>
      <c r="AZ49" s="55"/>
      <c r="BA49" s="56"/>
      <c r="BB49" s="56"/>
      <c r="BC49" s="57"/>
    </row>
    <row r="50" spans="1:55" ht="22.5" x14ac:dyDescent="0.2">
      <c r="A50" s="914"/>
      <c r="B50" s="916"/>
      <c r="C50" s="919"/>
      <c r="D50" s="922"/>
      <c r="E50" s="926"/>
      <c r="F50" s="928"/>
      <c r="G50" s="931"/>
      <c r="H50" s="934"/>
      <c r="I50" s="939"/>
      <c r="J50" s="940"/>
      <c r="K50" s="991"/>
      <c r="L50" s="953"/>
      <c r="M50" s="811" t="s">
        <v>1944</v>
      </c>
      <c r="N50" s="176" t="s">
        <v>1961</v>
      </c>
      <c r="O50" s="807"/>
      <c r="P50" s="868"/>
      <c r="Q50" s="108"/>
      <c r="R50" s="968"/>
      <c r="S50" s="897"/>
      <c r="T50" s="971"/>
      <c r="U50" s="889"/>
      <c r="V50" s="971"/>
      <c r="W50" s="889"/>
      <c r="X50" s="971"/>
      <c r="Y50" s="889"/>
      <c r="Z50" s="971"/>
      <c r="AA50" s="889"/>
      <c r="AB50" s="971"/>
      <c r="AC50" s="889"/>
      <c r="AD50" s="971"/>
      <c r="AE50" s="889"/>
      <c r="AF50" s="959"/>
      <c r="AG50" s="898"/>
      <c r="AH50" s="959"/>
      <c r="AI50" s="889"/>
      <c r="AJ50" s="962"/>
      <c r="AK50" s="899">
        <f t="shared" si="17"/>
        <v>0</v>
      </c>
      <c r="AL50" s="51"/>
      <c r="AM50" s="52"/>
      <c r="AN50" s="52"/>
      <c r="AO50" s="52"/>
      <c r="AP50" s="52"/>
      <c r="AQ50" s="52"/>
      <c r="AR50" s="53">
        <f t="shared" si="15"/>
        <v>0</v>
      </c>
      <c r="AS50" s="54"/>
      <c r="AT50" s="52"/>
      <c r="AU50" s="53">
        <f t="shared" si="16"/>
        <v>0</v>
      </c>
      <c r="AV50" s="54"/>
      <c r="AW50" s="52"/>
      <c r="AX50" s="52"/>
      <c r="AY50" s="52"/>
      <c r="AZ50" s="55"/>
      <c r="BA50" s="56"/>
      <c r="BB50" s="56"/>
      <c r="BC50" s="57"/>
    </row>
    <row r="51" spans="1:55" ht="17.25" customHeight="1" x14ac:dyDescent="0.2">
      <c r="A51" s="914"/>
      <c r="B51" s="917"/>
      <c r="C51" s="920"/>
      <c r="D51" s="923"/>
      <c r="E51" s="926"/>
      <c r="F51" s="929"/>
      <c r="G51" s="932"/>
      <c r="H51" s="935"/>
      <c r="I51" s="939"/>
      <c r="J51" s="940"/>
      <c r="K51" s="991"/>
      <c r="L51" s="953"/>
      <c r="M51" s="812" t="s">
        <v>1945</v>
      </c>
      <c r="N51" s="179" t="s">
        <v>1930</v>
      </c>
      <c r="O51" s="809"/>
      <c r="P51" s="868"/>
      <c r="Q51" s="108"/>
      <c r="R51" s="968"/>
      <c r="S51" s="897"/>
      <c r="T51" s="971"/>
      <c r="U51" s="889"/>
      <c r="V51" s="971"/>
      <c r="W51" s="889"/>
      <c r="X51" s="971"/>
      <c r="Y51" s="889"/>
      <c r="Z51" s="971"/>
      <c r="AA51" s="889"/>
      <c r="AB51" s="971"/>
      <c r="AC51" s="889"/>
      <c r="AD51" s="971"/>
      <c r="AE51" s="889"/>
      <c r="AF51" s="959"/>
      <c r="AG51" s="898"/>
      <c r="AH51" s="959"/>
      <c r="AI51" s="889"/>
      <c r="AJ51" s="962"/>
      <c r="AK51" s="899">
        <f t="shared" si="17"/>
        <v>0</v>
      </c>
      <c r="AL51" s="112"/>
      <c r="AM51" s="113"/>
      <c r="AN51" s="113"/>
      <c r="AO51" s="113"/>
      <c r="AP51" s="113"/>
      <c r="AQ51" s="113"/>
      <c r="AR51" s="53">
        <f t="shared" ref="AR51" si="22">SUM(AL51:AQ51)</f>
        <v>0</v>
      </c>
      <c r="AS51" s="114"/>
      <c r="AT51" s="113"/>
      <c r="AU51" s="53">
        <f>SUM(AS51:AT51)</f>
        <v>0</v>
      </c>
      <c r="AV51" s="114"/>
      <c r="AW51" s="113"/>
      <c r="AX51" s="113"/>
      <c r="AY51" s="113"/>
      <c r="AZ51" s="115"/>
      <c r="BA51" s="116"/>
      <c r="BB51" s="116"/>
      <c r="BC51" s="117"/>
    </row>
    <row r="52" spans="1:55" ht="34.5" customHeight="1" x14ac:dyDescent="0.2">
      <c r="A52" s="914"/>
      <c r="B52" s="917"/>
      <c r="C52" s="920"/>
      <c r="D52" s="923"/>
      <c r="E52" s="926"/>
      <c r="F52" s="929"/>
      <c r="G52" s="932"/>
      <c r="H52" s="935"/>
      <c r="I52" s="939"/>
      <c r="J52" s="940"/>
      <c r="K52" s="991"/>
      <c r="L52" s="953"/>
      <c r="M52" s="812" t="s">
        <v>1964</v>
      </c>
      <c r="N52" s="179" t="s">
        <v>1930</v>
      </c>
      <c r="O52" s="809"/>
      <c r="P52" s="868"/>
      <c r="Q52" s="108"/>
      <c r="R52" s="968"/>
      <c r="S52" s="900"/>
      <c r="T52" s="971"/>
      <c r="U52" s="890"/>
      <c r="V52" s="971"/>
      <c r="W52" s="890"/>
      <c r="X52" s="971"/>
      <c r="Y52" s="890"/>
      <c r="Z52" s="971"/>
      <c r="AA52" s="890"/>
      <c r="AB52" s="971"/>
      <c r="AC52" s="890"/>
      <c r="AD52" s="971"/>
      <c r="AE52" s="890"/>
      <c r="AF52" s="959"/>
      <c r="AG52" s="901"/>
      <c r="AH52" s="959"/>
      <c r="AI52" s="890"/>
      <c r="AJ52" s="962"/>
      <c r="AK52" s="899">
        <f t="shared" si="17"/>
        <v>0</v>
      </c>
      <c r="AL52" s="112"/>
      <c r="AM52" s="113"/>
      <c r="AN52" s="113"/>
      <c r="AO52" s="113"/>
      <c r="AP52" s="113"/>
      <c r="AQ52" s="113"/>
      <c r="AR52" s="53">
        <f t="shared" si="15"/>
        <v>0</v>
      </c>
      <c r="AS52" s="114"/>
      <c r="AT52" s="113"/>
      <c r="AU52" s="53">
        <f>SUM(AS52:AT52)</f>
        <v>0</v>
      </c>
      <c r="AV52" s="114"/>
      <c r="AW52" s="113"/>
      <c r="AX52" s="113"/>
      <c r="AY52" s="113"/>
      <c r="AZ52" s="115"/>
      <c r="BA52" s="116"/>
      <c r="BB52" s="116"/>
      <c r="BC52" s="117"/>
    </row>
    <row r="53" spans="1:55" ht="34.5" customHeight="1" x14ac:dyDescent="0.2">
      <c r="A53" s="914"/>
      <c r="B53" s="917"/>
      <c r="C53" s="920"/>
      <c r="D53" s="923"/>
      <c r="E53" s="926"/>
      <c r="F53" s="929"/>
      <c r="G53" s="932"/>
      <c r="H53" s="935"/>
      <c r="I53" s="939"/>
      <c r="J53" s="940"/>
      <c r="K53" s="991"/>
      <c r="L53" s="953"/>
      <c r="M53" s="812" t="s">
        <v>1982</v>
      </c>
      <c r="N53" s="179" t="s">
        <v>1930</v>
      </c>
      <c r="O53" s="809"/>
      <c r="P53" s="868">
        <v>1</v>
      </c>
      <c r="Q53" s="108">
        <v>1</v>
      </c>
      <c r="R53" s="968"/>
      <c r="S53" s="900"/>
      <c r="T53" s="971"/>
      <c r="U53" s="890"/>
      <c r="V53" s="971"/>
      <c r="W53" s="890"/>
      <c r="X53" s="971"/>
      <c r="Y53" s="890"/>
      <c r="Z53" s="971"/>
      <c r="AA53" s="890">
        <v>180000000</v>
      </c>
      <c r="AB53" s="971"/>
      <c r="AC53" s="890"/>
      <c r="AD53" s="971"/>
      <c r="AE53" s="890"/>
      <c r="AF53" s="959"/>
      <c r="AG53" s="901"/>
      <c r="AH53" s="959"/>
      <c r="AI53" s="890"/>
      <c r="AJ53" s="962"/>
      <c r="AK53" s="909"/>
      <c r="AL53" s="112"/>
      <c r="AM53" s="113"/>
      <c r="AN53" s="113"/>
      <c r="AO53" s="113"/>
      <c r="AP53" s="113"/>
      <c r="AQ53" s="113"/>
      <c r="AR53" s="869"/>
      <c r="AS53" s="114"/>
      <c r="AT53" s="113"/>
      <c r="AU53" s="869"/>
      <c r="AV53" s="114"/>
      <c r="AW53" s="113"/>
      <c r="AX53" s="113"/>
      <c r="AY53" s="113"/>
      <c r="AZ53" s="115"/>
      <c r="BA53" s="116"/>
      <c r="BB53" s="116"/>
      <c r="BC53" s="117"/>
    </row>
    <row r="54" spans="1:55" ht="34.5" customHeight="1" x14ac:dyDescent="0.2">
      <c r="A54" s="914"/>
      <c r="B54" s="917"/>
      <c r="C54" s="920"/>
      <c r="D54" s="923"/>
      <c r="E54" s="926"/>
      <c r="F54" s="929"/>
      <c r="G54" s="932"/>
      <c r="H54" s="935"/>
      <c r="I54" s="939"/>
      <c r="J54" s="940"/>
      <c r="K54" s="991"/>
      <c r="L54" s="953"/>
      <c r="M54" s="812" t="s">
        <v>1983</v>
      </c>
      <c r="N54" s="179" t="s">
        <v>1930</v>
      </c>
      <c r="O54" s="809"/>
      <c r="P54" s="868">
        <v>1</v>
      </c>
      <c r="Q54" s="108">
        <v>1</v>
      </c>
      <c r="R54" s="968"/>
      <c r="S54" s="900"/>
      <c r="T54" s="971"/>
      <c r="U54" s="890"/>
      <c r="V54" s="971"/>
      <c r="W54" s="890"/>
      <c r="X54" s="971"/>
      <c r="Y54" s="890"/>
      <c r="Z54" s="971"/>
      <c r="AA54" s="890">
        <v>5890500</v>
      </c>
      <c r="AB54" s="971"/>
      <c r="AC54" s="890"/>
      <c r="AD54" s="971"/>
      <c r="AE54" s="890"/>
      <c r="AF54" s="959"/>
      <c r="AG54" s="901"/>
      <c r="AH54" s="959"/>
      <c r="AI54" s="890"/>
      <c r="AJ54" s="962"/>
      <c r="AK54" s="909"/>
      <c r="AL54" s="112"/>
      <c r="AM54" s="113"/>
      <c r="AN54" s="113"/>
      <c r="AO54" s="113"/>
      <c r="AP54" s="113"/>
      <c r="AQ54" s="113"/>
      <c r="AR54" s="869"/>
      <c r="AS54" s="114"/>
      <c r="AT54" s="113"/>
      <c r="AU54" s="869"/>
      <c r="AV54" s="114"/>
      <c r="AW54" s="113"/>
      <c r="AX54" s="113"/>
      <c r="AY54" s="113"/>
      <c r="AZ54" s="115"/>
      <c r="BA54" s="116"/>
      <c r="BB54" s="116"/>
      <c r="BC54" s="117"/>
    </row>
    <row r="55" spans="1:55" ht="34.5" customHeight="1" x14ac:dyDescent="0.2">
      <c r="A55" s="914"/>
      <c r="B55" s="917"/>
      <c r="C55" s="920"/>
      <c r="D55" s="923"/>
      <c r="E55" s="926"/>
      <c r="F55" s="929"/>
      <c r="G55" s="932"/>
      <c r="H55" s="935"/>
      <c r="I55" s="939"/>
      <c r="J55" s="940"/>
      <c r="K55" s="991"/>
      <c r="L55" s="953"/>
      <c r="M55" s="812" t="s">
        <v>1988</v>
      </c>
      <c r="N55" s="179" t="s">
        <v>1930</v>
      </c>
      <c r="O55" s="809"/>
      <c r="P55" s="868"/>
      <c r="Q55" s="108">
        <v>1</v>
      </c>
      <c r="R55" s="968"/>
      <c r="S55" s="900">
        <v>100000000</v>
      </c>
      <c r="T55" s="971"/>
      <c r="U55" s="890"/>
      <c r="V55" s="971"/>
      <c r="W55" s="890"/>
      <c r="X55" s="971"/>
      <c r="Y55" s="890"/>
      <c r="Z55" s="971"/>
      <c r="AA55" s="890">
        <v>411728848</v>
      </c>
      <c r="AB55" s="971"/>
      <c r="AC55" s="890"/>
      <c r="AD55" s="971"/>
      <c r="AE55" s="890"/>
      <c r="AF55" s="959"/>
      <c r="AG55" s="901"/>
      <c r="AH55" s="959"/>
      <c r="AI55" s="890"/>
      <c r="AJ55" s="962"/>
      <c r="AK55" s="909"/>
      <c r="AL55" s="112"/>
      <c r="AM55" s="113"/>
      <c r="AN55" s="113"/>
      <c r="AO55" s="113"/>
      <c r="AP55" s="113"/>
      <c r="AQ55" s="113"/>
      <c r="AR55" s="869"/>
      <c r="AS55" s="114"/>
      <c r="AT55" s="113"/>
      <c r="AU55" s="869"/>
      <c r="AV55" s="114"/>
      <c r="AW55" s="113"/>
      <c r="AX55" s="113"/>
      <c r="AY55" s="113"/>
      <c r="AZ55" s="115"/>
      <c r="BA55" s="116"/>
      <c r="BB55" s="116"/>
      <c r="BC55" s="117"/>
    </row>
    <row r="56" spans="1:55" ht="9.9499999999999993" customHeight="1" thickBot="1" x14ac:dyDescent="0.25">
      <c r="A56" s="915"/>
      <c r="B56" s="918"/>
      <c r="C56" s="921"/>
      <c r="D56" s="924"/>
      <c r="E56" s="927"/>
      <c r="F56" s="930"/>
      <c r="G56" s="933"/>
      <c r="H56" s="936"/>
      <c r="I56" s="941"/>
      <c r="J56" s="942"/>
      <c r="K56" s="992"/>
      <c r="L56" s="954"/>
      <c r="M56" s="181"/>
      <c r="N56" s="182"/>
      <c r="O56" s="183"/>
      <c r="P56" s="118"/>
      <c r="Q56" s="118"/>
      <c r="R56" s="969"/>
      <c r="S56" s="902"/>
      <c r="T56" s="972"/>
      <c r="U56" s="903"/>
      <c r="V56" s="972"/>
      <c r="W56" s="903"/>
      <c r="X56" s="972"/>
      <c r="Y56" s="903"/>
      <c r="Z56" s="972"/>
      <c r="AA56" s="903"/>
      <c r="AB56" s="972"/>
      <c r="AC56" s="903"/>
      <c r="AD56" s="972"/>
      <c r="AE56" s="903"/>
      <c r="AF56" s="960"/>
      <c r="AG56" s="904"/>
      <c r="AH56" s="960"/>
      <c r="AI56" s="903"/>
      <c r="AJ56" s="974"/>
      <c r="AK56" s="906"/>
      <c r="AL56" s="187"/>
      <c r="AM56" s="188"/>
      <c r="AN56" s="188"/>
      <c r="AO56" s="188"/>
      <c r="AP56" s="188"/>
      <c r="AQ56" s="188"/>
      <c r="AR56" s="121"/>
      <c r="AS56" s="189"/>
      <c r="AT56" s="188"/>
      <c r="AU56" s="121"/>
      <c r="AV56" s="189"/>
      <c r="AW56" s="188"/>
      <c r="AX56" s="188"/>
      <c r="AY56" s="188"/>
      <c r="AZ56" s="190"/>
      <c r="BA56" s="191"/>
      <c r="BB56" s="191"/>
      <c r="BC56" s="192"/>
    </row>
    <row r="57" spans="1:55" ht="6" customHeight="1" x14ac:dyDescent="0.2">
      <c r="A57" s="157"/>
      <c r="B57" s="193"/>
      <c r="C57" s="193"/>
      <c r="D57" s="193"/>
      <c r="E57" s="193"/>
      <c r="F57" s="193"/>
      <c r="G57" s="193"/>
      <c r="H57" s="193"/>
      <c r="I57" s="973"/>
      <c r="J57" s="973"/>
      <c r="K57" s="193"/>
      <c r="L57" s="193"/>
      <c r="M57" s="193"/>
      <c r="N57" s="193"/>
      <c r="O57" s="193"/>
      <c r="P57" s="193"/>
      <c r="Q57" s="193"/>
      <c r="R57" s="907"/>
      <c r="S57" s="907"/>
      <c r="T57" s="907"/>
      <c r="U57" s="907"/>
      <c r="V57" s="907"/>
      <c r="W57" s="907"/>
      <c r="X57" s="907"/>
      <c r="Y57" s="907"/>
      <c r="Z57" s="907"/>
      <c r="AA57" s="907"/>
      <c r="AB57" s="907"/>
      <c r="AC57" s="907"/>
      <c r="AD57" s="907"/>
      <c r="AE57" s="907"/>
      <c r="AF57" s="907"/>
      <c r="AG57" s="907"/>
      <c r="AH57" s="907"/>
      <c r="AI57" s="907"/>
      <c r="AJ57" s="907"/>
      <c r="AK57" s="908"/>
      <c r="AL57" s="194"/>
      <c r="AM57" s="194"/>
      <c r="AN57" s="194"/>
      <c r="AO57" s="194"/>
      <c r="AP57" s="194"/>
      <c r="AQ57" s="195"/>
      <c r="AR57" s="194"/>
      <c r="AS57" s="194"/>
      <c r="AT57" s="194"/>
      <c r="AU57" s="194"/>
      <c r="AV57" s="194"/>
      <c r="AW57" s="194"/>
      <c r="AX57" s="194"/>
      <c r="AY57" s="194"/>
      <c r="AZ57" s="194"/>
      <c r="BA57" s="194"/>
      <c r="BB57" s="194"/>
      <c r="BC57" s="157"/>
    </row>
    <row r="58" spans="1:55" ht="72" customHeight="1" x14ac:dyDescent="0.2">
      <c r="A58" s="913">
        <v>5</v>
      </c>
      <c r="B58" s="162" t="s">
        <v>1705</v>
      </c>
      <c r="C58" s="163" t="s">
        <v>1706</v>
      </c>
      <c r="D58" s="164" t="s">
        <v>21</v>
      </c>
      <c r="E58" s="164" t="s">
        <v>1892</v>
      </c>
      <c r="F58" s="163" t="s">
        <v>1707</v>
      </c>
      <c r="G58" s="165" t="s">
        <v>1679</v>
      </c>
      <c r="H58" s="165" t="s">
        <v>1680</v>
      </c>
      <c r="I58" s="166" t="s">
        <v>1908</v>
      </c>
      <c r="J58" s="167">
        <f>+$N$3</f>
        <v>2018</v>
      </c>
      <c r="K58" s="165" t="s">
        <v>1925</v>
      </c>
      <c r="L58" s="166" t="s">
        <v>1968</v>
      </c>
      <c r="M58" s="163" t="s">
        <v>1708</v>
      </c>
      <c r="N58" s="163" t="s">
        <v>1709</v>
      </c>
      <c r="O58" s="163" t="s">
        <v>1710</v>
      </c>
      <c r="P58" s="163" t="s">
        <v>1985</v>
      </c>
      <c r="Q58" s="163" t="s">
        <v>1969</v>
      </c>
      <c r="R58" s="912">
        <f>SUM(R59:R65)</f>
        <v>0</v>
      </c>
      <c r="S58" s="891">
        <f t="shared" ref="S58:AK58" si="23">SUM(S59:S65)</f>
        <v>0</v>
      </c>
      <c r="T58" s="892">
        <f t="shared" si="23"/>
        <v>0</v>
      </c>
      <c r="U58" s="893">
        <f t="shared" si="23"/>
        <v>0</v>
      </c>
      <c r="V58" s="892">
        <f t="shared" si="23"/>
        <v>0</v>
      </c>
      <c r="W58" s="893">
        <f t="shared" si="23"/>
        <v>0</v>
      </c>
      <c r="X58" s="892">
        <f t="shared" si="23"/>
        <v>0</v>
      </c>
      <c r="Y58" s="893">
        <f t="shared" si="23"/>
        <v>0</v>
      </c>
      <c r="Z58" s="892">
        <f t="shared" si="23"/>
        <v>448154544</v>
      </c>
      <c r="AA58" s="893">
        <f t="shared" si="23"/>
        <v>448154544</v>
      </c>
      <c r="AB58" s="892">
        <f t="shared" si="23"/>
        <v>0</v>
      </c>
      <c r="AC58" s="893">
        <f t="shared" si="23"/>
        <v>0</v>
      </c>
      <c r="AD58" s="892">
        <f t="shared" si="23"/>
        <v>0</v>
      </c>
      <c r="AE58" s="893">
        <f t="shared" si="23"/>
        <v>0</v>
      </c>
      <c r="AF58" s="892">
        <f t="shared" si="23"/>
        <v>0</v>
      </c>
      <c r="AG58" s="894">
        <f t="shared" si="23"/>
        <v>0</v>
      </c>
      <c r="AH58" s="892">
        <f t="shared" si="23"/>
        <v>0</v>
      </c>
      <c r="AI58" s="893">
        <f t="shared" si="23"/>
        <v>0</v>
      </c>
      <c r="AJ58" s="895">
        <f t="shared" si="23"/>
        <v>448154544</v>
      </c>
      <c r="AK58" s="896">
        <f t="shared" si="23"/>
        <v>448154544</v>
      </c>
      <c r="AL58" s="870"/>
      <c r="AM58" s="871"/>
      <c r="AN58" s="871"/>
      <c r="AO58" s="871"/>
      <c r="AP58" s="871"/>
      <c r="AQ58" s="871"/>
      <c r="AR58" s="872"/>
      <c r="AS58" s="873"/>
      <c r="AT58" s="871"/>
      <c r="AU58" s="872"/>
      <c r="AV58" s="873"/>
      <c r="AW58" s="871"/>
      <c r="AX58" s="871"/>
      <c r="AY58" s="871"/>
      <c r="AZ58" s="874"/>
      <c r="BA58" s="44" t="s">
        <v>1685</v>
      </c>
      <c r="BB58" s="44" t="s">
        <v>1971</v>
      </c>
      <c r="BC58" s="45" t="s">
        <v>1687</v>
      </c>
    </row>
    <row r="59" spans="1:55" ht="45" customHeight="1" x14ac:dyDescent="0.2">
      <c r="A59" s="914"/>
      <c r="B59" s="916" t="str">
        <f>VLOOKUP($D$9,'PROYECTOS REGISTRADOS'!$A$2:$D$82,4,0)</f>
        <v>Ampliación de los programas artìscticos y culturales Tocancipá, Cundinamarca, Centro Oriente</v>
      </c>
      <c r="C59" s="919" t="str">
        <f>VLOOKUP($D$9,'PROYECTOS REGISTRADOS'!$A$2:$D$82,3,0)</f>
        <v>2016-25817-00017</v>
      </c>
      <c r="D59" s="922" t="s">
        <v>569</v>
      </c>
      <c r="E59" s="925" t="str">
        <f>IF(D59=0,"0-0",(VLOOKUP(D59,'CONSOLIDADO PLAN DESARROLLO'!$EL$9:$ET$304,2,0)))</f>
        <v xml:space="preserve">Mantener la Participación de la cultura Tocancipeña en el panorama departamental , Nacional e Internacional </v>
      </c>
      <c r="F59" s="928" t="str">
        <f>IF(D59=0,"0-0",(VLOOKUP(D59,'CONSOLIDADO PLAN DESARROLLO'!$EL$9:$ET$304,3,0)))</f>
        <v xml:space="preserve">No. de presentaciones y participaciones </v>
      </c>
      <c r="G59" s="931">
        <f>IF(D59=0,"0-0",(VLOOKUP(D59,'CONSOLIDADO PLAN DESARROLLO'!$EL$9:$ET$304,4,0)))</f>
        <v>126</v>
      </c>
      <c r="H59" s="934">
        <f>IF(D59=0,"0-0",(VLOOKUP(D59,'CONSOLIDADO PLAN DESARROLLO'!$EL$9:$ET$304,5,0)))</f>
        <v>126</v>
      </c>
      <c r="I59" s="937">
        <f>IF(D59=0,"0-0",(VLOOKUP(D59,'CONSOLIDADO PLAN DESARROLLO'!$EL$9:$ET$304,$R$3,0)))</f>
        <v>126</v>
      </c>
      <c r="J59" s="938"/>
      <c r="K59" s="964">
        <v>126</v>
      </c>
      <c r="L59" s="952">
        <v>126</v>
      </c>
      <c r="M59" s="810" t="s">
        <v>1946</v>
      </c>
      <c r="N59" s="806" t="s">
        <v>1930</v>
      </c>
      <c r="O59" s="813">
        <v>4</v>
      </c>
      <c r="P59" s="867">
        <v>1</v>
      </c>
      <c r="Q59" s="47">
        <v>1</v>
      </c>
      <c r="R59" s="967">
        <f>VLOOKUP($D59,'[5]Tablero Logro Metas 2018'!AK7:AS302,3,0)</f>
        <v>0</v>
      </c>
      <c r="S59" s="897"/>
      <c r="T59" s="970">
        <f>VLOOKUP($D59,'[5]Tablero Logro Metas 2018'!AK7:AS302,4,0)</f>
        <v>0</v>
      </c>
      <c r="U59" s="889"/>
      <c r="V59" s="970">
        <f>VLOOKUP($D59,'[5]Tablero Logro Metas 2018'!AK7:AS302,5,0)</f>
        <v>0</v>
      </c>
      <c r="W59" s="889"/>
      <c r="X59" s="970">
        <f>VLOOKUP($D59,'[5]Tablero Logro Metas 2018'!AK7:AS302,6,0)</f>
        <v>0</v>
      </c>
      <c r="Y59" s="889"/>
      <c r="Z59" s="970">
        <f>VLOOKUP($D59,'[5]Tablero Logro Metas 2018'!AK7:AS302,7,0)</f>
        <v>448154544</v>
      </c>
      <c r="AA59" s="889">
        <v>448154544</v>
      </c>
      <c r="AB59" s="970">
        <f>VLOOKUP($D59,'[5]Tablero Logro Metas 2018'!AK7:AS302,8,0)</f>
        <v>0</v>
      </c>
      <c r="AC59" s="889"/>
      <c r="AD59" s="970">
        <f>VLOOKUP($D59,'[5]Tablero Logro Metas 2018'!AK7:AS302,9,0)</f>
        <v>0</v>
      </c>
      <c r="AE59" s="889"/>
      <c r="AF59" s="958"/>
      <c r="AG59" s="898"/>
      <c r="AH59" s="958"/>
      <c r="AI59" s="889"/>
      <c r="AJ59" s="961">
        <f>+R59+T59+V59+X59+Z59+AB59+AD59+AF59+AH59</f>
        <v>448154544</v>
      </c>
      <c r="AK59" s="899">
        <f>AC59+AE59+AG59+S59+U59+W59+Y59+AA59+AI59</f>
        <v>448154544</v>
      </c>
      <c r="AL59" s="51">
        <v>2449</v>
      </c>
      <c r="AM59" s="52">
        <v>3816</v>
      </c>
      <c r="AN59" s="52">
        <v>3984</v>
      </c>
      <c r="AO59" s="52">
        <v>6327</v>
      </c>
      <c r="AP59" s="52">
        <v>15082</v>
      </c>
      <c r="AQ59" s="52">
        <v>2375</v>
      </c>
      <c r="AR59" s="53">
        <f t="shared" ref="AR59:AR64" si="24">SUM(AL59:AQ59)</f>
        <v>34033</v>
      </c>
      <c r="AS59" s="54"/>
      <c r="AT59" s="52"/>
      <c r="AU59" s="53">
        <f t="shared" ref="AU59:AU63" si="25">SUM(AS59:AT59)</f>
        <v>0</v>
      </c>
      <c r="AV59" s="54"/>
      <c r="AW59" s="52"/>
      <c r="AX59" s="52"/>
      <c r="AY59" s="52"/>
      <c r="AZ59" s="55"/>
      <c r="BA59" s="56"/>
      <c r="BB59" s="56"/>
      <c r="BC59" s="57"/>
    </row>
    <row r="60" spans="1:55" ht="33.75" x14ac:dyDescent="0.2">
      <c r="A60" s="914"/>
      <c r="B60" s="916"/>
      <c r="C60" s="919"/>
      <c r="D60" s="922"/>
      <c r="E60" s="926"/>
      <c r="F60" s="928"/>
      <c r="G60" s="931"/>
      <c r="H60" s="934"/>
      <c r="I60" s="939"/>
      <c r="J60" s="940"/>
      <c r="K60" s="964"/>
      <c r="L60" s="953"/>
      <c r="M60" s="811" t="s">
        <v>1947</v>
      </c>
      <c r="N60" s="176" t="s">
        <v>1930</v>
      </c>
      <c r="O60" s="807"/>
      <c r="P60" s="867"/>
      <c r="Q60" s="47"/>
      <c r="R60" s="968"/>
      <c r="S60" s="897"/>
      <c r="T60" s="971"/>
      <c r="U60" s="889"/>
      <c r="V60" s="971"/>
      <c r="W60" s="889"/>
      <c r="X60" s="971"/>
      <c r="Y60" s="889"/>
      <c r="Z60" s="971"/>
      <c r="AA60" s="889"/>
      <c r="AB60" s="971"/>
      <c r="AC60" s="889"/>
      <c r="AD60" s="971"/>
      <c r="AE60" s="889"/>
      <c r="AF60" s="959"/>
      <c r="AG60" s="898"/>
      <c r="AH60" s="959"/>
      <c r="AI60" s="889"/>
      <c r="AJ60" s="962"/>
      <c r="AK60" s="899">
        <f t="shared" ref="AK60:AK64" si="26">AC60+AE60+AG60+S60+U60+W60+Y60+AA60+AI60</f>
        <v>0</v>
      </c>
      <c r="AL60" s="51"/>
      <c r="AM60" s="52"/>
      <c r="AN60" s="52"/>
      <c r="AO60" s="52"/>
      <c r="AP60" s="52"/>
      <c r="AQ60" s="52"/>
      <c r="AR60" s="53">
        <f t="shared" si="24"/>
        <v>0</v>
      </c>
      <c r="AS60" s="54"/>
      <c r="AT60" s="52"/>
      <c r="AU60" s="53">
        <f t="shared" si="25"/>
        <v>0</v>
      </c>
      <c r="AV60" s="54"/>
      <c r="AW60" s="52"/>
      <c r="AX60" s="52"/>
      <c r="AY60" s="52"/>
      <c r="AZ60" s="55"/>
      <c r="BA60" s="56"/>
      <c r="BB60" s="56"/>
      <c r="BC60" s="57"/>
    </row>
    <row r="61" spans="1:55" ht="17.25" customHeight="1" x14ac:dyDescent="0.2">
      <c r="A61" s="914"/>
      <c r="B61" s="916"/>
      <c r="C61" s="919"/>
      <c r="D61" s="922"/>
      <c r="E61" s="926"/>
      <c r="F61" s="928"/>
      <c r="G61" s="931"/>
      <c r="H61" s="934"/>
      <c r="I61" s="939"/>
      <c r="J61" s="940"/>
      <c r="K61" s="964"/>
      <c r="L61" s="953"/>
      <c r="M61" s="811" t="s">
        <v>1945</v>
      </c>
      <c r="N61" s="176" t="s">
        <v>1930</v>
      </c>
      <c r="O61" s="807"/>
      <c r="P61" s="867"/>
      <c r="Q61" s="47"/>
      <c r="R61" s="968"/>
      <c r="S61" s="897"/>
      <c r="T61" s="971"/>
      <c r="U61" s="889"/>
      <c r="V61" s="971"/>
      <c r="W61" s="889"/>
      <c r="X61" s="971"/>
      <c r="Y61" s="889"/>
      <c r="Z61" s="971"/>
      <c r="AA61" s="889"/>
      <c r="AB61" s="971"/>
      <c r="AC61" s="889"/>
      <c r="AD61" s="971"/>
      <c r="AE61" s="889"/>
      <c r="AF61" s="959"/>
      <c r="AG61" s="898"/>
      <c r="AH61" s="959"/>
      <c r="AI61" s="889"/>
      <c r="AJ61" s="962"/>
      <c r="AK61" s="899">
        <f t="shared" si="26"/>
        <v>0</v>
      </c>
      <c r="AL61" s="51"/>
      <c r="AM61" s="52"/>
      <c r="AN61" s="52"/>
      <c r="AO61" s="52"/>
      <c r="AP61" s="52"/>
      <c r="AQ61" s="52"/>
      <c r="AR61" s="53">
        <f t="shared" si="24"/>
        <v>0</v>
      </c>
      <c r="AS61" s="54"/>
      <c r="AT61" s="52"/>
      <c r="AU61" s="53">
        <f t="shared" si="25"/>
        <v>0</v>
      </c>
      <c r="AV61" s="54"/>
      <c r="AW61" s="52"/>
      <c r="AX61" s="52"/>
      <c r="AY61" s="52"/>
      <c r="AZ61" s="55"/>
      <c r="BA61" s="56"/>
      <c r="BB61" s="56"/>
      <c r="BC61" s="57"/>
    </row>
    <row r="62" spans="1:55" ht="17.25" customHeight="1" x14ac:dyDescent="0.2">
      <c r="A62" s="914"/>
      <c r="B62" s="916"/>
      <c r="C62" s="919"/>
      <c r="D62" s="922"/>
      <c r="E62" s="926"/>
      <c r="F62" s="928"/>
      <c r="G62" s="931"/>
      <c r="H62" s="934"/>
      <c r="I62" s="939"/>
      <c r="J62" s="940"/>
      <c r="K62" s="964"/>
      <c r="L62" s="953"/>
      <c r="M62" s="175"/>
      <c r="N62" s="176"/>
      <c r="O62" s="177"/>
      <c r="P62" s="867"/>
      <c r="Q62" s="47"/>
      <c r="R62" s="968"/>
      <c r="S62" s="897"/>
      <c r="T62" s="971"/>
      <c r="U62" s="889"/>
      <c r="V62" s="971"/>
      <c r="W62" s="889"/>
      <c r="X62" s="971"/>
      <c r="Y62" s="889"/>
      <c r="Z62" s="971"/>
      <c r="AA62" s="889"/>
      <c r="AB62" s="971"/>
      <c r="AC62" s="889"/>
      <c r="AD62" s="971"/>
      <c r="AE62" s="889"/>
      <c r="AF62" s="959"/>
      <c r="AG62" s="898"/>
      <c r="AH62" s="959"/>
      <c r="AI62" s="889"/>
      <c r="AJ62" s="962"/>
      <c r="AK62" s="899">
        <f t="shared" si="26"/>
        <v>0</v>
      </c>
      <c r="AL62" s="51"/>
      <c r="AM62" s="52"/>
      <c r="AN62" s="52"/>
      <c r="AO62" s="52"/>
      <c r="AP62" s="52"/>
      <c r="AQ62" s="52"/>
      <c r="AR62" s="53">
        <f t="shared" si="24"/>
        <v>0</v>
      </c>
      <c r="AS62" s="54"/>
      <c r="AT62" s="52"/>
      <c r="AU62" s="53">
        <f t="shared" si="25"/>
        <v>0</v>
      </c>
      <c r="AV62" s="54"/>
      <c r="AW62" s="52"/>
      <c r="AX62" s="52"/>
      <c r="AY62" s="52"/>
      <c r="AZ62" s="55"/>
      <c r="BA62" s="56"/>
      <c r="BB62" s="56"/>
      <c r="BC62" s="57"/>
    </row>
    <row r="63" spans="1:55" ht="17.25" customHeight="1" x14ac:dyDescent="0.2">
      <c r="A63" s="914"/>
      <c r="B63" s="916"/>
      <c r="C63" s="919"/>
      <c r="D63" s="922"/>
      <c r="E63" s="926"/>
      <c r="F63" s="928"/>
      <c r="G63" s="931"/>
      <c r="H63" s="934"/>
      <c r="I63" s="939"/>
      <c r="J63" s="940"/>
      <c r="K63" s="964"/>
      <c r="L63" s="953"/>
      <c r="M63" s="175"/>
      <c r="N63" s="176"/>
      <c r="O63" s="177"/>
      <c r="P63" s="867"/>
      <c r="Q63" s="47"/>
      <c r="R63" s="968"/>
      <c r="S63" s="897"/>
      <c r="T63" s="971"/>
      <c r="U63" s="889"/>
      <c r="V63" s="971"/>
      <c r="W63" s="889"/>
      <c r="X63" s="971"/>
      <c r="Y63" s="889"/>
      <c r="Z63" s="971"/>
      <c r="AA63" s="889"/>
      <c r="AB63" s="971"/>
      <c r="AC63" s="889"/>
      <c r="AD63" s="971"/>
      <c r="AE63" s="889"/>
      <c r="AF63" s="959"/>
      <c r="AG63" s="898"/>
      <c r="AH63" s="959"/>
      <c r="AI63" s="889"/>
      <c r="AJ63" s="962"/>
      <c r="AK63" s="899">
        <f t="shared" si="26"/>
        <v>0</v>
      </c>
      <c r="AL63" s="51"/>
      <c r="AM63" s="52"/>
      <c r="AN63" s="52"/>
      <c r="AO63" s="52"/>
      <c r="AP63" s="52"/>
      <c r="AQ63" s="52"/>
      <c r="AR63" s="53">
        <f t="shared" si="24"/>
        <v>0</v>
      </c>
      <c r="AS63" s="54"/>
      <c r="AT63" s="52"/>
      <c r="AU63" s="53">
        <f t="shared" si="25"/>
        <v>0</v>
      </c>
      <c r="AV63" s="54"/>
      <c r="AW63" s="52"/>
      <c r="AX63" s="52"/>
      <c r="AY63" s="52"/>
      <c r="AZ63" s="55"/>
      <c r="BA63" s="56"/>
      <c r="BB63" s="56"/>
      <c r="BC63" s="57"/>
    </row>
    <row r="64" spans="1:55" ht="17.25" customHeight="1" x14ac:dyDescent="0.2">
      <c r="A64" s="914"/>
      <c r="B64" s="917"/>
      <c r="C64" s="920"/>
      <c r="D64" s="923"/>
      <c r="E64" s="926"/>
      <c r="F64" s="929"/>
      <c r="G64" s="932"/>
      <c r="H64" s="935"/>
      <c r="I64" s="939"/>
      <c r="J64" s="940"/>
      <c r="K64" s="965"/>
      <c r="L64" s="953"/>
      <c r="M64" s="178"/>
      <c r="N64" s="179"/>
      <c r="O64" s="180"/>
      <c r="P64" s="868"/>
      <c r="Q64" s="108"/>
      <c r="R64" s="968"/>
      <c r="S64" s="900"/>
      <c r="T64" s="971"/>
      <c r="U64" s="890"/>
      <c r="V64" s="971"/>
      <c r="W64" s="890"/>
      <c r="X64" s="971"/>
      <c r="Y64" s="890"/>
      <c r="Z64" s="971"/>
      <c r="AA64" s="890"/>
      <c r="AB64" s="971"/>
      <c r="AC64" s="890"/>
      <c r="AD64" s="971"/>
      <c r="AE64" s="890"/>
      <c r="AF64" s="959"/>
      <c r="AG64" s="901"/>
      <c r="AH64" s="959"/>
      <c r="AI64" s="890"/>
      <c r="AJ64" s="963"/>
      <c r="AK64" s="899">
        <f t="shared" si="26"/>
        <v>0</v>
      </c>
      <c r="AL64" s="112"/>
      <c r="AM64" s="113"/>
      <c r="AN64" s="113"/>
      <c r="AO64" s="113"/>
      <c r="AP64" s="113"/>
      <c r="AQ64" s="113"/>
      <c r="AR64" s="53">
        <f t="shared" si="24"/>
        <v>0</v>
      </c>
      <c r="AS64" s="114"/>
      <c r="AT64" s="113"/>
      <c r="AU64" s="53">
        <f>SUM(AS64:AT64)</f>
        <v>0</v>
      </c>
      <c r="AV64" s="114"/>
      <c r="AW64" s="113"/>
      <c r="AX64" s="113"/>
      <c r="AY64" s="113"/>
      <c r="AZ64" s="115"/>
      <c r="BA64" s="116"/>
      <c r="BB64" s="116"/>
      <c r="BC64" s="117"/>
    </row>
    <row r="65" spans="1:55" ht="9.9499999999999993" customHeight="1" thickBot="1" x14ac:dyDescent="0.25">
      <c r="A65" s="915"/>
      <c r="B65" s="918"/>
      <c r="C65" s="921"/>
      <c r="D65" s="924"/>
      <c r="E65" s="927"/>
      <c r="F65" s="930"/>
      <c r="G65" s="933"/>
      <c r="H65" s="936"/>
      <c r="I65" s="941"/>
      <c r="J65" s="942"/>
      <c r="K65" s="966"/>
      <c r="L65" s="954"/>
      <c r="M65" s="181"/>
      <c r="N65" s="182"/>
      <c r="O65" s="183"/>
      <c r="P65" s="118"/>
      <c r="Q65" s="118"/>
      <c r="R65" s="969"/>
      <c r="S65" s="902"/>
      <c r="T65" s="972"/>
      <c r="U65" s="903"/>
      <c r="V65" s="972"/>
      <c r="W65" s="903"/>
      <c r="X65" s="972"/>
      <c r="Y65" s="903"/>
      <c r="Z65" s="972"/>
      <c r="AA65" s="903"/>
      <c r="AB65" s="972"/>
      <c r="AC65" s="903"/>
      <c r="AD65" s="972"/>
      <c r="AE65" s="903"/>
      <c r="AF65" s="960"/>
      <c r="AG65" s="904"/>
      <c r="AH65" s="960"/>
      <c r="AI65" s="903"/>
      <c r="AJ65" s="905"/>
      <c r="AK65" s="906"/>
      <c r="AL65" s="187"/>
      <c r="AM65" s="188"/>
      <c r="AN65" s="188"/>
      <c r="AO65" s="188"/>
      <c r="AP65" s="188"/>
      <c r="AQ65" s="188"/>
      <c r="AR65" s="121"/>
      <c r="AS65" s="189"/>
      <c r="AT65" s="188"/>
      <c r="AU65" s="121"/>
      <c r="AV65" s="189"/>
      <c r="AW65" s="188"/>
      <c r="AX65" s="188"/>
      <c r="AY65" s="188"/>
      <c r="AZ65" s="190"/>
      <c r="BA65" s="191"/>
      <c r="BB65" s="191"/>
      <c r="BC65" s="192"/>
    </row>
    <row r="66" spans="1:55" ht="6" customHeight="1" x14ac:dyDescent="0.2">
      <c r="A66" s="157"/>
      <c r="B66" s="193"/>
      <c r="C66" s="193"/>
      <c r="D66" s="193"/>
      <c r="E66" s="193"/>
      <c r="F66" s="193"/>
      <c r="G66" s="193"/>
      <c r="H66" s="193"/>
      <c r="I66" s="973"/>
      <c r="J66" s="973"/>
      <c r="K66" s="193"/>
      <c r="L66" s="193"/>
      <c r="M66" s="193"/>
      <c r="N66" s="193"/>
      <c r="O66" s="193"/>
      <c r="P66" s="193"/>
      <c r="Q66" s="193"/>
      <c r="R66" s="907"/>
      <c r="S66" s="907"/>
      <c r="T66" s="907"/>
      <c r="U66" s="907"/>
      <c r="V66" s="907"/>
      <c r="W66" s="907"/>
      <c r="X66" s="907"/>
      <c r="Y66" s="907"/>
      <c r="Z66" s="907"/>
      <c r="AA66" s="907"/>
      <c r="AB66" s="907"/>
      <c r="AC66" s="907"/>
      <c r="AD66" s="907"/>
      <c r="AE66" s="907"/>
      <c r="AF66" s="907"/>
      <c r="AG66" s="907"/>
      <c r="AH66" s="907"/>
      <c r="AI66" s="907"/>
      <c r="AJ66" s="907"/>
      <c r="AK66" s="908"/>
      <c r="AL66" s="194"/>
      <c r="AM66" s="194"/>
      <c r="AN66" s="194"/>
      <c r="AO66" s="194"/>
      <c r="AP66" s="194"/>
      <c r="AQ66" s="195"/>
      <c r="AR66" s="194"/>
      <c r="AS66" s="194"/>
      <c r="AT66" s="194"/>
      <c r="AU66" s="194"/>
      <c r="AV66" s="194"/>
      <c r="AW66" s="194"/>
      <c r="AX66" s="194"/>
      <c r="AY66" s="194"/>
      <c r="AZ66" s="194"/>
      <c r="BA66" s="194"/>
      <c r="BB66" s="194"/>
      <c r="BC66" s="157"/>
    </row>
    <row r="67" spans="1:55" ht="72" customHeight="1" x14ac:dyDescent="0.2">
      <c r="A67" s="913">
        <v>6</v>
      </c>
      <c r="B67" s="162" t="s">
        <v>1705</v>
      </c>
      <c r="C67" s="163" t="s">
        <v>1706</v>
      </c>
      <c r="D67" s="164" t="s">
        <v>21</v>
      </c>
      <c r="E67" s="164" t="s">
        <v>1892</v>
      </c>
      <c r="F67" s="163" t="s">
        <v>1707</v>
      </c>
      <c r="G67" s="165" t="s">
        <v>1679</v>
      </c>
      <c r="H67" s="165" t="s">
        <v>1680</v>
      </c>
      <c r="I67" s="166" t="s">
        <v>1908</v>
      </c>
      <c r="J67" s="167">
        <f>+$N$3</f>
        <v>2018</v>
      </c>
      <c r="K67" s="165" t="s">
        <v>1925</v>
      </c>
      <c r="L67" s="166" t="s">
        <v>1968</v>
      </c>
      <c r="M67" s="163" t="s">
        <v>1708</v>
      </c>
      <c r="N67" s="163" t="s">
        <v>1709</v>
      </c>
      <c r="O67" s="163" t="s">
        <v>1710</v>
      </c>
      <c r="P67" s="163" t="s">
        <v>1985</v>
      </c>
      <c r="Q67" s="163" t="s">
        <v>1969</v>
      </c>
      <c r="R67" s="912">
        <f>SUM(R68:R74)</f>
        <v>0</v>
      </c>
      <c r="S67" s="891">
        <f t="shared" ref="S67:AK67" si="27">SUM(S68:S74)</f>
        <v>0</v>
      </c>
      <c r="T67" s="892">
        <f t="shared" si="27"/>
        <v>0</v>
      </c>
      <c r="U67" s="893">
        <f t="shared" si="27"/>
        <v>0</v>
      </c>
      <c r="V67" s="892">
        <f t="shared" si="27"/>
        <v>0</v>
      </c>
      <c r="W67" s="893">
        <f t="shared" si="27"/>
        <v>0</v>
      </c>
      <c r="X67" s="892">
        <f t="shared" si="27"/>
        <v>0</v>
      </c>
      <c r="Y67" s="893">
        <f t="shared" si="27"/>
        <v>0</v>
      </c>
      <c r="Z67" s="892">
        <f t="shared" si="27"/>
        <v>0</v>
      </c>
      <c r="AA67" s="893">
        <f t="shared" si="27"/>
        <v>0</v>
      </c>
      <c r="AB67" s="892">
        <f t="shared" si="27"/>
        <v>0</v>
      </c>
      <c r="AC67" s="893">
        <f t="shared" si="27"/>
        <v>0</v>
      </c>
      <c r="AD67" s="892">
        <f t="shared" si="27"/>
        <v>0</v>
      </c>
      <c r="AE67" s="893">
        <f t="shared" si="27"/>
        <v>0</v>
      </c>
      <c r="AF67" s="892">
        <f t="shared" si="27"/>
        <v>0</v>
      </c>
      <c r="AG67" s="894">
        <f t="shared" si="27"/>
        <v>0</v>
      </c>
      <c r="AH67" s="892">
        <f t="shared" si="27"/>
        <v>0</v>
      </c>
      <c r="AI67" s="893">
        <f t="shared" si="27"/>
        <v>0</v>
      </c>
      <c r="AJ67" s="895">
        <f t="shared" si="27"/>
        <v>0</v>
      </c>
      <c r="AK67" s="896">
        <f t="shared" si="27"/>
        <v>0</v>
      </c>
      <c r="AL67" s="870"/>
      <c r="AM67" s="871"/>
      <c r="AN67" s="871"/>
      <c r="AO67" s="871"/>
      <c r="AP67" s="871"/>
      <c r="AQ67" s="871"/>
      <c r="AR67" s="872"/>
      <c r="AS67" s="873"/>
      <c r="AT67" s="871"/>
      <c r="AU67" s="872"/>
      <c r="AV67" s="873"/>
      <c r="AW67" s="871"/>
      <c r="AX67" s="871"/>
      <c r="AY67" s="871"/>
      <c r="AZ67" s="874"/>
      <c r="BA67" s="44" t="s">
        <v>1685</v>
      </c>
      <c r="BB67" s="44" t="s">
        <v>1971</v>
      </c>
      <c r="BC67" s="45" t="s">
        <v>1687</v>
      </c>
    </row>
    <row r="68" spans="1:55" ht="22.5" customHeight="1" x14ac:dyDescent="0.2">
      <c r="A68" s="914"/>
      <c r="B68" s="916" t="str">
        <f>VLOOKUP($D$9,'PROYECTOS REGISTRADOS'!$A$2:$D$82,4,0)</f>
        <v>Ampliación de los programas artìscticos y culturales Tocancipá, Cundinamarca, Centro Oriente</v>
      </c>
      <c r="C68" s="919" t="str">
        <f>VLOOKUP($D$9,'PROYECTOS REGISTRADOS'!$A$2:$D$82,3,0)</f>
        <v>2016-25817-00017</v>
      </c>
      <c r="D68" s="922" t="s">
        <v>578</v>
      </c>
      <c r="E68" s="925" t="str">
        <f>IF(D68=0,"0-0",(VLOOKUP(D68,'CONSOLIDADO PLAN DESARROLLO'!$EL$9:$ET$304,2,0)))</f>
        <v>Implementar la Certificación de Estudiantes a nivel Técnico Laboral por Competencias, a través de la Escuela de Formación Artística de Tocancipá</v>
      </c>
      <c r="F68" s="928" t="str">
        <f>IF(D68=0,"0-0",(VLOOKUP(D68,'CONSOLIDADO PLAN DESARROLLO'!$EL$9:$ET$304,3,0)))</f>
        <v>Estudiantes certificados</v>
      </c>
      <c r="G68" s="931">
        <f>IF(D68=0,"0-0",(VLOOKUP(D68,'CONSOLIDADO PLAN DESARROLLO'!$EL$9:$ET$304,4,0)))</f>
        <v>0</v>
      </c>
      <c r="H68" s="934">
        <f>IF(D68=0,"0-0",(VLOOKUP(D68,'CONSOLIDADO PLAN DESARROLLO'!$EL$9:$ET$304,5,0)))</f>
        <v>25</v>
      </c>
      <c r="I68" s="937">
        <f>IF(D68=0,"0-0",(VLOOKUP(D68,'CONSOLIDADO PLAN DESARROLLO'!$EL$9:$ET$304,$R$3,0)))</f>
        <v>12</v>
      </c>
      <c r="J68" s="938"/>
      <c r="K68" s="964">
        <v>0</v>
      </c>
      <c r="L68" s="952">
        <v>0</v>
      </c>
      <c r="M68" s="810" t="s">
        <v>1948</v>
      </c>
      <c r="N68" s="806" t="s">
        <v>1930</v>
      </c>
      <c r="O68" s="813">
        <v>2</v>
      </c>
      <c r="P68" s="867">
        <v>1</v>
      </c>
      <c r="Q68" s="47">
        <v>1</v>
      </c>
      <c r="R68" s="967">
        <f>VLOOKUP($D68,'[5]Tablero Logro Metas 2018'!AK7:AS302,3,0)</f>
        <v>0</v>
      </c>
      <c r="S68" s="897"/>
      <c r="T68" s="970">
        <f>VLOOKUP($D68,'[5]Tablero Logro Metas 2018'!AK7:AS302,4,0)</f>
        <v>0</v>
      </c>
      <c r="U68" s="889"/>
      <c r="V68" s="970">
        <f>VLOOKUP($D68,'[5]Tablero Logro Metas 2018'!AK7:AS302,5,0)</f>
        <v>0</v>
      </c>
      <c r="W68" s="889"/>
      <c r="X68" s="970">
        <f>VLOOKUP($D68,'[5]Tablero Logro Metas 2018'!AK7:AS302,6,0)</f>
        <v>0</v>
      </c>
      <c r="Y68" s="889"/>
      <c r="Z68" s="970">
        <f>VLOOKUP($D68,'[5]Tablero Logro Metas 2018'!AK7:AS302,7,0)</f>
        <v>0</v>
      </c>
      <c r="AA68" s="889"/>
      <c r="AB68" s="970">
        <f>VLOOKUP($D68,'[5]Tablero Logro Metas 2018'!AK7:AS302,8,0)</f>
        <v>0</v>
      </c>
      <c r="AC68" s="889"/>
      <c r="AD68" s="970">
        <f>VLOOKUP($D68,'[5]Tablero Logro Metas 2018'!AK7:AS302,9,0)</f>
        <v>0</v>
      </c>
      <c r="AE68" s="889"/>
      <c r="AF68" s="958"/>
      <c r="AG68" s="898"/>
      <c r="AH68" s="958"/>
      <c r="AI68" s="889"/>
      <c r="AJ68" s="961">
        <f>+R68+T68+V68+X68+Z68+AB68+AD68+AF68+AH68</f>
        <v>0</v>
      </c>
      <c r="AK68" s="899">
        <f>AC68+AE68+AG68+S68+U68+W68+Y68+AA68+AI68</f>
        <v>0</v>
      </c>
      <c r="AL68" s="51"/>
      <c r="AM68" s="52"/>
      <c r="AN68" s="52"/>
      <c r="AO68" s="52"/>
      <c r="AP68" s="52"/>
      <c r="AQ68" s="52"/>
      <c r="AR68" s="53">
        <f t="shared" ref="AR68:AR73" si="28">SUM(AL68:AQ68)</f>
        <v>0</v>
      </c>
      <c r="AS68" s="54"/>
      <c r="AT68" s="52"/>
      <c r="AU68" s="53">
        <f t="shared" ref="AU68:AU72" si="29">SUM(AS68:AT68)</f>
        <v>0</v>
      </c>
      <c r="AV68" s="54"/>
      <c r="AW68" s="52"/>
      <c r="AX68" s="52"/>
      <c r="AY68" s="52"/>
      <c r="AZ68" s="55"/>
      <c r="BA68" s="56"/>
      <c r="BB68" s="56"/>
      <c r="BC68" s="57"/>
    </row>
    <row r="69" spans="1:55" ht="17.25" customHeight="1" x14ac:dyDescent="0.2">
      <c r="A69" s="914"/>
      <c r="B69" s="916"/>
      <c r="C69" s="919"/>
      <c r="D69" s="922"/>
      <c r="E69" s="926"/>
      <c r="F69" s="928"/>
      <c r="G69" s="931"/>
      <c r="H69" s="934"/>
      <c r="I69" s="939"/>
      <c r="J69" s="940"/>
      <c r="K69" s="964"/>
      <c r="L69" s="953"/>
      <c r="M69" s="175"/>
      <c r="N69" s="176"/>
      <c r="O69" s="177"/>
      <c r="P69" s="867"/>
      <c r="Q69" s="47"/>
      <c r="R69" s="968"/>
      <c r="S69" s="897"/>
      <c r="T69" s="971"/>
      <c r="U69" s="889"/>
      <c r="V69" s="971"/>
      <c r="W69" s="889"/>
      <c r="X69" s="971"/>
      <c r="Y69" s="889"/>
      <c r="Z69" s="971"/>
      <c r="AA69" s="889"/>
      <c r="AB69" s="971"/>
      <c r="AC69" s="889"/>
      <c r="AD69" s="971"/>
      <c r="AE69" s="889"/>
      <c r="AF69" s="959"/>
      <c r="AG69" s="898"/>
      <c r="AH69" s="959"/>
      <c r="AI69" s="889"/>
      <c r="AJ69" s="962"/>
      <c r="AK69" s="899">
        <f t="shared" ref="AK69:AK73" si="30">AC69+AE69+AG69+S69+U69+W69+Y69+AA69+AI69</f>
        <v>0</v>
      </c>
      <c r="AL69" s="51"/>
      <c r="AM69" s="52"/>
      <c r="AN69" s="52"/>
      <c r="AO69" s="52"/>
      <c r="AP69" s="52"/>
      <c r="AQ69" s="52"/>
      <c r="AR69" s="53">
        <f t="shared" si="28"/>
        <v>0</v>
      </c>
      <c r="AS69" s="54"/>
      <c r="AT69" s="52"/>
      <c r="AU69" s="53">
        <f t="shared" si="29"/>
        <v>0</v>
      </c>
      <c r="AV69" s="54"/>
      <c r="AW69" s="52"/>
      <c r="AX69" s="52"/>
      <c r="AY69" s="52"/>
      <c r="AZ69" s="55"/>
      <c r="BA69" s="56"/>
      <c r="BB69" s="56"/>
      <c r="BC69" s="57"/>
    </row>
    <row r="70" spans="1:55" ht="17.25" customHeight="1" x14ac:dyDescent="0.2">
      <c r="A70" s="914"/>
      <c r="B70" s="916"/>
      <c r="C70" s="919"/>
      <c r="D70" s="922"/>
      <c r="E70" s="926"/>
      <c r="F70" s="928"/>
      <c r="G70" s="931"/>
      <c r="H70" s="934"/>
      <c r="I70" s="939"/>
      <c r="J70" s="940"/>
      <c r="K70" s="964"/>
      <c r="L70" s="953"/>
      <c r="M70" s="175"/>
      <c r="N70" s="176"/>
      <c r="O70" s="177"/>
      <c r="P70" s="867"/>
      <c r="Q70" s="47"/>
      <c r="R70" s="968"/>
      <c r="S70" s="897"/>
      <c r="T70" s="971"/>
      <c r="U70" s="889"/>
      <c r="V70" s="971"/>
      <c r="W70" s="889"/>
      <c r="X70" s="971"/>
      <c r="Y70" s="889"/>
      <c r="Z70" s="971"/>
      <c r="AA70" s="889"/>
      <c r="AB70" s="971"/>
      <c r="AC70" s="889"/>
      <c r="AD70" s="971"/>
      <c r="AE70" s="889"/>
      <c r="AF70" s="959"/>
      <c r="AG70" s="898"/>
      <c r="AH70" s="959"/>
      <c r="AI70" s="889"/>
      <c r="AJ70" s="962"/>
      <c r="AK70" s="899">
        <f t="shared" si="30"/>
        <v>0</v>
      </c>
      <c r="AL70" s="51"/>
      <c r="AM70" s="52"/>
      <c r="AN70" s="52"/>
      <c r="AO70" s="52"/>
      <c r="AP70" s="52"/>
      <c r="AQ70" s="52"/>
      <c r="AR70" s="53">
        <f t="shared" si="28"/>
        <v>0</v>
      </c>
      <c r="AS70" s="54"/>
      <c r="AT70" s="52"/>
      <c r="AU70" s="53">
        <f t="shared" si="29"/>
        <v>0</v>
      </c>
      <c r="AV70" s="54"/>
      <c r="AW70" s="52"/>
      <c r="AX70" s="52"/>
      <c r="AY70" s="52"/>
      <c r="AZ70" s="55"/>
      <c r="BA70" s="56"/>
      <c r="BB70" s="56"/>
      <c r="BC70" s="57"/>
    </row>
    <row r="71" spans="1:55" ht="17.25" customHeight="1" x14ac:dyDescent="0.2">
      <c r="A71" s="914"/>
      <c r="B71" s="916"/>
      <c r="C71" s="919"/>
      <c r="D71" s="922"/>
      <c r="E71" s="926"/>
      <c r="F71" s="928"/>
      <c r="G71" s="931"/>
      <c r="H71" s="934"/>
      <c r="I71" s="939"/>
      <c r="J71" s="940"/>
      <c r="K71" s="964"/>
      <c r="L71" s="953"/>
      <c r="M71" s="175"/>
      <c r="N71" s="176"/>
      <c r="O71" s="177"/>
      <c r="P71" s="867"/>
      <c r="Q71" s="47"/>
      <c r="R71" s="968"/>
      <c r="S71" s="897"/>
      <c r="T71" s="971"/>
      <c r="U71" s="889"/>
      <c r="V71" s="971"/>
      <c r="W71" s="889"/>
      <c r="X71" s="971"/>
      <c r="Y71" s="889"/>
      <c r="Z71" s="971"/>
      <c r="AA71" s="889"/>
      <c r="AB71" s="971"/>
      <c r="AC71" s="889"/>
      <c r="AD71" s="971"/>
      <c r="AE71" s="889"/>
      <c r="AF71" s="959"/>
      <c r="AG71" s="898"/>
      <c r="AH71" s="959"/>
      <c r="AI71" s="889"/>
      <c r="AJ71" s="962"/>
      <c r="AK71" s="899">
        <f t="shared" si="30"/>
        <v>0</v>
      </c>
      <c r="AL71" s="51"/>
      <c r="AM71" s="52"/>
      <c r="AN71" s="52"/>
      <c r="AO71" s="52"/>
      <c r="AP71" s="52"/>
      <c r="AQ71" s="52"/>
      <c r="AR71" s="53">
        <f t="shared" si="28"/>
        <v>0</v>
      </c>
      <c r="AS71" s="54"/>
      <c r="AT71" s="52"/>
      <c r="AU71" s="53">
        <f t="shared" si="29"/>
        <v>0</v>
      </c>
      <c r="AV71" s="54"/>
      <c r="AW71" s="52"/>
      <c r="AX71" s="52"/>
      <c r="AY71" s="52"/>
      <c r="AZ71" s="55"/>
      <c r="BA71" s="56"/>
      <c r="BB71" s="56"/>
      <c r="BC71" s="57"/>
    </row>
    <row r="72" spans="1:55" ht="17.25" customHeight="1" x14ac:dyDescent="0.2">
      <c r="A72" s="914"/>
      <c r="B72" s="916"/>
      <c r="C72" s="919"/>
      <c r="D72" s="922"/>
      <c r="E72" s="926"/>
      <c r="F72" s="928"/>
      <c r="G72" s="931"/>
      <c r="H72" s="934"/>
      <c r="I72" s="939"/>
      <c r="J72" s="940"/>
      <c r="K72" s="964"/>
      <c r="L72" s="953"/>
      <c r="M72" s="175"/>
      <c r="N72" s="176"/>
      <c r="O72" s="177"/>
      <c r="P72" s="867"/>
      <c r="Q72" s="47"/>
      <c r="R72" s="968"/>
      <c r="S72" s="897"/>
      <c r="T72" s="971"/>
      <c r="U72" s="889"/>
      <c r="V72" s="971"/>
      <c r="W72" s="889"/>
      <c r="X72" s="971"/>
      <c r="Y72" s="889"/>
      <c r="Z72" s="971"/>
      <c r="AA72" s="889"/>
      <c r="AB72" s="971"/>
      <c r="AC72" s="889"/>
      <c r="AD72" s="971"/>
      <c r="AE72" s="889"/>
      <c r="AF72" s="959"/>
      <c r="AG72" s="898"/>
      <c r="AH72" s="959"/>
      <c r="AI72" s="889"/>
      <c r="AJ72" s="962"/>
      <c r="AK72" s="899">
        <f t="shared" si="30"/>
        <v>0</v>
      </c>
      <c r="AL72" s="51"/>
      <c r="AM72" s="52"/>
      <c r="AN72" s="52"/>
      <c r="AO72" s="52"/>
      <c r="AP72" s="52"/>
      <c r="AQ72" s="52"/>
      <c r="AR72" s="53">
        <f t="shared" si="28"/>
        <v>0</v>
      </c>
      <c r="AS72" s="54"/>
      <c r="AT72" s="52"/>
      <c r="AU72" s="53">
        <f t="shared" si="29"/>
        <v>0</v>
      </c>
      <c r="AV72" s="54"/>
      <c r="AW72" s="52"/>
      <c r="AX72" s="52"/>
      <c r="AY72" s="52"/>
      <c r="AZ72" s="55"/>
      <c r="BA72" s="56"/>
      <c r="BB72" s="56"/>
      <c r="BC72" s="57"/>
    </row>
    <row r="73" spans="1:55" ht="17.25" customHeight="1" x14ac:dyDescent="0.2">
      <c r="A73" s="914"/>
      <c r="B73" s="917"/>
      <c r="C73" s="920"/>
      <c r="D73" s="923"/>
      <c r="E73" s="926"/>
      <c r="F73" s="929"/>
      <c r="G73" s="932"/>
      <c r="H73" s="935"/>
      <c r="I73" s="939"/>
      <c r="J73" s="940"/>
      <c r="K73" s="965"/>
      <c r="L73" s="953"/>
      <c r="M73" s="178"/>
      <c r="N73" s="179"/>
      <c r="O73" s="180"/>
      <c r="P73" s="868"/>
      <c r="Q73" s="108"/>
      <c r="R73" s="968"/>
      <c r="S73" s="900"/>
      <c r="T73" s="971"/>
      <c r="U73" s="890"/>
      <c r="V73" s="971"/>
      <c r="W73" s="890"/>
      <c r="X73" s="971"/>
      <c r="Y73" s="890"/>
      <c r="Z73" s="971"/>
      <c r="AA73" s="890"/>
      <c r="AB73" s="971"/>
      <c r="AC73" s="890"/>
      <c r="AD73" s="971"/>
      <c r="AE73" s="890"/>
      <c r="AF73" s="959"/>
      <c r="AG73" s="901"/>
      <c r="AH73" s="959"/>
      <c r="AI73" s="890"/>
      <c r="AJ73" s="963"/>
      <c r="AK73" s="899">
        <f t="shared" si="30"/>
        <v>0</v>
      </c>
      <c r="AL73" s="112"/>
      <c r="AM73" s="113"/>
      <c r="AN73" s="113"/>
      <c r="AO73" s="113"/>
      <c r="AP73" s="113"/>
      <c r="AQ73" s="113"/>
      <c r="AR73" s="53">
        <f t="shared" si="28"/>
        <v>0</v>
      </c>
      <c r="AS73" s="114"/>
      <c r="AT73" s="113"/>
      <c r="AU73" s="53">
        <f>SUM(AS73:AT73)</f>
        <v>0</v>
      </c>
      <c r="AV73" s="114"/>
      <c r="AW73" s="113"/>
      <c r="AX73" s="113"/>
      <c r="AY73" s="113"/>
      <c r="AZ73" s="115"/>
      <c r="BA73" s="116"/>
      <c r="BB73" s="116"/>
      <c r="BC73" s="117"/>
    </row>
    <row r="74" spans="1:55" ht="9.9499999999999993" customHeight="1" thickBot="1" x14ac:dyDescent="0.25">
      <c r="A74" s="915"/>
      <c r="B74" s="918"/>
      <c r="C74" s="921"/>
      <c r="D74" s="924"/>
      <c r="E74" s="927"/>
      <c r="F74" s="930"/>
      <c r="G74" s="933"/>
      <c r="H74" s="936"/>
      <c r="I74" s="941"/>
      <c r="J74" s="942"/>
      <c r="K74" s="966"/>
      <c r="L74" s="954"/>
      <c r="M74" s="181"/>
      <c r="N74" s="182"/>
      <c r="O74" s="183"/>
      <c r="P74" s="118"/>
      <c r="Q74" s="118"/>
      <c r="R74" s="969"/>
      <c r="S74" s="902"/>
      <c r="T74" s="972"/>
      <c r="U74" s="903"/>
      <c r="V74" s="972"/>
      <c r="W74" s="903"/>
      <c r="X74" s="972"/>
      <c r="Y74" s="903"/>
      <c r="Z74" s="972"/>
      <c r="AA74" s="903"/>
      <c r="AB74" s="972"/>
      <c r="AC74" s="903"/>
      <c r="AD74" s="972"/>
      <c r="AE74" s="903"/>
      <c r="AF74" s="960"/>
      <c r="AG74" s="904"/>
      <c r="AH74" s="960"/>
      <c r="AI74" s="903"/>
      <c r="AJ74" s="905"/>
      <c r="AK74" s="906"/>
      <c r="AL74" s="187"/>
      <c r="AM74" s="188"/>
      <c r="AN74" s="188"/>
      <c r="AO74" s="188"/>
      <c r="AP74" s="188"/>
      <c r="AQ74" s="188"/>
      <c r="AR74" s="121"/>
      <c r="AS74" s="189"/>
      <c r="AT74" s="188"/>
      <c r="AU74" s="121"/>
      <c r="AV74" s="189"/>
      <c r="AW74" s="188"/>
      <c r="AX74" s="188"/>
      <c r="AY74" s="188"/>
      <c r="AZ74" s="190"/>
      <c r="BA74" s="191"/>
      <c r="BB74" s="191"/>
      <c r="BC74" s="192"/>
    </row>
    <row r="75" spans="1:55" ht="6" customHeight="1" x14ac:dyDescent="0.2">
      <c r="A75" s="157"/>
      <c r="B75" s="193"/>
      <c r="C75" s="193"/>
      <c r="D75" s="193"/>
      <c r="E75" s="193"/>
      <c r="F75" s="193"/>
      <c r="G75" s="193"/>
      <c r="H75" s="193"/>
      <c r="I75" s="973"/>
      <c r="J75" s="973"/>
      <c r="K75" s="193"/>
      <c r="L75" s="193"/>
      <c r="M75" s="193"/>
      <c r="N75" s="193"/>
      <c r="O75" s="193"/>
      <c r="P75" s="193"/>
      <c r="Q75" s="193"/>
      <c r="R75" s="907"/>
      <c r="S75" s="907"/>
      <c r="T75" s="907"/>
      <c r="U75" s="907"/>
      <c r="V75" s="907"/>
      <c r="W75" s="907"/>
      <c r="X75" s="907"/>
      <c r="Y75" s="907"/>
      <c r="Z75" s="907"/>
      <c r="AA75" s="907"/>
      <c r="AB75" s="907"/>
      <c r="AC75" s="907"/>
      <c r="AD75" s="907"/>
      <c r="AE75" s="907"/>
      <c r="AF75" s="907"/>
      <c r="AG75" s="907"/>
      <c r="AH75" s="907"/>
      <c r="AI75" s="907"/>
      <c r="AJ75" s="907"/>
      <c r="AK75" s="908"/>
      <c r="AL75" s="194"/>
      <c r="AM75" s="194"/>
      <c r="AN75" s="194"/>
      <c r="AO75" s="194"/>
      <c r="AP75" s="194"/>
      <c r="AQ75" s="195"/>
      <c r="AR75" s="194"/>
      <c r="AS75" s="194"/>
      <c r="AT75" s="194"/>
      <c r="AU75" s="194"/>
      <c r="AV75" s="194"/>
      <c r="AW75" s="194"/>
      <c r="AX75" s="194"/>
      <c r="AY75" s="194"/>
      <c r="AZ75" s="194"/>
      <c r="BA75" s="194"/>
      <c r="BB75" s="194"/>
      <c r="BC75" s="157"/>
    </row>
    <row r="76" spans="1:55" ht="72" customHeight="1" x14ac:dyDescent="0.2">
      <c r="A76" s="913">
        <v>7</v>
      </c>
      <c r="B76" s="162" t="s">
        <v>1705</v>
      </c>
      <c r="C76" s="163" t="s">
        <v>1706</v>
      </c>
      <c r="D76" s="164" t="s">
        <v>21</v>
      </c>
      <c r="E76" s="164" t="s">
        <v>1892</v>
      </c>
      <c r="F76" s="163" t="s">
        <v>1707</v>
      </c>
      <c r="G76" s="165" t="s">
        <v>1679</v>
      </c>
      <c r="H76" s="165" t="s">
        <v>1680</v>
      </c>
      <c r="I76" s="166" t="s">
        <v>1908</v>
      </c>
      <c r="J76" s="167">
        <f>+$N$3</f>
        <v>2018</v>
      </c>
      <c r="K76" s="165" t="s">
        <v>1925</v>
      </c>
      <c r="L76" s="166" t="s">
        <v>1968</v>
      </c>
      <c r="M76" s="163" t="s">
        <v>1708</v>
      </c>
      <c r="N76" s="163" t="s">
        <v>1709</v>
      </c>
      <c r="O76" s="163" t="s">
        <v>1710</v>
      </c>
      <c r="P76" s="163" t="s">
        <v>1985</v>
      </c>
      <c r="Q76" s="163" t="s">
        <v>1969</v>
      </c>
      <c r="R76" s="912">
        <f>SUM(R77:R83)</f>
        <v>0</v>
      </c>
      <c r="S76" s="891">
        <f t="shared" ref="S76:AK76" si="31">SUM(S77:S83)</f>
        <v>0</v>
      </c>
      <c r="T76" s="892">
        <f t="shared" si="31"/>
        <v>0</v>
      </c>
      <c r="U76" s="893">
        <f t="shared" si="31"/>
        <v>0</v>
      </c>
      <c r="V76" s="892">
        <f t="shared" si="31"/>
        <v>0</v>
      </c>
      <c r="W76" s="893">
        <f t="shared" si="31"/>
        <v>0</v>
      </c>
      <c r="X76" s="892">
        <f t="shared" si="31"/>
        <v>0</v>
      </c>
      <c r="Y76" s="893">
        <f t="shared" si="31"/>
        <v>0</v>
      </c>
      <c r="Z76" s="892">
        <f t="shared" si="31"/>
        <v>0</v>
      </c>
      <c r="AA76" s="893">
        <f t="shared" si="31"/>
        <v>0</v>
      </c>
      <c r="AB76" s="892">
        <f t="shared" si="31"/>
        <v>0</v>
      </c>
      <c r="AC76" s="893">
        <f t="shared" si="31"/>
        <v>0</v>
      </c>
      <c r="AD76" s="892">
        <f t="shared" si="31"/>
        <v>0</v>
      </c>
      <c r="AE76" s="893">
        <f t="shared" si="31"/>
        <v>0</v>
      </c>
      <c r="AF76" s="892">
        <f t="shared" si="31"/>
        <v>0</v>
      </c>
      <c r="AG76" s="894">
        <f t="shared" si="31"/>
        <v>0</v>
      </c>
      <c r="AH76" s="892">
        <f t="shared" si="31"/>
        <v>0</v>
      </c>
      <c r="AI76" s="893">
        <f t="shared" si="31"/>
        <v>0</v>
      </c>
      <c r="AJ76" s="895">
        <f t="shared" si="31"/>
        <v>0</v>
      </c>
      <c r="AK76" s="896">
        <f t="shared" si="31"/>
        <v>0</v>
      </c>
      <c r="AL76" s="870"/>
      <c r="AM76" s="871"/>
      <c r="AN76" s="871"/>
      <c r="AO76" s="871"/>
      <c r="AP76" s="871"/>
      <c r="AQ76" s="871"/>
      <c r="AR76" s="872"/>
      <c r="AS76" s="873"/>
      <c r="AT76" s="871"/>
      <c r="AU76" s="872"/>
      <c r="AV76" s="873"/>
      <c r="AW76" s="871"/>
      <c r="AX76" s="871"/>
      <c r="AY76" s="871"/>
      <c r="AZ76" s="874"/>
      <c r="BA76" s="44" t="s">
        <v>1685</v>
      </c>
      <c r="BB76" s="44" t="s">
        <v>1971</v>
      </c>
      <c r="BC76" s="45" t="s">
        <v>1687</v>
      </c>
    </row>
    <row r="77" spans="1:55" ht="22.5" x14ac:dyDescent="0.2">
      <c r="A77" s="914"/>
      <c r="B77" s="916" t="str">
        <f>VLOOKUP($D$9,'PROYECTOS REGISTRADOS'!$A$2:$D$82,4,0)</f>
        <v>Ampliación de los programas artìscticos y culturales Tocancipá, Cundinamarca, Centro Oriente</v>
      </c>
      <c r="C77" s="919" t="str">
        <f>VLOOKUP($D$9,'PROYECTOS REGISTRADOS'!$A$2:$D$82,3,0)</f>
        <v>2016-25817-00017</v>
      </c>
      <c r="D77" s="922" t="s">
        <v>586</v>
      </c>
      <c r="E77" s="925" t="str">
        <f>IF(D77=0,"0-0",(VLOOKUP(D77,'CONSOLIDADO PLAN DESARROLLO'!$EL$9:$ET$304,2,0)))</f>
        <v>Ampliar a 3700 el número de persona que accede anualmente a los programas de formación artística y cultural</v>
      </c>
      <c r="F77" s="928" t="str">
        <f>IF(D77=0,"0-0",(VLOOKUP(D77,'CONSOLIDADO PLAN DESARROLLO'!$EL$9:$ET$304,3,0)))</f>
        <v>Cobertura ampliada</v>
      </c>
      <c r="G77" s="931">
        <f>IF(D77=0,"0-0",(VLOOKUP(D77,'CONSOLIDADO PLAN DESARROLLO'!$EL$9:$ET$304,4,0)))</f>
        <v>3630</v>
      </c>
      <c r="H77" s="934">
        <f>IF(D77=0,"0-0",(VLOOKUP(D77,'CONSOLIDADO PLAN DESARROLLO'!$EL$9:$ET$304,5,0)))</f>
        <v>3700</v>
      </c>
      <c r="I77" s="937">
        <f>IF(D77=0,"0-0",(VLOOKUP(D77,'CONSOLIDADO PLAN DESARROLLO'!$EL$9:$ET$304,$R$3,0)))</f>
        <v>3400</v>
      </c>
      <c r="J77" s="938"/>
      <c r="K77" s="964">
        <v>3712</v>
      </c>
      <c r="L77" s="952">
        <v>3712</v>
      </c>
      <c r="M77" s="810" t="s">
        <v>1949</v>
      </c>
      <c r="N77" s="806" t="s">
        <v>1930</v>
      </c>
      <c r="O77" s="813">
        <v>4</v>
      </c>
      <c r="P77" s="867">
        <v>1</v>
      </c>
      <c r="Q77" s="47">
        <v>1</v>
      </c>
      <c r="R77" s="967">
        <f>VLOOKUP($D77,'[5]Tablero Logro Metas 2018'!AK7:AS302,3,0)</f>
        <v>0</v>
      </c>
      <c r="S77" s="897"/>
      <c r="T77" s="970">
        <f>VLOOKUP($D77,'[5]Tablero Logro Metas 2018'!AK7:AS302,4,0)</f>
        <v>0</v>
      </c>
      <c r="U77" s="889"/>
      <c r="V77" s="970">
        <f>VLOOKUP($D77,'[5]Tablero Logro Metas 2018'!AK7:AS302,5,0)</f>
        <v>0</v>
      </c>
      <c r="W77" s="889"/>
      <c r="X77" s="970">
        <f>VLOOKUP($D77,'[5]Tablero Logro Metas 2018'!AK7:AS302,6,0)</f>
        <v>0</v>
      </c>
      <c r="Y77" s="889"/>
      <c r="Z77" s="970">
        <f>VLOOKUP($D77,'[5]Tablero Logro Metas 2018'!AK7:AS302,7,0)</f>
        <v>0</v>
      </c>
      <c r="AA77" s="889"/>
      <c r="AB77" s="970">
        <f>VLOOKUP($D77,'[5]Tablero Logro Metas 2018'!AK7:AS302,8,0)</f>
        <v>0</v>
      </c>
      <c r="AC77" s="889"/>
      <c r="AD77" s="970">
        <f>VLOOKUP($D77,'[5]Tablero Logro Metas 2018'!AK7:AS302,9,0)</f>
        <v>0</v>
      </c>
      <c r="AE77" s="889"/>
      <c r="AF77" s="958"/>
      <c r="AG77" s="898"/>
      <c r="AH77" s="958"/>
      <c r="AI77" s="889"/>
      <c r="AJ77" s="961">
        <f>+R77+T77+V77+X77+Z77+AB77+AD77+AF77+AH77</f>
        <v>0</v>
      </c>
      <c r="AK77" s="899">
        <f>AC77+AE77+AG77+S77+U77+W77+Y77+AA77+AI77</f>
        <v>0</v>
      </c>
      <c r="AL77" s="51"/>
      <c r="AM77" s="52"/>
      <c r="AN77" s="52"/>
      <c r="AO77" s="52"/>
      <c r="AP77" s="52"/>
      <c r="AQ77" s="52"/>
      <c r="AR77" s="53">
        <f t="shared" ref="AR77:AR82" si="32">SUM(AL77:AQ77)</f>
        <v>0</v>
      </c>
      <c r="AS77" s="54"/>
      <c r="AT77" s="52"/>
      <c r="AU77" s="53">
        <f t="shared" ref="AU77:AU81" si="33">SUM(AS77:AT77)</f>
        <v>0</v>
      </c>
      <c r="AV77" s="54"/>
      <c r="AW77" s="52"/>
      <c r="AX77" s="52"/>
      <c r="AY77" s="52"/>
      <c r="AZ77" s="55"/>
      <c r="BA77" s="56"/>
      <c r="BB77" s="56"/>
      <c r="BC77" s="57"/>
    </row>
    <row r="78" spans="1:55" ht="17.25" customHeight="1" x14ac:dyDescent="0.2">
      <c r="A78" s="914"/>
      <c r="B78" s="916"/>
      <c r="C78" s="919"/>
      <c r="D78" s="922"/>
      <c r="E78" s="926"/>
      <c r="F78" s="928"/>
      <c r="G78" s="931"/>
      <c r="H78" s="934"/>
      <c r="I78" s="939"/>
      <c r="J78" s="940"/>
      <c r="K78" s="964"/>
      <c r="L78" s="953"/>
      <c r="M78" s="175"/>
      <c r="N78" s="176"/>
      <c r="O78" s="177"/>
      <c r="P78" s="867"/>
      <c r="Q78" s="47"/>
      <c r="R78" s="968"/>
      <c r="S78" s="897"/>
      <c r="T78" s="971"/>
      <c r="U78" s="889"/>
      <c r="V78" s="971"/>
      <c r="W78" s="889"/>
      <c r="X78" s="971"/>
      <c r="Y78" s="889"/>
      <c r="Z78" s="971"/>
      <c r="AA78" s="889"/>
      <c r="AB78" s="971"/>
      <c r="AC78" s="889"/>
      <c r="AD78" s="971"/>
      <c r="AE78" s="889"/>
      <c r="AF78" s="959"/>
      <c r="AG78" s="898"/>
      <c r="AH78" s="959"/>
      <c r="AI78" s="889"/>
      <c r="AJ78" s="962"/>
      <c r="AK78" s="899">
        <f t="shared" ref="AK78:AK82" si="34">AC78+AE78+AG78+S78+U78+W78+Y78+AA78+AI78</f>
        <v>0</v>
      </c>
      <c r="AL78" s="51"/>
      <c r="AM78" s="52"/>
      <c r="AN78" s="52"/>
      <c r="AO78" s="52"/>
      <c r="AP78" s="52"/>
      <c r="AQ78" s="52"/>
      <c r="AR78" s="53">
        <f t="shared" si="32"/>
        <v>0</v>
      </c>
      <c r="AS78" s="54"/>
      <c r="AT78" s="52"/>
      <c r="AU78" s="53">
        <f t="shared" si="33"/>
        <v>0</v>
      </c>
      <c r="AV78" s="54"/>
      <c r="AW78" s="52"/>
      <c r="AX78" s="52"/>
      <c r="AY78" s="52"/>
      <c r="AZ78" s="55"/>
      <c r="BA78" s="56"/>
      <c r="BB78" s="56"/>
      <c r="BC78" s="57"/>
    </row>
    <row r="79" spans="1:55" ht="17.25" customHeight="1" x14ac:dyDescent="0.2">
      <c r="A79" s="914"/>
      <c r="B79" s="916"/>
      <c r="C79" s="919"/>
      <c r="D79" s="922"/>
      <c r="E79" s="926"/>
      <c r="F79" s="928"/>
      <c r="G79" s="931"/>
      <c r="H79" s="934"/>
      <c r="I79" s="939"/>
      <c r="J79" s="940"/>
      <c r="K79" s="964"/>
      <c r="L79" s="953"/>
      <c r="M79" s="175"/>
      <c r="N79" s="176"/>
      <c r="O79" s="177"/>
      <c r="P79" s="867"/>
      <c r="Q79" s="47"/>
      <c r="R79" s="968"/>
      <c r="S79" s="897"/>
      <c r="T79" s="971"/>
      <c r="U79" s="889"/>
      <c r="V79" s="971"/>
      <c r="W79" s="889"/>
      <c r="X79" s="971"/>
      <c r="Y79" s="889"/>
      <c r="Z79" s="971"/>
      <c r="AA79" s="889"/>
      <c r="AB79" s="971"/>
      <c r="AC79" s="889"/>
      <c r="AD79" s="971"/>
      <c r="AE79" s="889"/>
      <c r="AF79" s="959"/>
      <c r="AG79" s="898"/>
      <c r="AH79" s="959"/>
      <c r="AI79" s="889"/>
      <c r="AJ79" s="962"/>
      <c r="AK79" s="899">
        <f t="shared" si="34"/>
        <v>0</v>
      </c>
      <c r="AL79" s="51"/>
      <c r="AM79" s="52"/>
      <c r="AN79" s="52"/>
      <c r="AO79" s="52"/>
      <c r="AP79" s="52"/>
      <c r="AQ79" s="52"/>
      <c r="AR79" s="53">
        <f t="shared" si="32"/>
        <v>0</v>
      </c>
      <c r="AS79" s="54"/>
      <c r="AT79" s="52"/>
      <c r="AU79" s="53">
        <f t="shared" si="33"/>
        <v>0</v>
      </c>
      <c r="AV79" s="54"/>
      <c r="AW79" s="52"/>
      <c r="AX79" s="52"/>
      <c r="AY79" s="52"/>
      <c r="AZ79" s="55"/>
      <c r="BA79" s="56"/>
      <c r="BB79" s="56"/>
      <c r="BC79" s="57"/>
    </row>
    <row r="80" spans="1:55" ht="17.25" customHeight="1" x14ac:dyDescent="0.2">
      <c r="A80" s="914"/>
      <c r="B80" s="916"/>
      <c r="C80" s="919"/>
      <c r="D80" s="922"/>
      <c r="E80" s="926"/>
      <c r="F80" s="928"/>
      <c r="G80" s="931"/>
      <c r="H80" s="934"/>
      <c r="I80" s="939"/>
      <c r="J80" s="940"/>
      <c r="K80" s="964"/>
      <c r="L80" s="953"/>
      <c r="M80" s="175"/>
      <c r="N80" s="176"/>
      <c r="O80" s="177"/>
      <c r="P80" s="867"/>
      <c r="Q80" s="47"/>
      <c r="R80" s="968"/>
      <c r="S80" s="897"/>
      <c r="T80" s="971"/>
      <c r="U80" s="889"/>
      <c r="V80" s="971"/>
      <c r="W80" s="889"/>
      <c r="X80" s="971"/>
      <c r="Y80" s="889"/>
      <c r="Z80" s="971"/>
      <c r="AA80" s="889"/>
      <c r="AB80" s="971"/>
      <c r="AC80" s="889"/>
      <c r="AD80" s="971"/>
      <c r="AE80" s="889"/>
      <c r="AF80" s="959"/>
      <c r="AG80" s="898"/>
      <c r="AH80" s="959"/>
      <c r="AI80" s="889"/>
      <c r="AJ80" s="962"/>
      <c r="AK80" s="899">
        <f t="shared" si="34"/>
        <v>0</v>
      </c>
      <c r="AL80" s="51"/>
      <c r="AM80" s="52"/>
      <c r="AN80" s="52"/>
      <c r="AO80" s="52"/>
      <c r="AP80" s="52"/>
      <c r="AQ80" s="52"/>
      <c r="AR80" s="53">
        <f t="shared" si="32"/>
        <v>0</v>
      </c>
      <c r="AS80" s="54"/>
      <c r="AT80" s="52"/>
      <c r="AU80" s="53">
        <f t="shared" si="33"/>
        <v>0</v>
      </c>
      <c r="AV80" s="54"/>
      <c r="AW80" s="52"/>
      <c r="AX80" s="52"/>
      <c r="AY80" s="52"/>
      <c r="AZ80" s="55"/>
      <c r="BA80" s="56"/>
      <c r="BB80" s="56"/>
      <c r="BC80" s="57"/>
    </row>
    <row r="81" spans="1:55" ht="17.25" customHeight="1" x14ac:dyDescent="0.2">
      <c r="A81" s="914"/>
      <c r="B81" s="916"/>
      <c r="C81" s="919"/>
      <c r="D81" s="922"/>
      <c r="E81" s="926"/>
      <c r="F81" s="928"/>
      <c r="G81" s="931"/>
      <c r="H81" s="934"/>
      <c r="I81" s="939"/>
      <c r="J81" s="940"/>
      <c r="K81" s="964"/>
      <c r="L81" s="953"/>
      <c r="M81" s="175"/>
      <c r="N81" s="176"/>
      <c r="O81" s="177"/>
      <c r="P81" s="867"/>
      <c r="Q81" s="47"/>
      <c r="R81" s="968"/>
      <c r="S81" s="897"/>
      <c r="T81" s="971"/>
      <c r="U81" s="889"/>
      <c r="V81" s="971"/>
      <c r="W81" s="889"/>
      <c r="X81" s="971"/>
      <c r="Y81" s="889"/>
      <c r="Z81" s="971"/>
      <c r="AA81" s="889"/>
      <c r="AB81" s="971"/>
      <c r="AC81" s="889"/>
      <c r="AD81" s="971"/>
      <c r="AE81" s="889"/>
      <c r="AF81" s="959"/>
      <c r="AG81" s="898"/>
      <c r="AH81" s="959"/>
      <c r="AI81" s="889"/>
      <c r="AJ81" s="962"/>
      <c r="AK81" s="899">
        <f t="shared" si="34"/>
        <v>0</v>
      </c>
      <c r="AL81" s="51"/>
      <c r="AM81" s="52"/>
      <c r="AN81" s="52"/>
      <c r="AO81" s="52"/>
      <c r="AP81" s="52"/>
      <c r="AQ81" s="52"/>
      <c r="AR81" s="53">
        <f t="shared" si="32"/>
        <v>0</v>
      </c>
      <c r="AS81" s="54"/>
      <c r="AT81" s="52"/>
      <c r="AU81" s="53">
        <f t="shared" si="33"/>
        <v>0</v>
      </c>
      <c r="AV81" s="54"/>
      <c r="AW81" s="52"/>
      <c r="AX81" s="52"/>
      <c r="AY81" s="52"/>
      <c r="AZ81" s="55"/>
      <c r="BA81" s="56"/>
      <c r="BB81" s="56"/>
      <c r="BC81" s="57"/>
    </row>
    <row r="82" spans="1:55" ht="17.25" customHeight="1" x14ac:dyDescent="0.2">
      <c r="A82" s="914"/>
      <c r="B82" s="917"/>
      <c r="C82" s="920"/>
      <c r="D82" s="923"/>
      <c r="E82" s="926"/>
      <c r="F82" s="929"/>
      <c r="G82" s="932"/>
      <c r="H82" s="935"/>
      <c r="I82" s="939"/>
      <c r="J82" s="940"/>
      <c r="K82" s="965"/>
      <c r="L82" s="953"/>
      <c r="M82" s="178"/>
      <c r="N82" s="179"/>
      <c r="O82" s="180"/>
      <c r="P82" s="868"/>
      <c r="Q82" s="108"/>
      <c r="R82" s="968"/>
      <c r="S82" s="900"/>
      <c r="T82" s="971"/>
      <c r="U82" s="890"/>
      <c r="V82" s="971"/>
      <c r="W82" s="890"/>
      <c r="X82" s="971"/>
      <c r="Y82" s="890"/>
      <c r="Z82" s="971"/>
      <c r="AA82" s="890"/>
      <c r="AB82" s="971"/>
      <c r="AC82" s="890"/>
      <c r="AD82" s="971"/>
      <c r="AE82" s="890"/>
      <c r="AF82" s="959"/>
      <c r="AG82" s="901"/>
      <c r="AH82" s="959"/>
      <c r="AI82" s="890"/>
      <c r="AJ82" s="963"/>
      <c r="AK82" s="899">
        <f t="shared" si="34"/>
        <v>0</v>
      </c>
      <c r="AL82" s="112"/>
      <c r="AM82" s="113"/>
      <c r="AN82" s="113"/>
      <c r="AO82" s="113"/>
      <c r="AP82" s="113"/>
      <c r="AQ82" s="113"/>
      <c r="AR82" s="53">
        <f t="shared" si="32"/>
        <v>0</v>
      </c>
      <c r="AS82" s="114"/>
      <c r="AT82" s="113"/>
      <c r="AU82" s="53">
        <f>SUM(AS82:AT82)</f>
        <v>0</v>
      </c>
      <c r="AV82" s="114"/>
      <c r="AW82" s="113"/>
      <c r="AX82" s="113"/>
      <c r="AY82" s="113"/>
      <c r="AZ82" s="115"/>
      <c r="BA82" s="116"/>
      <c r="BB82" s="116"/>
      <c r="BC82" s="117"/>
    </row>
    <row r="83" spans="1:55" ht="9.9499999999999993" customHeight="1" thickBot="1" x14ac:dyDescent="0.25">
      <c r="A83" s="915"/>
      <c r="B83" s="918"/>
      <c r="C83" s="921"/>
      <c r="D83" s="924"/>
      <c r="E83" s="927"/>
      <c r="F83" s="930"/>
      <c r="G83" s="933"/>
      <c r="H83" s="936"/>
      <c r="I83" s="941"/>
      <c r="J83" s="942"/>
      <c r="K83" s="966"/>
      <c r="L83" s="954"/>
      <c r="M83" s="181"/>
      <c r="N83" s="182"/>
      <c r="O83" s="183"/>
      <c r="P83" s="118"/>
      <c r="Q83" s="118"/>
      <c r="R83" s="969"/>
      <c r="S83" s="902"/>
      <c r="T83" s="972"/>
      <c r="U83" s="903"/>
      <c r="V83" s="972"/>
      <c r="W83" s="903"/>
      <c r="X83" s="972"/>
      <c r="Y83" s="903"/>
      <c r="Z83" s="972"/>
      <c r="AA83" s="903"/>
      <c r="AB83" s="972"/>
      <c r="AC83" s="903"/>
      <c r="AD83" s="972"/>
      <c r="AE83" s="903"/>
      <c r="AF83" s="960"/>
      <c r="AG83" s="904"/>
      <c r="AH83" s="960"/>
      <c r="AI83" s="903"/>
      <c r="AJ83" s="905"/>
      <c r="AK83" s="906"/>
      <c r="AL83" s="187"/>
      <c r="AM83" s="188"/>
      <c r="AN83" s="188"/>
      <c r="AO83" s="188"/>
      <c r="AP83" s="188"/>
      <c r="AQ83" s="188"/>
      <c r="AR83" s="121"/>
      <c r="AS83" s="189"/>
      <c r="AT83" s="188"/>
      <c r="AU83" s="121"/>
      <c r="AV83" s="189"/>
      <c r="AW83" s="188"/>
      <c r="AX83" s="188"/>
      <c r="AY83" s="188"/>
      <c r="AZ83" s="190"/>
      <c r="BA83" s="191"/>
      <c r="BB83" s="191"/>
      <c r="BC83" s="192"/>
    </row>
    <row r="84" spans="1:55" ht="6" customHeight="1" x14ac:dyDescent="0.2">
      <c r="A84" s="157"/>
      <c r="B84" s="193"/>
      <c r="C84" s="193"/>
      <c r="D84" s="193"/>
      <c r="E84" s="193"/>
      <c r="F84" s="193"/>
      <c r="G84" s="193"/>
      <c r="H84" s="193"/>
      <c r="I84" s="973"/>
      <c r="J84" s="973"/>
      <c r="K84" s="193"/>
      <c r="L84" s="193"/>
      <c r="M84" s="193"/>
      <c r="N84" s="193"/>
      <c r="O84" s="193"/>
      <c r="P84" s="193"/>
      <c r="Q84" s="193"/>
      <c r="R84" s="907"/>
      <c r="S84" s="907"/>
      <c r="T84" s="907"/>
      <c r="U84" s="907"/>
      <c r="V84" s="907"/>
      <c r="W84" s="907"/>
      <c r="X84" s="907"/>
      <c r="Y84" s="907"/>
      <c r="Z84" s="907"/>
      <c r="AA84" s="907"/>
      <c r="AB84" s="907"/>
      <c r="AC84" s="907"/>
      <c r="AD84" s="907"/>
      <c r="AE84" s="907"/>
      <c r="AF84" s="907"/>
      <c r="AG84" s="907"/>
      <c r="AH84" s="907"/>
      <c r="AI84" s="907"/>
      <c r="AJ84" s="907"/>
      <c r="AK84" s="908"/>
      <c r="AL84" s="194"/>
      <c r="AM84" s="194"/>
      <c r="AN84" s="194"/>
      <c r="AO84" s="194"/>
      <c r="AP84" s="194"/>
      <c r="AQ84" s="195"/>
      <c r="AR84" s="194"/>
      <c r="AS84" s="194"/>
      <c r="AT84" s="194"/>
      <c r="AU84" s="194"/>
      <c r="AV84" s="194"/>
      <c r="AW84" s="194"/>
      <c r="AX84" s="194"/>
      <c r="AY84" s="194"/>
      <c r="AZ84" s="194"/>
      <c r="BA84" s="194"/>
      <c r="BB84" s="194"/>
      <c r="BC84" s="157"/>
    </row>
    <row r="85" spans="1:55" ht="72" customHeight="1" x14ac:dyDescent="0.2">
      <c r="A85" s="913">
        <v>8</v>
      </c>
      <c r="B85" s="162" t="s">
        <v>1705</v>
      </c>
      <c r="C85" s="163" t="s">
        <v>1706</v>
      </c>
      <c r="D85" s="164" t="s">
        <v>21</v>
      </c>
      <c r="E85" s="164" t="s">
        <v>1892</v>
      </c>
      <c r="F85" s="163" t="s">
        <v>1707</v>
      </c>
      <c r="G85" s="165" t="s">
        <v>1679</v>
      </c>
      <c r="H85" s="165" t="s">
        <v>1680</v>
      </c>
      <c r="I85" s="166" t="s">
        <v>1908</v>
      </c>
      <c r="J85" s="167">
        <f>+$N$3</f>
        <v>2018</v>
      </c>
      <c r="K85" s="165" t="s">
        <v>1925</v>
      </c>
      <c r="L85" s="166" t="s">
        <v>1968</v>
      </c>
      <c r="M85" s="163" t="s">
        <v>1708</v>
      </c>
      <c r="N85" s="163" t="s">
        <v>1709</v>
      </c>
      <c r="O85" s="163" t="s">
        <v>1710</v>
      </c>
      <c r="P85" s="163" t="s">
        <v>1985</v>
      </c>
      <c r="Q85" s="163" t="s">
        <v>1969</v>
      </c>
      <c r="R85" s="912">
        <f>SUM(R86:R92)</f>
        <v>0</v>
      </c>
      <c r="S85" s="891">
        <f t="shared" ref="S85:AK85" si="35">SUM(S86:S92)</f>
        <v>0</v>
      </c>
      <c r="T85" s="892">
        <f t="shared" si="35"/>
        <v>0</v>
      </c>
      <c r="U85" s="893">
        <f t="shared" si="35"/>
        <v>0</v>
      </c>
      <c r="V85" s="892">
        <f t="shared" si="35"/>
        <v>0</v>
      </c>
      <c r="W85" s="893">
        <f t="shared" si="35"/>
        <v>0</v>
      </c>
      <c r="X85" s="892">
        <f t="shared" si="35"/>
        <v>0</v>
      </c>
      <c r="Y85" s="893">
        <f t="shared" si="35"/>
        <v>0</v>
      </c>
      <c r="Z85" s="892">
        <f t="shared" si="35"/>
        <v>0</v>
      </c>
      <c r="AA85" s="893">
        <f t="shared" si="35"/>
        <v>0</v>
      </c>
      <c r="AB85" s="892">
        <f t="shared" si="35"/>
        <v>0</v>
      </c>
      <c r="AC85" s="893">
        <f t="shared" si="35"/>
        <v>0</v>
      </c>
      <c r="AD85" s="892">
        <f t="shared" si="35"/>
        <v>0</v>
      </c>
      <c r="AE85" s="893">
        <f t="shared" si="35"/>
        <v>0</v>
      </c>
      <c r="AF85" s="892">
        <f t="shared" si="35"/>
        <v>0</v>
      </c>
      <c r="AG85" s="894">
        <f t="shared" si="35"/>
        <v>0</v>
      </c>
      <c r="AH85" s="892">
        <f t="shared" si="35"/>
        <v>0</v>
      </c>
      <c r="AI85" s="893">
        <f t="shared" si="35"/>
        <v>0</v>
      </c>
      <c r="AJ85" s="895">
        <f t="shared" si="35"/>
        <v>0</v>
      </c>
      <c r="AK85" s="896">
        <f t="shared" si="35"/>
        <v>0</v>
      </c>
      <c r="AL85" s="870"/>
      <c r="AM85" s="871"/>
      <c r="AN85" s="871"/>
      <c r="AO85" s="871"/>
      <c r="AP85" s="871"/>
      <c r="AQ85" s="871"/>
      <c r="AR85" s="872"/>
      <c r="AS85" s="873"/>
      <c r="AT85" s="871"/>
      <c r="AU85" s="872"/>
      <c r="AV85" s="873"/>
      <c r="AW85" s="871"/>
      <c r="AX85" s="871"/>
      <c r="AY85" s="871"/>
      <c r="AZ85" s="874"/>
      <c r="BA85" s="44" t="s">
        <v>1685</v>
      </c>
      <c r="BB85" s="44" t="s">
        <v>1971</v>
      </c>
      <c r="BC85" s="45" t="s">
        <v>1687</v>
      </c>
    </row>
    <row r="86" spans="1:55" ht="22.5" x14ac:dyDescent="0.2">
      <c r="A86" s="914"/>
      <c r="B86" s="916" t="str">
        <f>VLOOKUP($D$9,'PROYECTOS REGISTRADOS'!$A$2:$D$82,4,0)</f>
        <v>Ampliación de los programas artìscticos y culturales Tocancipá, Cundinamarca, Centro Oriente</v>
      </c>
      <c r="C86" s="919" t="str">
        <f>VLOOKUP($D$9,'PROYECTOS REGISTRADOS'!$A$2:$D$82,3,0)</f>
        <v>2016-25817-00017</v>
      </c>
      <c r="D86" s="922" t="s">
        <v>595</v>
      </c>
      <c r="E86" s="925" t="str">
        <f>IF(D86=0,"0-0",(VLOOKUP(D86,'CONSOLIDADO PLAN DESARROLLO'!$EL$9:$ET$304,2,0)))</f>
        <v>Aumentar el número de disciplinas en la formación artística y cultural del municipio</v>
      </c>
      <c r="F86" s="928" t="str">
        <f>IF(D86=0,"0-0",(VLOOKUP(D86,'CONSOLIDADO PLAN DESARROLLO'!$EL$9:$ET$304,3,0)))</f>
        <v>Disciplinas aumentadas</v>
      </c>
      <c r="G86" s="931">
        <f>IF(D86=0,"0-0",(VLOOKUP(D86,'CONSOLIDADO PLAN DESARROLLO'!$EL$9:$ET$304,4,0)))</f>
        <v>14</v>
      </c>
      <c r="H86" s="934">
        <f>IF(D86=0,"0-0",(VLOOKUP(D86,'CONSOLIDADO PLAN DESARROLLO'!$EL$9:$ET$304,5,0)))</f>
        <v>18</v>
      </c>
      <c r="I86" s="937">
        <f>IF(D86=0,"0-0",(VLOOKUP(D86,'CONSOLIDADO PLAN DESARROLLO'!$EL$9:$ET$304,$R$3,0)))</f>
        <v>1</v>
      </c>
      <c r="J86" s="938"/>
      <c r="K86" s="964">
        <v>1</v>
      </c>
      <c r="L86" s="952">
        <v>1</v>
      </c>
      <c r="M86" s="805" t="s">
        <v>1950</v>
      </c>
      <c r="N86" s="806" t="s">
        <v>1930</v>
      </c>
      <c r="O86" s="813">
        <v>4</v>
      </c>
      <c r="P86" s="867">
        <v>1</v>
      </c>
      <c r="Q86" s="47">
        <v>1</v>
      </c>
      <c r="R86" s="967">
        <f>VLOOKUP($D86,'[5]Tablero Logro Metas 2018'!AK7:AS302,3,0)</f>
        <v>0</v>
      </c>
      <c r="S86" s="897"/>
      <c r="T86" s="970">
        <f>VLOOKUP($D86,'[5]Tablero Logro Metas 2018'!AK7:AS302,4,0)</f>
        <v>0</v>
      </c>
      <c r="U86" s="889"/>
      <c r="V86" s="970">
        <f>VLOOKUP($D86,'[5]Tablero Logro Metas 2018'!AK7:AS302,5,0)</f>
        <v>0</v>
      </c>
      <c r="W86" s="889"/>
      <c r="X86" s="970">
        <f>VLOOKUP($D86,'[5]Tablero Logro Metas 2018'!AK7:AS302,6,0)</f>
        <v>0</v>
      </c>
      <c r="Y86" s="889"/>
      <c r="Z86" s="970">
        <f>VLOOKUP($D86,'[5]Tablero Logro Metas 2018'!AK7:AS302,7,0)</f>
        <v>0</v>
      </c>
      <c r="AA86" s="889"/>
      <c r="AB86" s="970">
        <f>VLOOKUP($D86,'[5]Tablero Logro Metas 2018'!AK7:AS302,8,0)</f>
        <v>0</v>
      </c>
      <c r="AC86" s="889"/>
      <c r="AD86" s="970">
        <f>VLOOKUP($D86,'[5]Tablero Logro Metas 2018'!AK7:AS302,9,0)</f>
        <v>0</v>
      </c>
      <c r="AE86" s="889"/>
      <c r="AF86" s="958"/>
      <c r="AG86" s="898"/>
      <c r="AH86" s="958"/>
      <c r="AI86" s="889"/>
      <c r="AJ86" s="961">
        <f>+R86+T86+V86+X86+Z86+AB86+AD86+AF86+AH86</f>
        <v>0</v>
      </c>
      <c r="AK86" s="899">
        <f>AC86+AE86+AG86+S86+U86+W86+Y86+AA86+AI86</f>
        <v>0</v>
      </c>
      <c r="AL86" s="51"/>
      <c r="AM86" s="52"/>
      <c r="AN86" s="52"/>
      <c r="AO86" s="52"/>
      <c r="AP86" s="52"/>
      <c r="AQ86" s="52"/>
      <c r="AR86" s="53">
        <f t="shared" ref="AR86:AR91" si="36">SUM(AL86:AQ86)</f>
        <v>0</v>
      </c>
      <c r="AS86" s="54"/>
      <c r="AT86" s="52"/>
      <c r="AU86" s="53">
        <f t="shared" ref="AU86:AU90" si="37">SUM(AS86:AT86)</f>
        <v>0</v>
      </c>
      <c r="AV86" s="54"/>
      <c r="AW86" s="52"/>
      <c r="AX86" s="52"/>
      <c r="AY86" s="52"/>
      <c r="AZ86" s="55"/>
      <c r="BA86" s="56"/>
      <c r="BB86" s="56"/>
      <c r="BC86" s="57"/>
    </row>
    <row r="87" spans="1:55" ht="17.25" customHeight="1" x14ac:dyDescent="0.2">
      <c r="A87" s="914"/>
      <c r="B87" s="916"/>
      <c r="C87" s="919"/>
      <c r="D87" s="922"/>
      <c r="E87" s="926"/>
      <c r="F87" s="928"/>
      <c r="G87" s="931"/>
      <c r="H87" s="934"/>
      <c r="I87" s="939"/>
      <c r="J87" s="940"/>
      <c r="K87" s="964"/>
      <c r="L87" s="953"/>
      <c r="M87" s="175"/>
      <c r="N87" s="176"/>
      <c r="O87" s="177"/>
      <c r="P87" s="867"/>
      <c r="Q87" s="47"/>
      <c r="R87" s="968"/>
      <c r="S87" s="897"/>
      <c r="T87" s="971"/>
      <c r="U87" s="889"/>
      <c r="V87" s="971"/>
      <c r="W87" s="889"/>
      <c r="X87" s="971"/>
      <c r="Y87" s="889"/>
      <c r="Z87" s="971"/>
      <c r="AA87" s="889"/>
      <c r="AB87" s="971"/>
      <c r="AC87" s="889"/>
      <c r="AD87" s="971"/>
      <c r="AE87" s="889"/>
      <c r="AF87" s="959"/>
      <c r="AG87" s="898"/>
      <c r="AH87" s="959"/>
      <c r="AI87" s="889"/>
      <c r="AJ87" s="962"/>
      <c r="AK87" s="899">
        <f t="shared" ref="AK87:AK91" si="38">AC87+AE87+AG87+S87+U87+W87+Y87+AA87+AI87</f>
        <v>0</v>
      </c>
      <c r="AL87" s="51"/>
      <c r="AM87" s="52"/>
      <c r="AN87" s="52"/>
      <c r="AO87" s="52"/>
      <c r="AP87" s="52"/>
      <c r="AQ87" s="52"/>
      <c r="AR87" s="53">
        <f t="shared" si="36"/>
        <v>0</v>
      </c>
      <c r="AS87" s="54"/>
      <c r="AT87" s="52"/>
      <c r="AU87" s="53">
        <f t="shared" si="37"/>
        <v>0</v>
      </c>
      <c r="AV87" s="54"/>
      <c r="AW87" s="52"/>
      <c r="AX87" s="52"/>
      <c r="AY87" s="52"/>
      <c r="AZ87" s="55"/>
      <c r="BA87" s="56"/>
      <c r="BB87" s="56"/>
      <c r="BC87" s="57"/>
    </row>
    <row r="88" spans="1:55" ht="17.25" customHeight="1" x14ac:dyDescent="0.2">
      <c r="A88" s="914"/>
      <c r="B88" s="916"/>
      <c r="C88" s="919"/>
      <c r="D88" s="922"/>
      <c r="E88" s="926"/>
      <c r="F88" s="928"/>
      <c r="G88" s="931"/>
      <c r="H88" s="934"/>
      <c r="I88" s="939"/>
      <c r="J88" s="940"/>
      <c r="K88" s="964"/>
      <c r="L88" s="953"/>
      <c r="M88" s="175"/>
      <c r="N88" s="176"/>
      <c r="O88" s="177"/>
      <c r="P88" s="867"/>
      <c r="Q88" s="47"/>
      <c r="R88" s="968"/>
      <c r="S88" s="897"/>
      <c r="T88" s="971"/>
      <c r="U88" s="889"/>
      <c r="V88" s="971"/>
      <c r="W88" s="889"/>
      <c r="X88" s="971"/>
      <c r="Y88" s="889"/>
      <c r="Z88" s="971"/>
      <c r="AA88" s="889"/>
      <c r="AB88" s="971"/>
      <c r="AC88" s="889"/>
      <c r="AD88" s="971"/>
      <c r="AE88" s="889"/>
      <c r="AF88" s="959"/>
      <c r="AG88" s="898"/>
      <c r="AH88" s="959"/>
      <c r="AI88" s="889"/>
      <c r="AJ88" s="962"/>
      <c r="AK88" s="899">
        <f t="shared" si="38"/>
        <v>0</v>
      </c>
      <c r="AL88" s="51"/>
      <c r="AM88" s="52"/>
      <c r="AN88" s="52"/>
      <c r="AO88" s="52"/>
      <c r="AP88" s="52"/>
      <c r="AQ88" s="52"/>
      <c r="AR88" s="53">
        <f t="shared" si="36"/>
        <v>0</v>
      </c>
      <c r="AS88" s="54"/>
      <c r="AT88" s="52"/>
      <c r="AU88" s="53">
        <f t="shared" si="37"/>
        <v>0</v>
      </c>
      <c r="AV88" s="54"/>
      <c r="AW88" s="52"/>
      <c r="AX88" s="52"/>
      <c r="AY88" s="52"/>
      <c r="AZ88" s="55"/>
      <c r="BA88" s="56"/>
      <c r="BB88" s="56"/>
      <c r="BC88" s="57"/>
    </row>
    <row r="89" spans="1:55" ht="17.25" customHeight="1" x14ac:dyDescent="0.2">
      <c r="A89" s="914"/>
      <c r="B89" s="916"/>
      <c r="C89" s="919"/>
      <c r="D89" s="922"/>
      <c r="E89" s="926"/>
      <c r="F89" s="928"/>
      <c r="G89" s="931"/>
      <c r="H89" s="934"/>
      <c r="I89" s="939"/>
      <c r="J89" s="940"/>
      <c r="K89" s="964"/>
      <c r="L89" s="953"/>
      <c r="M89" s="175"/>
      <c r="N89" s="176"/>
      <c r="O89" s="177"/>
      <c r="P89" s="867"/>
      <c r="Q89" s="47"/>
      <c r="R89" s="968"/>
      <c r="S89" s="897"/>
      <c r="T89" s="971"/>
      <c r="U89" s="889"/>
      <c r="V89" s="971"/>
      <c r="W89" s="889"/>
      <c r="X89" s="971"/>
      <c r="Y89" s="889"/>
      <c r="Z89" s="971"/>
      <c r="AA89" s="889"/>
      <c r="AB89" s="971"/>
      <c r="AC89" s="889"/>
      <c r="AD89" s="971"/>
      <c r="AE89" s="889"/>
      <c r="AF89" s="959"/>
      <c r="AG89" s="898"/>
      <c r="AH89" s="959"/>
      <c r="AI89" s="889"/>
      <c r="AJ89" s="962"/>
      <c r="AK89" s="899">
        <f t="shared" si="38"/>
        <v>0</v>
      </c>
      <c r="AL89" s="51"/>
      <c r="AM89" s="52"/>
      <c r="AN89" s="52"/>
      <c r="AO89" s="52"/>
      <c r="AP89" s="52"/>
      <c r="AQ89" s="52"/>
      <c r="AR89" s="53">
        <f t="shared" si="36"/>
        <v>0</v>
      </c>
      <c r="AS89" s="54"/>
      <c r="AT89" s="52"/>
      <c r="AU89" s="53">
        <f t="shared" si="37"/>
        <v>0</v>
      </c>
      <c r="AV89" s="54"/>
      <c r="AW89" s="52"/>
      <c r="AX89" s="52"/>
      <c r="AY89" s="52"/>
      <c r="AZ89" s="55"/>
      <c r="BA89" s="56"/>
      <c r="BB89" s="56"/>
      <c r="BC89" s="57"/>
    </row>
    <row r="90" spans="1:55" ht="17.25" customHeight="1" x14ac:dyDescent="0.2">
      <c r="A90" s="914"/>
      <c r="B90" s="916"/>
      <c r="C90" s="919"/>
      <c r="D90" s="922"/>
      <c r="E90" s="926"/>
      <c r="F90" s="928"/>
      <c r="G90" s="931"/>
      <c r="H90" s="934"/>
      <c r="I90" s="939"/>
      <c r="J90" s="940"/>
      <c r="K90" s="964"/>
      <c r="L90" s="953"/>
      <c r="M90" s="175"/>
      <c r="N90" s="176"/>
      <c r="O90" s="177"/>
      <c r="P90" s="867"/>
      <c r="Q90" s="47"/>
      <c r="R90" s="968"/>
      <c r="S90" s="897"/>
      <c r="T90" s="971"/>
      <c r="U90" s="889"/>
      <c r="V90" s="971"/>
      <c r="W90" s="889"/>
      <c r="X90" s="971"/>
      <c r="Y90" s="889"/>
      <c r="Z90" s="971"/>
      <c r="AA90" s="889"/>
      <c r="AB90" s="971"/>
      <c r="AC90" s="889"/>
      <c r="AD90" s="971"/>
      <c r="AE90" s="889"/>
      <c r="AF90" s="959"/>
      <c r="AG90" s="898"/>
      <c r="AH90" s="959"/>
      <c r="AI90" s="889"/>
      <c r="AJ90" s="962"/>
      <c r="AK90" s="899">
        <f t="shared" si="38"/>
        <v>0</v>
      </c>
      <c r="AL90" s="51"/>
      <c r="AM90" s="52"/>
      <c r="AN90" s="52"/>
      <c r="AO90" s="52"/>
      <c r="AP90" s="52"/>
      <c r="AQ90" s="52"/>
      <c r="AR90" s="53">
        <f t="shared" si="36"/>
        <v>0</v>
      </c>
      <c r="AS90" s="54"/>
      <c r="AT90" s="52"/>
      <c r="AU90" s="53">
        <f t="shared" si="37"/>
        <v>0</v>
      </c>
      <c r="AV90" s="54"/>
      <c r="AW90" s="52"/>
      <c r="AX90" s="52"/>
      <c r="AY90" s="52"/>
      <c r="AZ90" s="55"/>
      <c r="BA90" s="56"/>
      <c r="BB90" s="56"/>
      <c r="BC90" s="57"/>
    </row>
    <row r="91" spans="1:55" ht="17.25" customHeight="1" x14ac:dyDescent="0.2">
      <c r="A91" s="914"/>
      <c r="B91" s="917"/>
      <c r="C91" s="920"/>
      <c r="D91" s="923"/>
      <c r="E91" s="926"/>
      <c r="F91" s="929"/>
      <c r="G91" s="932"/>
      <c r="H91" s="935"/>
      <c r="I91" s="939"/>
      <c r="J91" s="940"/>
      <c r="K91" s="965"/>
      <c r="L91" s="953"/>
      <c r="M91" s="178"/>
      <c r="N91" s="179"/>
      <c r="O91" s="180"/>
      <c r="P91" s="868"/>
      <c r="Q91" s="108"/>
      <c r="R91" s="968"/>
      <c r="S91" s="900"/>
      <c r="T91" s="971"/>
      <c r="U91" s="890"/>
      <c r="V91" s="971"/>
      <c r="W91" s="890"/>
      <c r="X91" s="971"/>
      <c r="Y91" s="890"/>
      <c r="Z91" s="971"/>
      <c r="AA91" s="890"/>
      <c r="AB91" s="971"/>
      <c r="AC91" s="890"/>
      <c r="AD91" s="971"/>
      <c r="AE91" s="890"/>
      <c r="AF91" s="959"/>
      <c r="AG91" s="901"/>
      <c r="AH91" s="959"/>
      <c r="AI91" s="890"/>
      <c r="AJ91" s="963"/>
      <c r="AK91" s="899">
        <f t="shared" si="38"/>
        <v>0</v>
      </c>
      <c r="AL91" s="112"/>
      <c r="AM91" s="113"/>
      <c r="AN91" s="113"/>
      <c r="AO91" s="113"/>
      <c r="AP91" s="113"/>
      <c r="AQ91" s="113"/>
      <c r="AR91" s="53">
        <f t="shared" si="36"/>
        <v>0</v>
      </c>
      <c r="AS91" s="114"/>
      <c r="AT91" s="113"/>
      <c r="AU91" s="53">
        <f>SUM(AS91:AT91)</f>
        <v>0</v>
      </c>
      <c r="AV91" s="114"/>
      <c r="AW91" s="113"/>
      <c r="AX91" s="113"/>
      <c r="AY91" s="113"/>
      <c r="AZ91" s="115"/>
      <c r="BA91" s="116"/>
      <c r="BB91" s="116"/>
      <c r="BC91" s="117"/>
    </row>
    <row r="92" spans="1:55" ht="9.9499999999999993" customHeight="1" thickBot="1" x14ac:dyDescent="0.25">
      <c r="A92" s="915"/>
      <c r="B92" s="918"/>
      <c r="C92" s="921"/>
      <c r="D92" s="924"/>
      <c r="E92" s="927"/>
      <c r="F92" s="930"/>
      <c r="G92" s="933"/>
      <c r="H92" s="936"/>
      <c r="I92" s="941"/>
      <c r="J92" s="942"/>
      <c r="K92" s="966"/>
      <c r="L92" s="954"/>
      <c r="M92" s="181"/>
      <c r="N92" s="182"/>
      <c r="O92" s="183"/>
      <c r="P92" s="118"/>
      <c r="Q92" s="118"/>
      <c r="R92" s="969"/>
      <c r="S92" s="902"/>
      <c r="T92" s="972"/>
      <c r="U92" s="903"/>
      <c r="V92" s="972"/>
      <c r="W92" s="903"/>
      <c r="X92" s="972"/>
      <c r="Y92" s="903"/>
      <c r="Z92" s="972"/>
      <c r="AA92" s="903"/>
      <c r="AB92" s="972"/>
      <c r="AC92" s="903"/>
      <c r="AD92" s="972"/>
      <c r="AE92" s="903"/>
      <c r="AF92" s="960"/>
      <c r="AG92" s="904"/>
      <c r="AH92" s="960"/>
      <c r="AI92" s="903"/>
      <c r="AJ92" s="905"/>
      <c r="AK92" s="906"/>
      <c r="AL92" s="187"/>
      <c r="AM92" s="188"/>
      <c r="AN92" s="188"/>
      <c r="AO92" s="188"/>
      <c r="AP92" s="188"/>
      <c r="AQ92" s="188"/>
      <c r="AR92" s="121"/>
      <c r="AS92" s="189"/>
      <c r="AT92" s="188"/>
      <c r="AU92" s="121"/>
      <c r="AV92" s="189"/>
      <c r="AW92" s="188"/>
      <c r="AX92" s="188"/>
      <c r="AY92" s="188"/>
      <c r="AZ92" s="190"/>
      <c r="BA92" s="191"/>
      <c r="BB92" s="191"/>
      <c r="BC92" s="192"/>
    </row>
    <row r="93" spans="1:55" ht="6" customHeight="1" x14ac:dyDescent="0.2">
      <c r="A93" s="157"/>
      <c r="B93" s="193"/>
      <c r="C93" s="193"/>
      <c r="D93" s="193"/>
      <c r="E93" s="193"/>
      <c r="F93" s="193"/>
      <c r="G93" s="193"/>
      <c r="H93" s="193"/>
      <c r="I93" s="973"/>
      <c r="J93" s="973"/>
      <c r="K93" s="193"/>
      <c r="L93" s="193"/>
      <c r="M93" s="193"/>
      <c r="N93" s="193"/>
      <c r="O93" s="193"/>
      <c r="P93" s="193"/>
      <c r="Q93" s="193"/>
      <c r="R93" s="907"/>
      <c r="S93" s="907"/>
      <c r="T93" s="907"/>
      <c r="U93" s="907"/>
      <c r="V93" s="907"/>
      <c r="W93" s="907"/>
      <c r="X93" s="907"/>
      <c r="Y93" s="907"/>
      <c r="Z93" s="907"/>
      <c r="AA93" s="907"/>
      <c r="AB93" s="907"/>
      <c r="AC93" s="907"/>
      <c r="AD93" s="907"/>
      <c r="AE93" s="907"/>
      <c r="AF93" s="907"/>
      <c r="AG93" s="907"/>
      <c r="AH93" s="907"/>
      <c r="AI93" s="907"/>
      <c r="AJ93" s="907"/>
      <c r="AK93" s="908"/>
      <c r="AL93" s="194"/>
      <c r="AM93" s="194"/>
      <c r="AN93" s="194"/>
      <c r="AO93" s="194"/>
      <c r="AP93" s="194"/>
      <c r="AQ93" s="195"/>
      <c r="AR93" s="194"/>
      <c r="AS93" s="194"/>
      <c r="AT93" s="194"/>
      <c r="AU93" s="194"/>
      <c r="AV93" s="194"/>
      <c r="AW93" s="194"/>
      <c r="AX93" s="194"/>
      <c r="AY93" s="194"/>
      <c r="AZ93" s="194"/>
      <c r="BA93" s="194"/>
      <c r="BB93" s="194"/>
      <c r="BC93" s="157"/>
    </row>
    <row r="94" spans="1:55" ht="72" customHeight="1" x14ac:dyDescent="0.2">
      <c r="A94" s="913">
        <v>9</v>
      </c>
      <c r="B94" s="162" t="s">
        <v>1705</v>
      </c>
      <c r="C94" s="163" t="s">
        <v>1706</v>
      </c>
      <c r="D94" s="164" t="s">
        <v>21</v>
      </c>
      <c r="E94" s="164" t="s">
        <v>1892</v>
      </c>
      <c r="F94" s="163" t="s">
        <v>1707</v>
      </c>
      <c r="G94" s="165" t="s">
        <v>1679</v>
      </c>
      <c r="H94" s="165" t="s">
        <v>1680</v>
      </c>
      <c r="I94" s="166" t="s">
        <v>1908</v>
      </c>
      <c r="J94" s="167">
        <f>+$N$3</f>
        <v>2018</v>
      </c>
      <c r="K94" s="165" t="s">
        <v>1925</v>
      </c>
      <c r="L94" s="166" t="s">
        <v>1968</v>
      </c>
      <c r="M94" s="163" t="s">
        <v>1708</v>
      </c>
      <c r="N94" s="163" t="s">
        <v>1709</v>
      </c>
      <c r="O94" s="163" t="s">
        <v>1710</v>
      </c>
      <c r="P94" s="163" t="s">
        <v>1985</v>
      </c>
      <c r="Q94" s="163" t="s">
        <v>1969</v>
      </c>
      <c r="R94" s="912">
        <f>SUM(R95:R101)</f>
        <v>0</v>
      </c>
      <c r="S94" s="891">
        <f t="shared" ref="S94:AK94" si="39">SUM(S95:S101)</f>
        <v>0</v>
      </c>
      <c r="T94" s="892">
        <f t="shared" si="39"/>
        <v>0</v>
      </c>
      <c r="U94" s="893">
        <f t="shared" si="39"/>
        <v>0</v>
      </c>
      <c r="V94" s="892">
        <f t="shared" si="39"/>
        <v>0</v>
      </c>
      <c r="W94" s="893">
        <f t="shared" si="39"/>
        <v>0</v>
      </c>
      <c r="X94" s="892">
        <f t="shared" si="39"/>
        <v>0</v>
      </c>
      <c r="Y94" s="893">
        <f t="shared" si="39"/>
        <v>0</v>
      </c>
      <c r="Z94" s="892">
        <f t="shared" si="39"/>
        <v>0</v>
      </c>
      <c r="AA94" s="893">
        <f t="shared" si="39"/>
        <v>0</v>
      </c>
      <c r="AB94" s="892">
        <f t="shared" si="39"/>
        <v>0</v>
      </c>
      <c r="AC94" s="893">
        <f t="shared" si="39"/>
        <v>0</v>
      </c>
      <c r="AD94" s="892">
        <f t="shared" si="39"/>
        <v>0</v>
      </c>
      <c r="AE94" s="893">
        <f t="shared" si="39"/>
        <v>0</v>
      </c>
      <c r="AF94" s="892">
        <f t="shared" si="39"/>
        <v>0</v>
      </c>
      <c r="AG94" s="894">
        <f t="shared" si="39"/>
        <v>0</v>
      </c>
      <c r="AH94" s="892">
        <f t="shared" si="39"/>
        <v>0</v>
      </c>
      <c r="AI94" s="893">
        <f t="shared" si="39"/>
        <v>0</v>
      </c>
      <c r="AJ94" s="895">
        <f t="shared" si="39"/>
        <v>0</v>
      </c>
      <c r="AK94" s="896">
        <f t="shared" si="39"/>
        <v>0</v>
      </c>
      <c r="AL94" s="870"/>
      <c r="AM94" s="871"/>
      <c r="AN94" s="871"/>
      <c r="AO94" s="871"/>
      <c r="AP94" s="871"/>
      <c r="AQ94" s="871"/>
      <c r="AR94" s="872"/>
      <c r="AS94" s="873"/>
      <c r="AT94" s="871"/>
      <c r="AU94" s="872"/>
      <c r="AV94" s="873"/>
      <c r="AW94" s="871"/>
      <c r="AX94" s="871"/>
      <c r="AY94" s="871"/>
      <c r="AZ94" s="874"/>
      <c r="BA94" s="44" t="s">
        <v>1685</v>
      </c>
      <c r="BB94" s="44" t="s">
        <v>1971</v>
      </c>
      <c r="BC94" s="45" t="s">
        <v>1687</v>
      </c>
    </row>
    <row r="95" spans="1:55" ht="22.5" x14ac:dyDescent="0.2">
      <c r="A95" s="914"/>
      <c r="B95" s="916" t="str">
        <f>VLOOKUP($D$9,'PROYECTOS REGISTRADOS'!$A$2:$D$82,4,0)</f>
        <v>Ampliación de los programas artìscticos y culturales Tocancipá, Cundinamarca, Centro Oriente</v>
      </c>
      <c r="C95" s="919" t="str">
        <f>VLOOKUP($D$9,'PROYECTOS REGISTRADOS'!$A$2:$D$82,3,0)</f>
        <v>2016-25817-00017</v>
      </c>
      <c r="D95" s="922" t="s">
        <v>600</v>
      </c>
      <c r="E95" s="925" t="str">
        <f>IF(D95=0,"0-0",(VLOOKUP(D95,'CONSOLIDADO PLAN DESARROLLO'!$EL$9:$ET$304,2,0)))</f>
        <v>Vincular a través de Convenios a las Instituciones educativas a los  programas de Formación Artística y Cultural</v>
      </c>
      <c r="F95" s="928" t="str">
        <f>IF(D95=0,"0-0",(VLOOKUP(D95,'CONSOLIDADO PLAN DESARROLLO'!$EL$9:$ET$304,3,0)))</f>
        <v xml:space="preserve">Instituciones Educativas vinculadas </v>
      </c>
      <c r="G95" s="931">
        <f>IF(D95=0,"0-0",(VLOOKUP(D95,'CONSOLIDADO PLAN DESARROLLO'!$EL$9:$ET$304,4,0)))</f>
        <v>0</v>
      </c>
      <c r="H95" s="934">
        <f>IF(D95=0,"0-0",(VLOOKUP(D95,'CONSOLIDADO PLAN DESARROLLO'!$EL$9:$ET$304,5,0)))</f>
        <v>3</v>
      </c>
      <c r="I95" s="937">
        <f>IF(D95=0,"0-0",(VLOOKUP(D95,'CONSOLIDADO PLAN DESARROLLO'!$EL$9:$ET$304,$R$3,0)))</f>
        <v>2</v>
      </c>
      <c r="J95" s="938"/>
      <c r="K95" s="964">
        <v>3</v>
      </c>
      <c r="L95" s="952">
        <v>3</v>
      </c>
      <c r="M95" s="810" t="s">
        <v>1951</v>
      </c>
      <c r="N95" s="806" t="s">
        <v>1930</v>
      </c>
      <c r="O95" s="813">
        <v>3</v>
      </c>
      <c r="P95" s="867"/>
      <c r="Q95" s="47"/>
      <c r="R95" s="967">
        <f>VLOOKUP($D95,'[5]Tablero Logro Metas 2018'!AK7:AS302,3,0)</f>
        <v>0</v>
      </c>
      <c r="S95" s="897"/>
      <c r="T95" s="970">
        <f>VLOOKUP($D95,'[5]Tablero Logro Metas 2018'!AK7:AS302,4,0)</f>
        <v>0</v>
      </c>
      <c r="U95" s="889"/>
      <c r="V95" s="970">
        <f>VLOOKUP($D95,'[5]Tablero Logro Metas 2018'!AK7:AS302,5,0)</f>
        <v>0</v>
      </c>
      <c r="W95" s="889"/>
      <c r="X95" s="970">
        <f>VLOOKUP($D95,'[5]Tablero Logro Metas 2018'!AK7:AS302,6,0)</f>
        <v>0</v>
      </c>
      <c r="Y95" s="889"/>
      <c r="Z95" s="970">
        <f>VLOOKUP($D95,'[5]Tablero Logro Metas 2018'!AK7:AS302,7,0)</f>
        <v>0</v>
      </c>
      <c r="AA95" s="889"/>
      <c r="AB95" s="970">
        <f>VLOOKUP($D95,'[5]Tablero Logro Metas 2018'!AK7:AS302,8,0)</f>
        <v>0</v>
      </c>
      <c r="AC95" s="889"/>
      <c r="AD95" s="970">
        <f>VLOOKUP($D95,'[5]Tablero Logro Metas 2018'!AK7:AS302,9,0)</f>
        <v>0</v>
      </c>
      <c r="AE95" s="889"/>
      <c r="AF95" s="958"/>
      <c r="AG95" s="898"/>
      <c r="AH95" s="958"/>
      <c r="AI95" s="889"/>
      <c r="AJ95" s="961">
        <f>+R95+T95+V95+X95+Z95+AB95+AD95+AF95+AH95</f>
        <v>0</v>
      </c>
      <c r="AK95" s="899">
        <f>AC95+AE95+AG95+S95+U95+W95+Y95+AA95+AI95</f>
        <v>0</v>
      </c>
      <c r="AL95" s="51"/>
      <c r="AM95" s="52"/>
      <c r="AN95" s="52"/>
      <c r="AO95" s="52"/>
      <c r="AP95" s="52"/>
      <c r="AQ95" s="52"/>
      <c r="AR95" s="53">
        <f t="shared" ref="AR95:AR100" si="40">SUM(AL95:AQ95)</f>
        <v>0</v>
      </c>
      <c r="AS95" s="54"/>
      <c r="AT95" s="52"/>
      <c r="AU95" s="53">
        <f t="shared" ref="AU95:AU99" si="41">SUM(AS95:AT95)</f>
        <v>0</v>
      </c>
      <c r="AV95" s="54"/>
      <c r="AW95" s="52"/>
      <c r="AX95" s="52"/>
      <c r="AY95" s="52"/>
      <c r="AZ95" s="55"/>
      <c r="BA95" s="56"/>
      <c r="BB95" s="56"/>
      <c r="BC95" s="57"/>
    </row>
    <row r="96" spans="1:55" ht="17.25" customHeight="1" x14ac:dyDescent="0.2">
      <c r="A96" s="914"/>
      <c r="B96" s="916"/>
      <c r="C96" s="919"/>
      <c r="D96" s="922"/>
      <c r="E96" s="926"/>
      <c r="F96" s="928"/>
      <c r="G96" s="931"/>
      <c r="H96" s="934"/>
      <c r="I96" s="939"/>
      <c r="J96" s="940"/>
      <c r="K96" s="964"/>
      <c r="L96" s="953"/>
      <c r="M96" s="175"/>
      <c r="N96" s="176"/>
      <c r="O96" s="177"/>
      <c r="P96" s="867"/>
      <c r="Q96" s="47"/>
      <c r="R96" s="968"/>
      <c r="S96" s="897"/>
      <c r="T96" s="971"/>
      <c r="U96" s="889"/>
      <c r="V96" s="971"/>
      <c r="W96" s="889"/>
      <c r="X96" s="971"/>
      <c r="Y96" s="889"/>
      <c r="Z96" s="971"/>
      <c r="AA96" s="889"/>
      <c r="AB96" s="971"/>
      <c r="AC96" s="889"/>
      <c r="AD96" s="971"/>
      <c r="AE96" s="889"/>
      <c r="AF96" s="959"/>
      <c r="AG96" s="898"/>
      <c r="AH96" s="959"/>
      <c r="AI96" s="889"/>
      <c r="AJ96" s="962"/>
      <c r="AK96" s="899">
        <f t="shared" ref="AK96:AK100" si="42">AC96+AE96+AG96+S96+U96+W96+Y96+AA96+AI96</f>
        <v>0</v>
      </c>
      <c r="AL96" s="51"/>
      <c r="AM96" s="52"/>
      <c r="AN96" s="52"/>
      <c r="AO96" s="52"/>
      <c r="AP96" s="52"/>
      <c r="AQ96" s="52"/>
      <c r="AR96" s="53">
        <f t="shared" si="40"/>
        <v>0</v>
      </c>
      <c r="AS96" s="54"/>
      <c r="AT96" s="52"/>
      <c r="AU96" s="53">
        <f t="shared" si="41"/>
        <v>0</v>
      </c>
      <c r="AV96" s="54"/>
      <c r="AW96" s="52"/>
      <c r="AX96" s="52"/>
      <c r="AY96" s="52"/>
      <c r="AZ96" s="55"/>
      <c r="BA96" s="56"/>
      <c r="BB96" s="56"/>
      <c r="BC96" s="57"/>
    </row>
    <row r="97" spans="1:55" ht="17.25" customHeight="1" x14ac:dyDescent="0.2">
      <c r="A97" s="914"/>
      <c r="B97" s="916"/>
      <c r="C97" s="919"/>
      <c r="D97" s="922"/>
      <c r="E97" s="926"/>
      <c r="F97" s="928"/>
      <c r="G97" s="931"/>
      <c r="H97" s="934"/>
      <c r="I97" s="939"/>
      <c r="J97" s="940"/>
      <c r="K97" s="964"/>
      <c r="L97" s="953"/>
      <c r="M97" s="175"/>
      <c r="N97" s="176"/>
      <c r="O97" s="177"/>
      <c r="P97" s="867"/>
      <c r="Q97" s="47"/>
      <c r="R97" s="968"/>
      <c r="S97" s="897"/>
      <c r="T97" s="971"/>
      <c r="U97" s="889"/>
      <c r="V97" s="971"/>
      <c r="W97" s="889"/>
      <c r="X97" s="971"/>
      <c r="Y97" s="889"/>
      <c r="Z97" s="971"/>
      <c r="AA97" s="889"/>
      <c r="AB97" s="971"/>
      <c r="AC97" s="889"/>
      <c r="AD97" s="971"/>
      <c r="AE97" s="889"/>
      <c r="AF97" s="959"/>
      <c r="AG97" s="898"/>
      <c r="AH97" s="959"/>
      <c r="AI97" s="889"/>
      <c r="AJ97" s="962"/>
      <c r="AK97" s="899">
        <f t="shared" si="42"/>
        <v>0</v>
      </c>
      <c r="AL97" s="51"/>
      <c r="AM97" s="52"/>
      <c r="AN97" s="52"/>
      <c r="AO97" s="52"/>
      <c r="AP97" s="52"/>
      <c r="AQ97" s="52"/>
      <c r="AR97" s="53">
        <f t="shared" si="40"/>
        <v>0</v>
      </c>
      <c r="AS97" s="54"/>
      <c r="AT97" s="52"/>
      <c r="AU97" s="53">
        <f t="shared" si="41"/>
        <v>0</v>
      </c>
      <c r="AV97" s="54"/>
      <c r="AW97" s="52"/>
      <c r="AX97" s="52"/>
      <c r="AY97" s="52"/>
      <c r="AZ97" s="55"/>
      <c r="BA97" s="56"/>
      <c r="BB97" s="56"/>
      <c r="BC97" s="57"/>
    </row>
    <row r="98" spans="1:55" ht="17.25" customHeight="1" x14ac:dyDescent="0.2">
      <c r="A98" s="914"/>
      <c r="B98" s="916"/>
      <c r="C98" s="919"/>
      <c r="D98" s="922"/>
      <c r="E98" s="926"/>
      <c r="F98" s="928"/>
      <c r="G98" s="931"/>
      <c r="H98" s="934"/>
      <c r="I98" s="939"/>
      <c r="J98" s="940"/>
      <c r="K98" s="964"/>
      <c r="L98" s="953"/>
      <c r="M98" s="175"/>
      <c r="N98" s="176"/>
      <c r="O98" s="177"/>
      <c r="P98" s="867"/>
      <c r="Q98" s="47"/>
      <c r="R98" s="968"/>
      <c r="S98" s="897"/>
      <c r="T98" s="971"/>
      <c r="U98" s="889"/>
      <c r="V98" s="971"/>
      <c r="W98" s="889"/>
      <c r="X98" s="971"/>
      <c r="Y98" s="889"/>
      <c r="Z98" s="971"/>
      <c r="AA98" s="889"/>
      <c r="AB98" s="971"/>
      <c r="AC98" s="889"/>
      <c r="AD98" s="971"/>
      <c r="AE98" s="889"/>
      <c r="AF98" s="959"/>
      <c r="AG98" s="898"/>
      <c r="AH98" s="959"/>
      <c r="AI98" s="889"/>
      <c r="AJ98" s="962"/>
      <c r="AK98" s="899">
        <f t="shared" si="42"/>
        <v>0</v>
      </c>
      <c r="AL98" s="51"/>
      <c r="AM98" s="52"/>
      <c r="AN98" s="52"/>
      <c r="AO98" s="52"/>
      <c r="AP98" s="52"/>
      <c r="AQ98" s="52"/>
      <c r="AR98" s="53">
        <f t="shared" si="40"/>
        <v>0</v>
      </c>
      <c r="AS98" s="54"/>
      <c r="AT98" s="52"/>
      <c r="AU98" s="53">
        <f t="shared" si="41"/>
        <v>0</v>
      </c>
      <c r="AV98" s="54"/>
      <c r="AW98" s="52"/>
      <c r="AX98" s="52"/>
      <c r="AY98" s="52"/>
      <c r="AZ98" s="55"/>
      <c r="BA98" s="56"/>
      <c r="BB98" s="56"/>
      <c r="BC98" s="57"/>
    </row>
    <row r="99" spans="1:55" ht="17.25" customHeight="1" x14ac:dyDescent="0.2">
      <c r="A99" s="914"/>
      <c r="B99" s="916"/>
      <c r="C99" s="919"/>
      <c r="D99" s="922"/>
      <c r="E99" s="926"/>
      <c r="F99" s="928"/>
      <c r="G99" s="931"/>
      <c r="H99" s="934"/>
      <c r="I99" s="939"/>
      <c r="J99" s="940"/>
      <c r="K99" s="964"/>
      <c r="L99" s="953"/>
      <c r="M99" s="175"/>
      <c r="N99" s="176"/>
      <c r="O99" s="177"/>
      <c r="P99" s="867"/>
      <c r="Q99" s="47"/>
      <c r="R99" s="968"/>
      <c r="S99" s="897"/>
      <c r="T99" s="971"/>
      <c r="U99" s="889"/>
      <c r="V99" s="971"/>
      <c r="W99" s="889"/>
      <c r="X99" s="971"/>
      <c r="Y99" s="889"/>
      <c r="Z99" s="971"/>
      <c r="AA99" s="889"/>
      <c r="AB99" s="971"/>
      <c r="AC99" s="889"/>
      <c r="AD99" s="971"/>
      <c r="AE99" s="889"/>
      <c r="AF99" s="959"/>
      <c r="AG99" s="898"/>
      <c r="AH99" s="959"/>
      <c r="AI99" s="889"/>
      <c r="AJ99" s="962"/>
      <c r="AK99" s="899">
        <f t="shared" si="42"/>
        <v>0</v>
      </c>
      <c r="AL99" s="51"/>
      <c r="AM99" s="52"/>
      <c r="AN99" s="52"/>
      <c r="AO99" s="52"/>
      <c r="AP99" s="52"/>
      <c r="AQ99" s="52"/>
      <c r="AR99" s="53">
        <f t="shared" si="40"/>
        <v>0</v>
      </c>
      <c r="AS99" s="54"/>
      <c r="AT99" s="52"/>
      <c r="AU99" s="53">
        <f t="shared" si="41"/>
        <v>0</v>
      </c>
      <c r="AV99" s="54"/>
      <c r="AW99" s="52"/>
      <c r="AX99" s="52"/>
      <c r="AY99" s="52"/>
      <c r="AZ99" s="55"/>
      <c r="BA99" s="56"/>
      <c r="BB99" s="56"/>
      <c r="BC99" s="57"/>
    </row>
    <row r="100" spans="1:55" ht="17.25" customHeight="1" x14ac:dyDescent="0.2">
      <c r="A100" s="914"/>
      <c r="B100" s="917"/>
      <c r="C100" s="920"/>
      <c r="D100" s="923"/>
      <c r="E100" s="926"/>
      <c r="F100" s="929"/>
      <c r="G100" s="932"/>
      <c r="H100" s="935"/>
      <c r="I100" s="939"/>
      <c r="J100" s="940"/>
      <c r="K100" s="965"/>
      <c r="L100" s="953"/>
      <c r="M100" s="178"/>
      <c r="N100" s="179"/>
      <c r="O100" s="180"/>
      <c r="P100" s="868"/>
      <c r="Q100" s="108"/>
      <c r="R100" s="968"/>
      <c r="S100" s="900"/>
      <c r="T100" s="971"/>
      <c r="U100" s="890"/>
      <c r="V100" s="971"/>
      <c r="W100" s="890"/>
      <c r="X100" s="971"/>
      <c r="Y100" s="890"/>
      <c r="Z100" s="971"/>
      <c r="AA100" s="890"/>
      <c r="AB100" s="971"/>
      <c r="AC100" s="890"/>
      <c r="AD100" s="971"/>
      <c r="AE100" s="890"/>
      <c r="AF100" s="959"/>
      <c r="AG100" s="901"/>
      <c r="AH100" s="959"/>
      <c r="AI100" s="890"/>
      <c r="AJ100" s="963"/>
      <c r="AK100" s="899">
        <f t="shared" si="42"/>
        <v>0</v>
      </c>
      <c r="AL100" s="112"/>
      <c r="AM100" s="113"/>
      <c r="AN100" s="113"/>
      <c r="AO100" s="113"/>
      <c r="AP100" s="113"/>
      <c r="AQ100" s="113"/>
      <c r="AR100" s="53">
        <f t="shared" si="40"/>
        <v>0</v>
      </c>
      <c r="AS100" s="114"/>
      <c r="AT100" s="113"/>
      <c r="AU100" s="53">
        <f>SUM(AS100:AT100)</f>
        <v>0</v>
      </c>
      <c r="AV100" s="114"/>
      <c r="AW100" s="113"/>
      <c r="AX100" s="113"/>
      <c r="AY100" s="113"/>
      <c r="AZ100" s="115"/>
      <c r="BA100" s="116"/>
      <c r="BB100" s="116"/>
      <c r="BC100" s="117"/>
    </row>
    <row r="101" spans="1:55" ht="9.9499999999999993" customHeight="1" thickBot="1" x14ac:dyDescent="0.25">
      <c r="A101" s="915"/>
      <c r="B101" s="918"/>
      <c r="C101" s="921"/>
      <c r="D101" s="924"/>
      <c r="E101" s="927"/>
      <c r="F101" s="930"/>
      <c r="G101" s="933"/>
      <c r="H101" s="936"/>
      <c r="I101" s="941"/>
      <c r="J101" s="942"/>
      <c r="K101" s="966"/>
      <c r="L101" s="954"/>
      <c r="M101" s="181"/>
      <c r="N101" s="182"/>
      <c r="O101" s="183"/>
      <c r="P101" s="118"/>
      <c r="Q101" s="118"/>
      <c r="R101" s="969"/>
      <c r="S101" s="902"/>
      <c r="T101" s="972"/>
      <c r="U101" s="903"/>
      <c r="V101" s="972"/>
      <c r="W101" s="903"/>
      <c r="X101" s="972"/>
      <c r="Y101" s="903"/>
      <c r="Z101" s="972"/>
      <c r="AA101" s="903"/>
      <c r="AB101" s="972"/>
      <c r="AC101" s="903"/>
      <c r="AD101" s="972"/>
      <c r="AE101" s="903"/>
      <c r="AF101" s="960"/>
      <c r="AG101" s="904"/>
      <c r="AH101" s="960"/>
      <c r="AI101" s="903"/>
      <c r="AJ101" s="905"/>
      <c r="AK101" s="906"/>
      <c r="AL101" s="187"/>
      <c r="AM101" s="188"/>
      <c r="AN101" s="188"/>
      <c r="AO101" s="188"/>
      <c r="AP101" s="188"/>
      <c r="AQ101" s="188"/>
      <c r="AR101" s="121"/>
      <c r="AS101" s="189"/>
      <c r="AT101" s="188"/>
      <c r="AU101" s="121"/>
      <c r="AV101" s="189"/>
      <c r="AW101" s="188"/>
      <c r="AX101" s="188"/>
      <c r="AY101" s="188"/>
      <c r="AZ101" s="190"/>
      <c r="BA101" s="191"/>
      <c r="BB101" s="191"/>
      <c r="BC101" s="192"/>
    </row>
    <row r="102" spans="1:55" ht="6" customHeight="1" x14ac:dyDescent="0.2">
      <c r="A102" s="157"/>
      <c r="B102" s="193"/>
      <c r="C102" s="193"/>
      <c r="D102" s="193"/>
      <c r="E102" s="193"/>
      <c r="F102" s="193"/>
      <c r="G102" s="193"/>
      <c r="H102" s="193"/>
      <c r="I102" s="973"/>
      <c r="J102" s="973"/>
      <c r="K102" s="193"/>
      <c r="L102" s="193"/>
      <c r="M102" s="193"/>
      <c r="N102" s="193"/>
      <c r="O102" s="193"/>
      <c r="P102" s="193"/>
      <c r="Q102" s="193"/>
      <c r="R102" s="907"/>
      <c r="S102" s="907"/>
      <c r="T102" s="907"/>
      <c r="U102" s="907"/>
      <c r="V102" s="907"/>
      <c r="W102" s="907"/>
      <c r="X102" s="907"/>
      <c r="Y102" s="907"/>
      <c r="Z102" s="907"/>
      <c r="AA102" s="907"/>
      <c r="AB102" s="907"/>
      <c r="AC102" s="907"/>
      <c r="AD102" s="907"/>
      <c r="AE102" s="907"/>
      <c r="AF102" s="907"/>
      <c r="AG102" s="907"/>
      <c r="AH102" s="907"/>
      <c r="AI102" s="907"/>
      <c r="AJ102" s="907"/>
      <c r="AK102" s="908"/>
      <c r="AL102" s="194"/>
      <c r="AM102" s="194"/>
      <c r="AN102" s="194"/>
      <c r="AO102" s="194"/>
      <c r="AP102" s="194"/>
      <c r="AQ102" s="195"/>
      <c r="AR102" s="194"/>
      <c r="AS102" s="194"/>
      <c r="AT102" s="194"/>
      <c r="AU102" s="194"/>
      <c r="AV102" s="194"/>
      <c r="AW102" s="194"/>
      <c r="AX102" s="194"/>
      <c r="AY102" s="194"/>
      <c r="AZ102" s="194"/>
      <c r="BA102" s="194"/>
      <c r="BB102" s="194"/>
      <c r="BC102" s="157"/>
    </row>
    <row r="103" spans="1:55" ht="72" customHeight="1" x14ac:dyDescent="0.2">
      <c r="A103" s="913">
        <v>10</v>
      </c>
      <c r="B103" s="162" t="s">
        <v>1705</v>
      </c>
      <c r="C103" s="163" t="s">
        <v>1706</v>
      </c>
      <c r="D103" s="164" t="s">
        <v>21</v>
      </c>
      <c r="E103" s="164" t="s">
        <v>1892</v>
      </c>
      <c r="F103" s="163" t="s">
        <v>1707</v>
      </c>
      <c r="G103" s="165" t="s">
        <v>1679</v>
      </c>
      <c r="H103" s="165" t="s">
        <v>1680</v>
      </c>
      <c r="I103" s="166" t="s">
        <v>1908</v>
      </c>
      <c r="J103" s="167">
        <f>+$N$3</f>
        <v>2018</v>
      </c>
      <c r="K103" s="165" t="s">
        <v>1925</v>
      </c>
      <c r="L103" s="166" t="s">
        <v>1968</v>
      </c>
      <c r="M103" s="163" t="s">
        <v>1708</v>
      </c>
      <c r="N103" s="163" t="s">
        <v>1709</v>
      </c>
      <c r="O103" s="163" t="s">
        <v>1710</v>
      </c>
      <c r="P103" s="163" t="s">
        <v>1985</v>
      </c>
      <c r="Q103" s="163" t="s">
        <v>1969</v>
      </c>
      <c r="R103" s="912">
        <f>SUM(R104:R110)</f>
        <v>0</v>
      </c>
      <c r="S103" s="891">
        <f t="shared" ref="S103:AK103" si="43">SUM(S104:S110)</f>
        <v>0</v>
      </c>
      <c r="T103" s="892">
        <f t="shared" si="43"/>
        <v>0</v>
      </c>
      <c r="U103" s="893">
        <f t="shared" si="43"/>
        <v>0</v>
      </c>
      <c r="V103" s="892">
        <f t="shared" si="43"/>
        <v>0</v>
      </c>
      <c r="W103" s="893">
        <f t="shared" si="43"/>
        <v>0</v>
      </c>
      <c r="X103" s="892">
        <f t="shared" si="43"/>
        <v>0</v>
      </c>
      <c r="Y103" s="893">
        <f t="shared" si="43"/>
        <v>0</v>
      </c>
      <c r="Z103" s="892">
        <f t="shared" si="43"/>
        <v>35000000</v>
      </c>
      <c r="AA103" s="893">
        <f t="shared" si="43"/>
        <v>35000000</v>
      </c>
      <c r="AB103" s="892">
        <f t="shared" si="43"/>
        <v>0</v>
      </c>
      <c r="AC103" s="893">
        <f t="shared" si="43"/>
        <v>0</v>
      </c>
      <c r="AD103" s="892">
        <f t="shared" si="43"/>
        <v>0</v>
      </c>
      <c r="AE103" s="893">
        <f t="shared" si="43"/>
        <v>0</v>
      </c>
      <c r="AF103" s="892">
        <f t="shared" si="43"/>
        <v>0</v>
      </c>
      <c r="AG103" s="894">
        <f t="shared" si="43"/>
        <v>0</v>
      </c>
      <c r="AH103" s="892">
        <f t="shared" si="43"/>
        <v>0</v>
      </c>
      <c r="AI103" s="893">
        <f t="shared" si="43"/>
        <v>0</v>
      </c>
      <c r="AJ103" s="895">
        <f t="shared" si="43"/>
        <v>35000000</v>
      </c>
      <c r="AK103" s="896">
        <f t="shared" si="43"/>
        <v>35000000</v>
      </c>
      <c r="AL103" s="870"/>
      <c r="AM103" s="871"/>
      <c r="AN103" s="871"/>
      <c r="AO103" s="871"/>
      <c r="AP103" s="871"/>
      <c r="AQ103" s="871"/>
      <c r="AR103" s="872"/>
      <c r="AS103" s="873"/>
      <c r="AT103" s="871"/>
      <c r="AU103" s="872"/>
      <c r="AV103" s="873"/>
      <c r="AW103" s="871"/>
      <c r="AX103" s="871"/>
      <c r="AY103" s="871"/>
      <c r="AZ103" s="874"/>
      <c r="BA103" s="44" t="s">
        <v>1685</v>
      </c>
      <c r="BB103" s="44" t="s">
        <v>1971</v>
      </c>
      <c r="BC103" s="45" t="s">
        <v>1687</v>
      </c>
    </row>
    <row r="104" spans="1:55" ht="17.25" customHeight="1" x14ac:dyDescent="0.2">
      <c r="A104" s="914"/>
      <c r="B104" s="916" t="str">
        <f>VLOOKUP($D$9,'PROYECTOS REGISTRADOS'!$A$2:$D$82,4,0)</f>
        <v>Ampliación de los programas artìscticos y culturales Tocancipá, Cundinamarca, Centro Oriente</v>
      </c>
      <c r="C104" s="919" t="str">
        <f>VLOOKUP($D$9,'PROYECTOS REGISTRADOS'!$A$2:$D$82,3,0)</f>
        <v>2016-25817-00017</v>
      </c>
      <c r="D104" s="922" t="s">
        <v>605</v>
      </c>
      <c r="E104" s="925" t="str">
        <f>IF(D104=0,"0-0",(VLOOKUP(D104,'CONSOLIDADO PLAN DESARROLLO'!$EL$9:$ET$304,2,0)))</f>
        <v>Ampliar el apoyo e incentivos de los  artistas  destacados del municipio</v>
      </c>
      <c r="F104" s="928" t="str">
        <f>IF(D104=0,"0-0",(VLOOKUP(D104,'CONSOLIDADO PLAN DESARROLLO'!$EL$9:$ET$304,3,0)))</f>
        <v>Artistas destacados apoyados e incentivados</v>
      </c>
      <c r="G104" s="931">
        <f>IF(D104=0,"0-0",(VLOOKUP(D104,'CONSOLIDADO PLAN DESARROLLO'!$EL$9:$ET$304,4,0)))</f>
        <v>6</v>
      </c>
      <c r="H104" s="934">
        <f>IF(D104=0,"0-0",(VLOOKUP(D104,'CONSOLIDADO PLAN DESARROLLO'!$EL$9:$ET$304,5,0)))</f>
        <v>16</v>
      </c>
      <c r="I104" s="937">
        <f>IF(D104=0,"0-0",(VLOOKUP(D104,'CONSOLIDADO PLAN DESARROLLO'!$EL$9:$ET$304,$R$3,0)))</f>
        <v>16</v>
      </c>
      <c r="J104" s="938"/>
      <c r="K104" s="964">
        <v>30</v>
      </c>
      <c r="L104" s="952">
        <v>30</v>
      </c>
      <c r="M104" s="805" t="s">
        <v>1952</v>
      </c>
      <c r="N104" s="806" t="s">
        <v>1930</v>
      </c>
      <c r="O104" s="813">
        <v>3</v>
      </c>
      <c r="P104" s="867"/>
      <c r="Q104" s="47">
        <v>1</v>
      </c>
      <c r="R104" s="967">
        <f>VLOOKUP($D104,'[5]Tablero Logro Metas 2018'!AK7:AS302,3,0)</f>
        <v>0</v>
      </c>
      <c r="S104" s="897"/>
      <c r="T104" s="970">
        <f>VLOOKUP($D104,'[5]Tablero Logro Metas 2018'!AK7:AS302,4,0)</f>
        <v>0</v>
      </c>
      <c r="U104" s="889"/>
      <c r="V104" s="970">
        <f>VLOOKUP($D104,'[5]Tablero Logro Metas 2018'!AK7:AS302,5,0)</f>
        <v>0</v>
      </c>
      <c r="W104" s="889"/>
      <c r="X104" s="970">
        <f>VLOOKUP($D104,'[5]Tablero Logro Metas 2018'!AK7:AS302,6,0)</f>
        <v>0</v>
      </c>
      <c r="Y104" s="889"/>
      <c r="Z104" s="970">
        <f>VLOOKUP($D104,'[5]Tablero Logro Metas 2018'!AK7:AS302,7,0)</f>
        <v>35000000</v>
      </c>
      <c r="AA104" s="889">
        <v>35000000</v>
      </c>
      <c r="AB104" s="970">
        <f>VLOOKUP($D104,'[5]Tablero Logro Metas 2018'!AK7:AS302,8,0)</f>
        <v>0</v>
      </c>
      <c r="AC104" s="889"/>
      <c r="AD104" s="970">
        <f>VLOOKUP($D104,'[5]Tablero Logro Metas 2018'!AK7:AS302,9,0)</f>
        <v>0</v>
      </c>
      <c r="AE104" s="889"/>
      <c r="AF104" s="958"/>
      <c r="AG104" s="898"/>
      <c r="AH104" s="958"/>
      <c r="AI104" s="889"/>
      <c r="AJ104" s="961">
        <f>+R104+T104+V104+X104+Z104+AB104+AD104+AF104+AH104</f>
        <v>35000000</v>
      </c>
      <c r="AK104" s="899">
        <f>AC104+AE104+AG104+S104+U104+W104+Y104+AA104+AI104</f>
        <v>35000000</v>
      </c>
      <c r="AL104" s="51">
        <v>2449</v>
      </c>
      <c r="AM104" s="52">
        <v>3816</v>
      </c>
      <c r="AN104" s="52">
        <v>3984</v>
      </c>
      <c r="AO104" s="52">
        <v>6327</v>
      </c>
      <c r="AP104" s="52">
        <v>15082</v>
      </c>
      <c r="AQ104" s="52">
        <v>2375</v>
      </c>
      <c r="AR104" s="53">
        <f t="shared" ref="AR104:AR109" si="44">SUM(AL104:AQ104)</f>
        <v>34033</v>
      </c>
      <c r="AS104" s="54"/>
      <c r="AT104" s="52"/>
      <c r="AU104" s="53">
        <f t="shared" ref="AU104:AU108" si="45">SUM(AS104:AT104)</f>
        <v>0</v>
      </c>
      <c r="AV104" s="54"/>
      <c r="AW104" s="52"/>
      <c r="AX104" s="52"/>
      <c r="AY104" s="52"/>
      <c r="AZ104" s="55"/>
      <c r="BA104" s="56"/>
      <c r="BB104" s="56"/>
      <c r="BC104" s="57"/>
    </row>
    <row r="105" spans="1:55" ht="23.25" customHeight="1" x14ac:dyDescent="0.2">
      <c r="A105" s="914"/>
      <c r="B105" s="916"/>
      <c r="C105" s="919"/>
      <c r="D105" s="922"/>
      <c r="E105" s="926"/>
      <c r="F105" s="928"/>
      <c r="G105" s="931"/>
      <c r="H105" s="934"/>
      <c r="I105" s="939"/>
      <c r="J105" s="940"/>
      <c r="K105" s="964"/>
      <c r="L105" s="953"/>
      <c r="M105" s="175" t="s">
        <v>1976</v>
      </c>
      <c r="N105" s="176" t="s">
        <v>1930</v>
      </c>
      <c r="O105" s="177"/>
      <c r="P105" s="867"/>
      <c r="Q105" s="47"/>
      <c r="R105" s="968"/>
      <c r="S105" s="897"/>
      <c r="T105" s="971"/>
      <c r="U105" s="889"/>
      <c r="V105" s="971"/>
      <c r="W105" s="889"/>
      <c r="X105" s="971"/>
      <c r="Y105" s="889"/>
      <c r="Z105" s="971"/>
      <c r="AA105" s="889"/>
      <c r="AB105" s="971"/>
      <c r="AC105" s="889"/>
      <c r="AD105" s="971"/>
      <c r="AE105" s="889"/>
      <c r="AF105" s="959"/>
      <c r="AG105" s="898"/>
      <c r="AH105" s="959"/>
      <c r="AI105" s="889"/>
      <c r="AJ105" s="962"/>
      <c r="AK105" s="899">
        <f t="shared" ref="AK105:AK109" si="46">AC105+AE105+AG105+S105+U105+W105+Y105+AA105+AI105</f>
        <v>0</v>
      </c>
      <c r="AL105" s="51"/>
      <c r="AM105" s="52"/>
      <c r="AN105" s="52"/>
      <c r="AO105" s="52"/>
      <c r="AP105" s="52"/>
      <c r="AQ105" s="52"/>
      <c r="AR105" s="53">
        <f t="shared" si="44"/>
        <v>0</v>
      </c>
      <c r="AS105" s="54"/>
      <c r="AT105" s="52"/>
      <c r="AU105" s="53">
        <f t="shared" si="45"/>
        <v>0</v>
      </c>
      <c r="AV105" s="54"/>
      <c r="AW105" s="52"/>
      <c r="AX105" s="52"/>
      <c r="AY105" s="52"/>
      <c r="AZ105" s="55"/>
      <c r="BA105" s="56"/>
      <c r="BB105" s="56"/>
      <c r="BC105" s="57"/>
    </row>
    <row r="106" spans="1:55" ht="17.25" customHeight="1" x14ac:dyDescent="0.2">
      <c r="A106" s="914"/>
      <c r="B106" s="916"/>
      <c r="C106" s="919"/>
      <c r="D106" s="922"/>
      <c r="E106" s="926"/>
      <c r="F106" s="928"/>
      <c r="G106" s="931"/>
      <c r="H106" s="934"/>
      <c r="I106" s="939"/>
      <c r="J106" s="940"/>
      <c r="K106" s="964"/>
      <c r="L106" s="953"/>
      <c r="M106" s="175"/>
      <c r="N106" s="176"/>
      <c r="O106" s="177"/>
      <c r="P106" s="867"/>
      <c r="Q106" s="47"/>
      <c r="R106" s="968"/>
      <c r="S106" s="897"/>
      <c r="T106" s="971"/>
      <c r="U106" s="889"/>
      <c r="V106" s="971"/>
      <c r="W106" s="889"/>
      <c r="X106" s="971"/>
      <c r="Y106" s="889"/>
      <c r="Z106" s="971"/>
      <c r="AA106" s="889"/>
      <c r="AB106" s="971"/>
      <c r="AC106" s="889"/>
      <c r="AD106" s="971"/>
      <c r="AE106" s="889"/>
      <c r="AF106" s="959"/>
      <c r="AG106" s="898"/>
      <c r="AH106" s="959"/>
      <c r="AI106" s="889"/>
      <c r="AJ106" s="962"/>
      <c r="AK106" s="899">
        <f t="shared" si="46"/>
        <v>0</v>
      </c>
      <c r="AL106" s="51"/>
      <c r="AM106" s="52"/>
      <c r="AN106" s="52"/>
      <c r="AO106" s="52"/>
      <c r="AP106" s="52"/>
      <c r="AQ106" s="52"/>
      <c r="AR106" s="53">
        <f t="shared" si="44"/>
        <v>0</v>
      </c>
      <c r="AS106" s="54"/>
      <c r="AT106" s="52"/>
      <c r="AU106" s="53">
        <f t="shared" si="45"/>
        <v>0</v>
      </c>
      <c r="AV106" s="54"/>
      <c r="AW106" s="52"/>
      <c r="AX106" s="52"/>
      <c r="AY106" s="52"/>
      <c r="AZ106" s="55"/>
      <c r="BA106" s="56"/>
      <c r="BB106" s="56"/>
      <c r="BC106" s="57"/>
    </row>
    <row r="107" spans="1:55" ht="17.25" customHeight="1" x14ac:dyDescent="0.2">
      <c r="A107" s="914"/>
      <c r="B107" s="916"/>
      <c r="C107" s="919"/>
      <c r="D107" s="922"/>
      <c r="E107" s="926"/>
      <c r="F107" s="928"/>
      <c r="G107" s="931"/>
      <c r="H107" s="934"/>
      <c r="I107" s="939"/>
      <c r="J107" s="940"/>
      <c r="K107" s="964"/>
      <c r="L107" s="953"/>
      <c r="M107" s="175"/>
      <c r="N107" s="176"/>
      <c r="O107" s="177"/>
      <c r="P107" s="867"/>
      <c r="Q107" s="47"/>
      <c r="R107" s="968"/>
      <c r="S107" s="897"/>
      <c r="T107" s="971"/>
      <c r="U107" s="889"/>
      <c r="V107" s="971"/>
      <c r="W107" s="889"/>
      <c r="X107" s="971"/>
      <c r="Y107" s="889"/>
      <c r="Z107" s="971"/>
      <c r="AA107" s="889"/>
      <c r="AB107" s="971"/>
      <c r="AC107" s="889"/>
      <c r="AD107" s="971"/>
      <c r="AE107" s="889"/>
      <c r="AF107" s="959"/>
      <c r="AG107" s="898"/>
      <c r="AH107" s="959"/>
      <c r="AI107" s="889"/>
      <c r="AJ107" s="962"/>
      <c r="AK107" s="899">
        <f t="shared" si="46"/>
        <v>0</v>
      </c>
      <c r="AL107" s="51"/>
      <c r="AM107" s="52"/>
      <c r="AN107" s="52"/>
      <c r="AO107" s="52"/>
      <c r="AP107" s="52"/>
      <c r="AQ107" s="52"/>
      <c r="AR107" s="53">
        <f t="shared" si="44"/>
        <v>0</v>
      </c>
      <c r="AS107" s="54"/>
      <c r="AT107" s="52"/>
      <c r="AU107" s="53">
        <f t="shared" si="45"/>
        <v>0</v>
      </c>
      <c r="AV107" s="54"/>
      <c r="AW107" s="52"/>
      <c r="AX107" s="52"/>
      <c r="AY107" s="52"/>
      <c r="AZ107" s="55"/>
      <c r="BA107" s="56"/>
      <c r="BB107" s="56"/>
      <c r="BC107" s="57"/>
    </row>
    <row r="108" spans="1:55" ht="17.25" customHeight="1" x14ac:dyDescent="0.2">
      <c r="A108" s="914"/>
      <c r="B108" s="916"/>
      <c r="C108" s="919"/>
      <c r="D108" s="922"/>
      <c r="E108" s="926"/>
      <c r="F108" s="928"/>
      <c r="G108" s="931"/>
      <c r="H108" s="934"/>
      <c r="I108" s="939"/>
      <c r="J108" s="940"/>
      <c r="K108" s="964"/>
      <c r="L108" s="953"/>
      <c r="M108" s="175"/>
      <c r="N108" s="176"/>
      <c r="O108" s="177"/>
      <c r="P108" s="867"/>
      <c r="Q108" s="47"/>
      <c r="R108" s="968"/>
      <c r="S108" s="897"/>
      <c r="T108" s="971"/>
      <c r="U108" s="889"/>
      <c r="V108" s="971"/>
      <c r="W108" s="889"/>
      <c r="X108" s="971"/>
      <c r="Y108" s="889"/>
      <c r="Z108" s="971"/>
      <c r="AA108" s="889"/>
      <c r="AB108" s="971"/>
      <c r="AC108" s="889"/>
      <c r="AD108" s="971"/>
      <c r="AE108" s="889"/>
      <c r="AF108" s="959"/>
      <c r="AG108" s="898"/>
      <c r="AH108" s="959"/>
      <c r="AI108" s="889"/>
      <c r="AJ108" s="962"/>
      <c r="AK108" s="899">
        <f t="shared" si="46"/>
        <v>0</v>
      </c>
      <c r="AL108" s="51"/>
      <c r="AM108" s="52"/>
      <c r="AN108" s="52"/>
      <c r="AO108" s="52"/>
      <c r="AP108" s="52"/>
      <c r="AQ108" s="52"/>
      <c r="AR108" s="53">
        <f t="shared" si="44"/>
        <v>0</v>
      </c>
      <c r="AS108" s="54"/>
      <c r="AT108" s="52"/>
      <c r="AU108" s="53">
        <f t="shared" si="45"/>
        <v>0</v>
      </c>
      <c r="AV108" s="54"/>
      <c r="AW108" s="52"/>
      <c r="AX108" s="52"/>
      <c r="AY108" s="52"/>
      <c r="AZ108" s="55"/>
      <c r="BA108" s="56"/>
      <c r="BB108" s="56"/>
      <c r="BC108" s="57"/>
    </row>
    <row r="109" spans="1:55" ht="17.25" customHeight="1" x14ac:dyDescent="0.2">
      <c r="A109" s="914"/>
      <c r="B109" s="917"/>
      <c r="C109" s="920"/>
      <c r="D109" s="923"/>
      <c r="E109" s="926"/>
      <c r="F109" s="929"/>
      <c r="G109" s="932"/>
      <c r="H109" s="935"/>
      <c r="I109" s="939"/>
      <c r="J109" s="940"/>
      <c r="K109" s="965"/>
      <c r="L109" s="953"/>
      <c r="M109" s="178"/>
      <c r="N109" s="179"/>
      <c r="O109" s="180"/>
      <c r="P109" s="868"/>
      <c r="Q109" s="108"/>
      <c r="R109" s="968"/>
      <c r="S109" s="900"/>
      <c r="T109" s="971"/>
      <c r="U109" s="890"/>
      <c r="V109" s="971"/>
      <c r="W109" s="890"/>
      <c r="X109" s="971"/>
      <c r="Y109" s="890"/>
      <c r="Z109" s="971"/>
      <c r="AA109" s="890"/>
      <c r="AB109" s="971"/>
      <c r="AC109" s="890"/>
      <c r="AD109" s="971"/>
      <c r="AE109" s="890"/>
      <c r="AF109" s="959"/>
      <c r="AG109" s="901"/>
      <c r="AH109" s="959"/>
      <c r="AI109" s="890"/>
      <c r="AJ109" s="963"/>
      <c r="AK109" s="899">
        <f t="shared" si="46"/>
        <v>0</v>
      </c>
      <c r="AL109" s="112"/>
      <c r="AM109" s="113"/>
      <c r="AN109" s="113"/>
      <c r="AO109" s="113"/>
      <c r="AP109" s="113"/>
      <c r="AQ109" s="113"/>
      <c r="AR109" s="53">
        <f t="shared" si="44"/>
        <v>0</v>
      </c>
      <c r="AS109" s="114"/>
      <c r="AT109" s="113"/>
      <c r="AU109" s="53">
        <f>SUM(AS109:AT109)</f>
        <v>0</v>
      </c>
      <c r="AV109" s="114"/>
      <c r="AW109" s="113"/>
      <c r="AX109" s="113"/>
      <c r="AY109" s="113"/>
      <c r="AZ109" s="115"/>
      <c r="BA109" s="116"/>
      <c r="BB109" s="116"/>
      <c r="BC109" s="117"/>
    </row>
    <row r="110" spans="1:55" ht="9.9499999999999993" customHeight="1" thickBot="1" x14ac:dyDescent="0.25">
      <c r="A110" s="915"/>
      <c r="B110" s="918"/>
      <c r="C110" s="921"/>
      <c r="D110" s="924"/>
      <c r="E110" s="927"/>
      <c r="F110" s="930"/>
      <c r="G110" s="933"/>
      <c r="H110" s="936"/>
      <c r="I110" s="941"/>
      <c r="J110" s="942"/>
      <c r="K110" s="966"/>
      <c r="L110" s="954"/>
      <c r="M110" s="181"/>
      <c r="N110" s="182"/>
      <c r="O110" s="183"/>
      <c r="P110" s="118"/>
      <c r="Q110" s="118"/>
      <c r="R110" s="969"/>
      <c r="S110" s="902"/>
      <c r="T110" s="972"/>
      <c r="U110" s="903"/>
      <c r="V110" s="972"/>
      <c r="W110" s="903"/>
      <c r="X110" s="972"/>
      <c r="Y110" s="903"/>
      <c r="Z110" s="972"/>
      <c r="AA110" s="903"/>
      <c r="AB110" s="972"/>
      <c r="AC110" s="903"/>
      <c r="AD110" s="972"/>
      <c r="AE110" s="903"/>
      <c r="AF110" s="960"/>
      <c r="AG110" s="904"/>
      <c r="AH110" s="960"/>
      <c r="AI110" s="903"/>
      <c r="AJ110" s="905"/>
      <c r="AK110" s="906"/>
      <c r="AL110" s="187"/>
      <c r="AM110" s="188"/>
      <c r="AN110" s="188"/>
      <c r="AO110" s="188"/>
      <c r="AP110" s="188"/>
      <c r="AQ110" s="188"/>
      <c r="AR110" s="121"/>
      <c r="AS110" s="189"/>
      <c r="AT110" s="188"/>
      <c r="AU110" s="121"/>
      <c r="AV110" s="189"/>
      <c r="AW110" s="188"/>
      <c r="AX110" s="188"/>
      <c r="AY110" s="188"/>
      <c r="AZ110" s="190"/>
      <c r="BA110" s="191"/>
      <c r="BB110" s="191"/>
      <c r="BC110" s="192"/>
    </row>
    <row r="111" spans="1:55" ht="6" customHeight="1" x14ac:dyDescent="0.2">
      <c r="A111" s="157"/>
      <c r="B111" s="193"/>
      <c r="C111" s="193"/>
      <c r="D111" s="193"/>
      <c r="E111" s="193"/>
      <c r="F111" s="193"/>
      <c r="G111" s="193"/>
      <c r="H111" s="193"/>
      <c r="I111" s="973"/>
      <c r="J111" s="973"/>
      <c r="K111" s="193"/>
      <c r="L111" s="193"/>
      <c r="M111" s="193"/>
      <c r="N111" s="193"/>
      <c r="O111" s="193"/>
      <c r="P111" s="193"/>
      <c r="Q111" s="193"/>
      <c r="R111" s="907"/>
      <c r="S111" s="907"/>
      <c r="T111" s="907"/>
      <c r="U111" s="907"/>
      <c r="V111" s="907"/>
      <c r="W111" s="907"/>
      <c r="X111" s="907"/>
      <c r="Y111" s="907"/>
      <c r="Z111" s="907"/>
      <c r="AA111" s="907"/>
      <c r="AB111" s="907"/>
      <c r="AC111" s="907"/>
      <c r="AD111" s="907"/>
      <c r="AE111" s="907"/>
      <c r="AF111" s="907"/>
      <c r="AG111" s="907"/>
      <c r="AH111" s="907"/>
      <c r="AI111" s="907"/>
      <c r="AJ111" s="907"/>
      <c r="AK111" s="908"/>
      <c r="AL111" s="194"/>
      <c r="AM111" s="194"/>
      <c r="AN111" s="194"/>
      <c r="AO111" s="194"/>
      <c r="AP111" s="194"/>
      <c r="AQ111" s="195"/>
      <c r="AR111" s="194"/>
      <c r="AS111" s="194"/>
      <c r="AT111" s="194"/>
      <c r="AU111" s="194"/>
      <c r="AV111" s="194"/>
      <c r="AW111" s="194"/>
      <c r="AX111" s="194"/>
      <c r="AY111" s="194"/>
      <c r="AZ111" s="194"/>
      <c r="BA111" s="194"/>
      <c r="BB111" s="194"/>
      <c r="BC111" s="157"/>
    </row>
    <row r="112" spans="1:55" ht="72" customHeight="1" x14ac:dyDescent="0.2">
      <c r="A112" s="913">
        <v>11</v>
      </c>
      <c r="B112" s="162" t="s">
        <v>1705</v>
      </c>
      <c r="C112" s="163" t="s">
        <v>1706</v>
      </c>
      <c r="D112" s="164" t="s">
        <v>21</v>
      </c>
      <c r="E112" s="164" t="s">
        <v>1892</v>
      </c>
      <c r="F112" s="163" t="s">
        <v>1707</v>
      </c>
      <c r="G112" s="165" t="s">
        <v>1679</v>
      </c>
      <c r="H112" s="165" t="s">
        <v>1680</v>
      </c>
      <c r="I112" s="166" t="s">
        <v>1908</v>
      </c>
      <c r="J112" s="167">
        <f>+$N$3</f>
        <v>2018</v>
      </c>
      <c r="K112" s="165" t="s">
        <v>1925</v>
      </c>
      <c r="L112" s="166" t="s">
        <v>1968</v>
      </c>
      <c r="M112" s="163" t="s">
        <v>1708</v>
      </c>
      <c r="N112" s="163" t="s">
        <v>1709</v>
      </c>
      <c r="O112" s="163" t="s">
        <v>1710</v>
      </c>
      <c r="P112" s="163" t="s">
        <v>1985</v>
      </c>
      <c r="Q112" s="163" t="s">
        <v>1969</v>
      </c>
      <c r="R112" s="912">
        <f>SUM(R113:R119)</f>
        <v>0</v>
      </c>
      <c r="S112" s="891">
        <f t="shared" ref="S112:AK112" si="47">SUM(S113:S119)</f>
        <v>0</v>
      </c>
      <c r="T112" s="892">
        <f t="shared" si="47"/>
        <v>0</v>
      </c>
      <c r="U112" s="893">
        <f t="shared" si="47"/>
        <v>0</v>
      </c>
      <c r="V112" s="892">
        <f t="shared" si="47"/>
        <v>0</v>
      </c>
      <c r="W112" s="893">
        <f t="shared" si="47"/>
        <v>0</v>
      </c>
      <c r="X112" s="892">
        <f t="shared" si="47"/>
        <v>0</v>
      </c>
      <c r="Y112" s="893">
        <f t="shared" si="47"/>
        <v>0</v>
      </c>
      <c r="Z112" s="892">
        <f t="shared" si="47"/>
        <v>0</v>
      </c>
      <c r="AA112" s="893">
        <f t="shared" si="47"/>
        <v>0</v>
      </c>
      <c r="AB112" s="892">
        <f t="shared" si="47"/>
        <v>0</v>
      </c>
      <c r="AC112" s="893">
        <f t="shared" si="47"/>
        <v>0</v>
      </c>
      <c r="AD112" s="892">
        <f t="shared" si="47"/>
        <v>0</v>
      </c>
      <c r="AE112" s="893">
        <f t="shared" si="47"/>
        <v>0</v>
      </c>
      <c r="AF112" s="892">
        <f t="shared" si="47"/>
        <v>0</v>
      </c>
      <c r="AG112" s="894">
        <f t="shared" si="47"/>
        <v>0</v>
      </c>
      <c r="AH112" s="892">
        <f t="shared" si="47"/>
        <v>0</v>
      </c>
      <c r="AI112" s="893">
        <f t="shared" si="47"/>
        <v>0</v>
      </c>
      <c r="AJ112" s="895">
        <f t="shared" si="47"/>
        <v>0</v>
      </c>
      <c r="AK112" s="896">
        <f t="shared" si="47"/>
        <v>0</v>
      </c>
      <c r="AL112" s="870"/>
      <c r="AM112" s="871"/>
      <c r="AN112" s="871"/>
      <c r="AO112" s="871"/>
      <c r="AP112" s="871"/>
      <c r="AQ112" s="871"/>
      <c r="AR112" s="872"/>
      <c r="AS112" s="873"/>
      <c r="AT112" s="871"/>
      <c r="AU112" s="872"/>
      <c r="AV112" s="873"/>
      <c r="AW112" s="871"/>
      <c r="AX112" s="871"/>
      <c r="AY112" s="871"/>
      <c r="AZ112" s="874"/>
      <c r="BA112" s="44" t="s">
        <v>1685</v>
      </c>
      <c r="BB112" s="44" t="s">
        <v>1971</v>
      </c>
      <c r="BC112" s="45" t="s">
        <v>1687</v>
      </c>
    </row>
    <row r="113" spans="1:55" ht="22.5" x14ac:dyDescent="0.2">
      <c r="A113" s="914"/>
      <c r="B113" s="916" t="str">
        <f>VLOOKUP($D$9,'PROYECTOS REGISTRADOS'!$A$2:$D$82,4,0)</f>
        <v>Ampliación de los programas artìscticos y culturales Tocancipá, Cundinamarca, Centro Oriente</v>
      </c>
      <c r="C113" s="919" t="str">
        <f>VLOOKUP($D$9,'PROYECTOS REGISTRADOS'!$A$2:$D$82,3,0)</f>
        <v>2016-25817-00017</v>
      </c>
      <c r="D113" s="922" t="s">
        <v>613</v>
      </c>
      <c r="E113" s="925" t="str">
        <f>IF(D113=0,"0-0",(VLOOKUP(D113,'CONSOLIDADO PLAN DESARROLLO'!$EL$9:$ET$304,2,0)))</f>
        <v xml:space="preserve">Construir un Centro Comunitario Integral en la zona de alta Esmeralda y Conativa </v>
      </c>
      <c r="F113" s="928" t="str">
        <f>IF(D113=0,"0-0",(VLOOKUP(D113,'CONSOLIDADO PLAN DESARROLLO'!$EL$9:$ET$304,3,0)))</f>
        <v>No. de Centros comunitarios integrales construidos en la zona alta Esmeralda y Canavita</v>
      </c>
      <c r="G113" s="931">
        <f>IF(D113=0,"0-0",(VLOOKUP(D113,'CONSOLIDADO PLAN DESARROLLO'!$EL$9:$ET$304,4,0)))</f>
        <v>0</v>
      </c>
      <c r="H113" s="934">
        <f>IF(D113=0,"0-0",(VLOOKUP(D113,'CONSOLIDADO PLAN DESARROLLO'!$EL$9:$ET$304,5,0)))</f>
        <v>1</v>
      </c>
      <c r="I113" s="937">
        <f>IF(D113=0,"0-0",(VLOOKUP(D113,'CONSOLIDADO PLAN DESARROLLO'!$EL$9:$ET$304,$R$3,0)))</f>
        <v>0.25</v>
      </c>
      <c r="J113" s="938"/>
      <c r="K113" s="964">
        <v>0</v>
      </c>
      <c r="L113" s="952">
        <v>0</v>
      </c>
      <c r="M113" s="810" t="s">
        <v>1953</v>
      </c>
      <c r="N113" s="806" t="s">
        <v>1930</v>
      </c>
      <c r="O113" s="813">
        <v>3</v>
      </c>
      <c r="P113" s="867"/>
      <c r="Q113" s="47">
        <v>1</v>
      </c>
      <c r="R113" s="967">
        <f>VLOOKUP($D113,'[5]Tablero Logro Metas 2018'!AK7:AS302,3,0)</f>
        <v>0</v>
      </c>
      <c r="S113" s="897"/>
      <c r="T113" s="970">
        <f>VLOOKUP($D113,'[5]Tablero Logro Metas 2018'!AK7:AS302,4,0)</f>
        <v>0</v>
      </c>
      <c r="U113" s="889"/>
      <c r="V113" s="970">
        <f>VLOOKUP($D113,'[5]Tablero Logro Metas 2018'!AK7:AS302,5,0)</f>
        <v>0</v>
      </c>
      <c r="W113" s="889"/>
      <c r="X113" s="970">
        <f>VLOOKUP($D113,'[5]Tablero Logro Metas 2018'!AK7:AS302,6,0)</f>
        <v>0</v>
      </c>
      <c r="Y113" s="889"/>
      <c r="Z113" s="970">
        <f>VLOOKUP($D113,'[5]Tablero Logro Metas 2018'!AK7:AS302,7,0)</f>
        <v>0</v>
      </c>
      <c r="AA113" s="889"/>
      <c r="AB113" s="970">
        <f>VLOOKUP($D113,'[5]Tablero Logro Metas 2018'!AK7:AS302,8,0)</f>
        <v>0</v>
      </c>
      <c r="AC113" s="889"/>
      <c r="AD113" s="970">
        <f>VLOOKUP($D113,'[5]Tablero Logro Metas 2018'!AK7:AS302,9,0)</f>
        <v>0</v>
      </c>
      <c r="AE113" s="889"/>
      <c r="AF113" s="958"/>
      <c r="AG113" s="898"/>
      <c r="AH113" s="958"/>
      <c r="AI113" s="889"/>
      <c r="AJ113" s="961">
        <f>+R113+T113+V113+X113+Z113+AB113+AD113+AF113+AH113</f>
        <v>0</v>
      </c>
      <c r="AK113" s="899">
        <f>AC113+AE113+AG113+S113+U113+W113+Y113+AA113+AI113</f>
        <v>0</v>
      </c>
      <c r="AL113" s="51"/>
      <c r="AM113" s="52"/>
      <c r="AN113" s="52"/>
      <c r="AO113" s="52"/>
      <c r="AP113" s="52"/>
      <c r="AQ113" s="52"/>
      <c r="AR113" s="53">
        <f t="shared" ref="AR113:AR118" si="48">SUM(AL113:AQ113)</f>
        <v>0</v>
      </c>
      <c r="AS113" s="54"/>
      <c r="AT113" s="52"/>
      <c r="AU113" s="53">
        <f t="shared" ref="AU113:AU117" si="49">SUM(AS113:AT113)</f>
        <v>0</v>
      </c>
      <c r="AV113" s="54"/>
      <c r="AW113" s="52"/>
      <c r="AX113" s="52"/>
      <c r="AY113" s="52"/>
      <c r="AZ113" s="55"/>
      <c r="BA113" s="56"/>
      <c r="BB113" s="56"/>
      <c r="BC113" s="57"/>
    </row>
    <row r="114" spans="1:55" ht="17.25" customHeight="1" x14ac:dyDescent="0.2">
      <c r="A114" s="914"/>
      <c r="B114" s="916"/>
      <c r="C114" s="919"/>
      <c r="D114" s="922"/>
      <c r="E114" s="926"/>
      <c r="F114" s="928"/>
      <c r="G114" s="931"/>
      <c r="H114" s="934"/>
      <c r="I114" s="939"/>
      <c r="J114" s="940"/>
      <c r="K114" s="964"/>
      <c r="L114" s="953"/>
      <c r="M114" s="175"/>
      <c r="N114" s="176"/>
      <c r="O114" s="177"/>
      <c r="P114" s="867"/>
      <c r="Q114" s="47"/>
      <c r="R114" s="968"/>
      <c r="S114" s="897"/>
      <c r="T114" s="971"/>
      <c r="U114" s="889"/>
      <c r="V114" s="971"/>
      <c r="W114" s="889"/>
      <c r="X114" s="971"/>
      <c r="Y114" s="889"/>
      <c r="Z114" s="971"/>
      <c r="AA114" s="889"/>
      <c r="AB114" s="971"/>
      <c r="AC114" s="889"/>
      <c r="AD114" s="971"/>
      <c r="AE114" s="889"/>
      <c r="AF114" s="959"/>
      <c r="AG114" s="898"/>
      <c r="AH114" s="959"/>
      <c r="AI114" s="889"/>
      <c r="AJ114" s="962"/>
      <c r="AK114" s="899">
        <f t="shared" ref="AK114:AK118" si="50">AC114+AE114+AG114+S114+U114+W114+Y114+AA114+AI114</f>
        <v>0</v>
      </c>
      <c r="AL114" s="51"/>
      <c r="AM114" s="52"/>
      <c r="AN114" s="52"/>
      <c r="AO114" s="52"/>
      <c r="AP114" s="52"/>
      <c r="AQ114" s="52"/>
      <c r="AR114" s="53">
        <f t="shared" si="48"/>
        <v>0</v>
      </c>
      <c r="AS114" s="54"/>
      <c r="AT114" s="52"/>
      <c r="AU114" s="53">
        <f t="shared" si="49"/>
        <v>0</v>
      </c>
      <c r="AV114" s="54"/>
      <c r="AW114" s="52"/>
      <c r="AX114" s="52"/>
      <c r="AY114" s="52"/>
      <c r="AZ114" s="55"/>
      <c r="BA114" s="56"/>
      <c r="BB114" s="56"/>
      <c r="BC114" s="57"/>
    </row>
    <row r="115" spans="1:55" ht="17.25" customHeight="1" x14ac:dyDescent="0.2">
      <c r="A115" s="914"/>
      <c r="B115" s="916"/>
      <c r="C115" s="919"/>
      <c r="D115" s="922"/>
      <c r="E115" s="926"/>
      <c r="F115" s="928"/>
      <c r="G115" s="931"/>
      <c r="H115" s="934"/>
      <c r="I115" s="939"/>
      <c r="J115" s="940"/>
      <c r="K115" s="964"/>
      <c r="L115" s="953"/>
      <c r="M115" s="175"/>
      <c r="N115" s="176"/>
      <c r="O115" s="177"/>
      <c r="P115" s="867"/>
      <c r="Q115" s="47"/>
      <c r="R115" s="968"/>
      <c r="S115" s="897"/>
      <c r="T115" s="971"/>
      <c r="U115" s="889"/>
      <c r="V115" s="971"/>
      <c r="W115" s="889"/>
      <c r="X115" s="971"/>
      <c r="Y115" s="889"/>
      <c r="Z115" s="971"/>
      <c r="AA115" s="889"/>
      <c r="AB115" s="971"/>
      <c r="AC115" s="889"/>
      <c r="AD115" s="971"/>
      <c r="AE115" s="889"/>
      <c r="AF115" s="959"/>
      <c r="AG115" s="898"/>
      <c r="AH115" s="959"/>
      <c r="AI115" s="889"/>
      <c r="AJ115" s="962"/>
      <c r="AK115" s="899">
        <f t="shared" si="50"/>
        <v>0</v>
      </c>
      <c r="AL115" s="51"/>
      <c r="AM115" s="52"/>
      <c r="AN115" s="52"/>
      <c r="AO115" s="52"/>
      <c r="AP115" s="52"/>
      <c r="AQ115" s="52"/>
      <c r="AR115" s="53">
        <f t="shared" si="48"/>
        <v>0</v>
      </c>
      <c r="AS115" s="54"/>
      <c r="AT115" s="52"/>
      <c r="AU115" s="53">
        <f t="shared" si="49"/>
        <v>0</v>
      </c>
      <c r="AV115" s="54"/>
      <c r="AW115" s="52"/>
      <c r="AX115" s="52"/>
      <c r="AY115" s="52"/>
      <c r="AZ115" s="55"/>
      <c r="BA115" s="56"/>
      <c r="BB115" s="56"/>
      <c r="BC115" s="57"/>
    </row>
    <row r="116" spans="1:55" ht="17.25" customHeight="1" x14ac:dyDescent="0.2">
      <c r="A116" s="914"/>
      <c r="B116" s="916"/>
      <c r="C116" s="919"/>
      <c r="D116" s="922"/>
      <c r="E116" s="926"/>
      <c r="F116" s="928"/>
      <c r="G116" s="931"/>
      <c r="H116" s="934"/>
      <c r="I116" s="939"/>
      <c r="J116" s="940"/>
      <c r="K116" s="964"/>
      <c r="L116" s="953"/>
      <c r="M116" s="175"/>
      <c r="N116" s="176"/>
      <c r="O116" s="177"/>
      <c r="P116" s="867"/>
      <c r="Q116" s="47"/>
      <c r="R116" s="968"/>
      <c r="S116" s="897"/>
      <c r="T116" s="971"/>
      <c r="U116" s="889"/>
      <c r="V116" s="971"/>
      <c r="W116" s="889"/>
      <c r="X116" s="971"/>
      <c r="Y116" s="889"/>
      <c r="Z116" s="971"/>
      <c r="AA116" s="889"/>
      <c r="AB116" s="971"/>
      <c r="AC116" s="889"/>
      <c r="AD116" s="971"/>
      <c r="AE116" s="889"/>
      <c r="AF116" s="959"/>
      <c r="AG116" s="898"/>
      <c r="AH116" s="959"/>
      <c r="AI116" s="889"/>
      <c r="AJ116" s="962"/>
      <c r="AK116" s="899">
        <f t="shared" si="50"/>
        <v>0</v>
      </c>
      <c r="AL116" s="51"/>
      <c r="AM116" s="52"/>
      <c r="AN116" s="52"/>
      <c r="AO116" s="52"/>
      <c r="AP116" s="52"/>
      <c r="AQ116" s="52"/>
      <c r="AR116" s="53">
        <f t="shared" si="48"/>
        <v>0</v>
      </c>
      <c r="AS116" s="54"/>
      <c r="AT116" s="52"/>
      <c r="AU116" s="53">
        <f t="shared" si="49"/>
        <v>0</v>
      </c>
      <c r="AV116" s="54"/>
      <c r="AW116" s="52"/>
      <c r="AX116" s="52"/>
      <c r="AY116" s="52"/>
      <c r="AZ116" s="55"/>
      <c r="BA116" s="56"/>
      <c r="BB116" s="56"/>
      <c r="BC116" s="57"/>
    </row>
    <row r="117" spans="1:55" ht="17.25" customHeight="1" x14ac:dyDescent="0.2">
      <c r="A117" s="914"/>
      <c r="B117" s="916"/>
      <c r="C117" s="919"/>
      <c r="D117" s="922"/>
      <c r="E117" s="926"/>
      <c r="F117" s="928"/>
      <c r="G117" s="931"/>
      <c r="H117" s="934"/>
      <c r="I117" s="939"/>
      <c r="J117" s="940"/>
      <c r="K117" s="964"/>
      <c r="L117" s="953"/>
      <c r="M117" s="175"/>
      <c r="N117" s="176"/>
      <c r="O117" s="177"/>
      <c r="P117" s="867"/>
      <c r="Q117" s="47"/>
      <c r="R117" s="968"/>
      <c r="S117" s="897"/>
      <c r="T117" s="971"/>
      <c r="U117" s="889"/>
      <c r="V117" s="971"/>
      <c r="W117" s="889"/>
      <c r="X117" s="971"/>
      <c r="Y117" s="889"/>
      <c r="Z117" s="971"/>
      <c r="AA117" s="889"/>
      <c r="AB117" s="971"/>
      <c r="AC117" s="889"/>
      <c r="AD117" s="971"/>
      <c r="AE117" s="889"/>
      <c r="AF117" s="959"/>
      <c r="AG117" s="898"/>
      <c r="AH117" s="959"/>
      <c r="AI117" s="889"/>
      <c r="AJ117" s="962"/>
      <c r="AK117" s="899">
        <f t="shared" si="50"/>
        <v>0</v>
      </c>
      <c r="AL117" s="51"/>
      <c r="AM117" s="52"/>
      <c r="AN117" s="52"/>
      <c r="AO117" s="52"/>
      <c r="AP117" s="52"/>
      <c r="AQ117" s="52"/>
      <c r="AR117" s="53">
        <f t="shared" si="48"/>
        <v>0</v>
      </c>
      <c r="AS117" s="54"/>
      <c r="AT117" s="52"/>
      <c r="AU117" s="53">
        <f t="shared" si="49"/>
        <v>0</v>
      </c>
      <c r="AV117" s="54"/>
      <c r="AW117" s="52"/>
      <c r="AX117" s="52"/>
      <c r="AY117" s="52"/>
      <c r="AZ117" s="55"/>
      <c r="BA117" s="56"/>
      <c r="BB117" s="56"/>
      <c r="BC117" s="57"/>
    </row>
    <row r="118" spans="1:55" ht="17.25" customHeight="1" x14ac:dyDescent="0.2">
      <c r="A118" s="914"/>
      <c r="B118" s="917"/>
      <c r="C118" s="920"/>
      <c r="D118" s="923"/>
      <c r="E118" s="926"/>
      <c r="F118" s="929"/>
      <c r="G118" s="932"/>
      <c r="H118" s="935"/>
      <c r="I118" s="939"/>
      <c r="J118" s="940"/>
      <c r="K118" s="965"/>
      <c r="L118" s="953"/>
      <c r="M118" s="178"/>
      <c r="N118" s="179"/>
      <c r="O118" s="180"/>
      <c r="P118" s="868"/>
      <c r="Q118" s="108"/>
      <c r="R118" s="968"/>
      <c r="S118" s="900"/>
      <c r="T118" s="971"/>
      <c r="U118" s="890"/>
      <c r="V118" s="971"/>
      <c r="W118" s="890"/>
      <c r="X118" s="971"/>
      <c r="Y118" s="890"/>
      <c r="Z118" s="971"/>
      <c r="AA118" s="890"/>
      <c r="AB118" s="971"/>
      <c r="AC118" s="890"/>
      <c r="AD118" s="971"/>
      <c r="AE118" s="890"/>
      <c r="AF118" s="959"/>
      <c r="AG118" s="901"/>
      <c r="AH118" s="959"/>
      <c r="AI118" s="890"/>
      <c r="AJ118" s="963"/>
      <c r="AK118" s="899">
        <f t="shared" si="50"/>
        <v>0</v>
      </c>
      <c r="AL118" s="112"/>
      <c r="AM118" s="113"/>
      <c r="AN118" s="113"/>
      <c r="AO118" s="113"/>
      <c r="AP118" s="113"/>
      <c r="AQ118" s="113"/>
      <c r="AR118" s="53">
        <f t="shared" si="48"/>
        <v>0</v>
      </c>
      <c r="AS118" s="114"/>
      <c r="AT118" s="113"/>
      <c r="AU118" s="53">
        <f>SUM(AS118:AT118)</f>
        <v>0</v>
      </c>
      <c r="AV118" s="114"/>
      <c r="AW118" s="113"/>
      <c r="AX118" s="113"/>
      <c r="AY118" s="113"/>
      <c r="AZ118" s="115"/>
      <c r="BA118" s="116"/>
      <c r="BB118" s="116"/>
      <c r="BC118" s="117"/>
    </row>
    <row r="119" spans="1:55" ht="9.9499999999999993" customHeight="1" thickBot="1" x14ac:dyDescent="0.25">
      <c r="A119" s="915"/>
      <c r="B119" s="918"/>
      <c r="C119" s="921"/>
      <c r="D119" s="924"/>
      <c r="E119" s="927"/>
      <c r="F119" s="930"/>
      <c r="G119" s="933"/>
      <c r="H119" s="936"/>
      <c r="I119" s="941"/>
      <c r="J119" s="942"/>
      <c r="K119" s="966"/>
      <c r="L119" s="954"/>
      <c r="M119" s="181"/>
      <c r="N119" s="182"/>
      <c r="O119" s="183"/>
      <c r="P119" s="118"/>
      <c r="Q119" s="118"/>
      <c r="R119" s="969"/>
      <c r="S119" s="902"/>
      <c r="T119" s="972"/>
      <c r="U119" s="903"/>
      <c r="V119" s="972"/>
      <c r="W119" s="903"/>
      <c r="X119" s="972"/>
      <c r="Y119" s="903"/>
      <c r="Z119" s="972"/>
      <c r="AA119" s="903"/>
      <c r="AB119" s="972"/>
      <c r="AC119" s="903"/>
      <c r="AD119" s="972"/>
      <c r="AE119" s="903"/>
      <c r="AF119" s="960"/>
      <c r="AG119" s="904"/>
      <c r="AH119" s="960"/>
      <c r="AI119" s="903"/>
      <c r="AJ119" s="905"/>
      <c r="AK119" s="906"/>
      <c r="AL119" s="187"/>
      <c r="AM119" s="188"/>
      <c r="AN119" s="188"/>
      <c r="AO119" s="188"/>
      <c r="AP119" s="188"/>
      <c r="AQ119" s="188"/>
      <c r="AR119" s="121"/>
      <c r="AS119" s="189"/>
      <c r="AT119" s="188"/>
      <c r="AU119" s="121"/>
      <c r="AV119" s="189"/>
      <c r="AW119" s="188"/>
      <c r="AX119" s="188"/>
      <c r="AY119" s="188"/>
      <c r="AZ119" s="190"/>
      <c r="BA119" s="191"/>
      <c r="BB119" s="191"/>
      <c r="BC119" s="192"/>
    </row>
    <row r="120" spans="1:55" ht="6" customHeight="1" x14ac:dyDescent="0.2">
      <c r="A120" s="157"/>
      <c r="B120" s="193"/>
      <c r="C120" s="193"/>
      <c r="D120" s="193"/>
      <c r="E120" s="193"/>
      <c r="F120" s="193"/>
      <c r="G120" s="193"/>
      <c r="H120" s="193"/>
      <c r="I120" s="973"/>
      <c r="J120" s="973"/>
      <c r="K120" s="193"/>
      <c r="L120" s="193"/>
      <c r="M120" s="193"/>
      <c r="N120" s="193"/>
      <c r="O120" s="193"/>
      <c r="P120" s="193"/>
      <c r="Q120" s="193"/>
      <c r="R120" s="907"/>
      <c r="S120" s="907"/>
      <c r="T120" s="907"/>
      <c r="U120" s="907"/>
      <c r="V120" s="907"/>
      <c r="W120" s="907"/>
      <c r="X120" s="907"/>
      <c r="Y120" s="907"/>
      <c r="Z120" s="907"/>
      <c r="AA120" s="907"/>
      <c r="AB120" s="907"/>
      <c r="AC120" s="907"/>
      <c r="AD120" s="907"/>
      <c r="AE120" s="907"/>
      <c r="AF120" s="907"/>
      <c r="AG120" s="907"/>
      <c r="AH120" s="907"/>
      <c r="AI120" s="907"/>
      <c r="AJ120" s="907"/>
      <c r="AK120" s="908"/>
      <c r="AL120" s="194"/>
      <c r="AM120" s="194"/>
      <c r="AN120" s="194"/>
      <c r="AO120" s="194"/>
      <c r="AP120" s="194"/>
      <c r="AQ120" s="195"/>
      <c r="AR120" s="194"/>
      <c r="AS120" s="194"/>
      <c r="AT120" s="194"/>
      <c r="AU120" s="194"/>
      <c r="AV120" s="194"/>
      <c r="AW120" s="194"/>
      <c r="AX120" s="194"/>
      <c r="AY120" s="194"/>
      <c r="AZ120" s="194"/>
      <c r="BA120" s="194"/>
      <c r="BB120" s="194"/>
      <c r="BC120" s="157"/>
    </row>
    <row r="121" spans="1:55" ht="72" customHeight="1" x14ac:dyDescent="0.2">
      <c r="A121" s="913">
        <v>12</v>
      </c>
      <c r="B121" s="162" t="s">
        <v>1705</v>
      </c>
      <c r="C121" s="163" t="s">
        <v>1706</v>
      </c>
      <c r="D121" s="164" t="s">
        <v>21</v>
      </c>
      <c r="E121" s="164" t="s">
        <v>1892</v>
      </c>
      <c r="F121" s="163" t="s">
        <v>1707</v>
      </c>
      <c r="G121" s="165" t="s">
        <v>1679</v>
      </c>
      <c r="H121" s="165" t="s">
        <v>1680</v>
      </c>
      <c r="I121" s="166" t="s">
        <v>1908</v>
      </c>
      <c r="J121" s="167">
        <f>+$N$3</f>
        <v>2018</v>
      </c>
      <c r="K121" s="165" t="s">
        <v>1925</v>
      </c>
      <c r="L121" s="166" t="s">
        <v>1968</v>
      </c>
      <c r="M121" s="163" t="s">
        <v>1708</v>
      </c>
      <c r="N121" s="163" t="s">
        <v>1709</v>
      </c>
      <c r="O121" s="163" t="s">
        <v>1710</v>
      </c>
      <c r="P121" s="163" t="s">
        <v>1985</v>
      </c>
      <c r="Q121" s="163" t="s">
        <v>1969</v>
      </c>
      <c r="R121" s="912">
        <f>SUM(R122:R128)</f>
        <v>0</v>
      </c>
      <c r="S121" s="891">
        <f t="shared" ref="S121:AK121" si="51">SUM(S122:S128)</f>
        <v>0</v>
      </c>
      <c r="T121" s="892">
        <f t="shared" si="51"/>
        <v>0</v>
      </c>
      <c r="U121" s="893">
        <f t="shared" si="51"/>
        <v>0</v>
      </c>
      <c r="V121" s="892">
        <f t="shared" si="51"/>
        <v>0</v>
      </c>
      <c r="W121" s="893">
        <f t="shared" si="51"/>
        <v>0</v>
      </c>
      <c r="X121" s="892">
        <f t="shared" si="51"/>
        <v>0</v>
      </c>
      <c r="Y121" s="893">
        <f t="shared" si="51"/>
        <v>0</v>
      </c>
      <c r="Z121" s="892">
        <f t="shared" si="51"/>
        <v>0</v>
      </c>
      <c r="AA121" s="893">
        <f t="shared" si="51"/>
        <v>0</v>
      </c>
      <c r="AB121" s="892">
        <f t="shared" si="51"/>
        <v>0</v>
      </c>
      <c r="AC121" s="893">
        <f t="shared" si="51"/>
        <v>0</v>
      </c>
      <c r="AD121" s="892">
        <f t="shared" si="51"/>
        <v>0</v>
      </c>
      <c r="AE121" s="893">
        <f t="shared" si="51"/>
        <v>0</v>
      </c>
      <c r="AF121" s="892">
        <f t="shared" si="51"/>
        <v>0</v>
      </c>
      <c r="AG121" s="894">
        <f t="shared" si="51"/>
        <v>0</v>
      </c>
      <c r="AH121" s="892">
        <f t="shared" si="51"/>
        <v>0</v>
      </c>
      <c r="AI121" s="893">
        <f t="shared" si="51"/>
        <v>0</v>
      </c>
      <c r="AJ121" s="895">
        <f t="shared" si="51"/>
        <v>0</v>
      </c>
      <c r="AK121" s="896">
        <f t="shared" si="51"/>
        <v>0</v>
      </c>
      <c r="AL121" s="870"/>
      <c r="AM121" s="871"/>
      <c r="AN121" s="871"/>
      <c r="AO121" s="871"/>
      <c r="AP121" s="871"/>
      <c r="AQ121" s="871"/>
      <c r="AR121" s="872"/>
      <c r="AS121" s="873"/>
      <c r="AT121" s="871"/>
      <c r="AU121" s="872"/>
      <c r="AV121" s="873"/>
      <c r="AW121" s="871"/>
      <c r="AX121" s="871"/>
      <c r="AY121" s="871"/>
      <c r="AZ121" s="874"/>
      <c r="BA121" s="44" t="s">
        <v>1685</v>
      </c>
      <c r="BB121" s="44" t="s">
        <v>1971</v>
      </c>
      <c r="BC121" s="45" t="s">
        <v>1687</v>
      </c>
    </row>
    <row r="122" spans="1:55" ht="22.5" x14ac:dyDescent="0.2">
      <c r="A122" s="914"/>
      <c r="B122" s="916" t="str">
        <f>VLOOKUP($D$9,'PROYECTOS REGISTRADOS'!$A$2:$D$82,4,0)</f>
        <v>Ampliación de los programas artìscticos y culturales Tocancipá, Cundinamarca, Centro Oriente</v>
      </c>
      <c r="C122" s="919" t="str">
        <f>VLOOKUP($D$9,'PROYECTOS REGISTRADOS'!$A$2:$D$82,3,0)</f>
        <v>2016-25817-00017</v>
      </c>
      <c r="D122" s="922" t="s">
        <v>618</v>
      </c>
      <c r="E122" s="925" t="str">
        <f>IF(D122=0,"0-0",(VLOOKUP(D122,'CONSOLIDADO PLAN DESARROLLO'!$EL$9:$ET$304,2,0)))</f>
        <v>Ampliación del complejo Ciudadela cultural</v>
      </c>
      <c r="F122" s="928" t="str">
        <f>IF(D122=0,"0-0",(VLOOKUP(D122,'CONSOLIDADO PLAN DESARROLLO'!$EL$9:$ET$304,3,0)))</f>
        <v>Ciudadela ampliada (%)</v>
      </c>
      <c r="G122" s="931">
        <f>IF(D122=0,"0-0",(VLOOKUP(D122,'CONSOLIDADO PLAN DESARROLLO'!$EL$9:$ET$304,4,0)))</f>
        <v>25</v>
      </c>
      <c r="H122" s="934">
        <f>IF(D122=0,"0-0",(VLOOKUP(D122,'CONSOLIDADO PLAN DESARROLLO'!$EL$9:$ET$304,5,0)))</f>
        <v>50</v>
      </c>
      <c r="I122" s="937">
        <f>IF(D122=0,"0-0",(VLOOKUP(D122,'CONSOLIDADO PLAN DESARROLLO'!$EL$9:$ET$304,$R$3,0)))</f>
        <v>0</v>
      </c>
      <c r="J122" s="938"/>
      <c r="K122" s="964">
        <v>1</v>
      </c>
      <c r="L122" s="952">
        <v>1</v>
      </c>
      <c r="M122" s="810" t="s">
        <v>1953</v>
      </c>
      <c r="N122" s="806" t="s">
        <v>1930</v>
      </c>
      <c r="O122" s="813">
        <v>3</v>
      </c>
      <c r="P122" s="867">
        <v>1</v>
      </c>
      <c r="Q122" s="47">
        <v>1</v>
      </c>
      <c r="R122" s="967">
        <f>VLOOKUP($D122,'[5]Tablero Logro Metas 2018'!AK7:AS302,3,0)</f>
        <v>0</v>
      </c>
      <c r="S122" s="897"/>
      <c r="T122" s="970">
        <f>VLOOKUP($D122,'[5]Tablero Logro Metas 2018'!AK7:AS302,4,0)</f>
        <v>0</v>
      </c>
      <c r="U122" s="889"/>
      <c r="V122" s="970">
        <f>VLOOKUP($D122,'[5]Tablero Logro Metas 2018'!AK7:AS302,5,0)</f>
        <v>0</v>
      </c>
      <c r="W122" s="889"/>
      <c r="X122" s="970">
        <f>VLOOKUP($D122,'[5]Tablero Logro Metas 2018'!AK7:AS302,6,0)</f>
        <v>0</v>
      </c>
      <c r="Y122" s="889"/>
      <c r="Z122" s="970">
        <f>VLOOKUP($D122,'[5]Tablero Logro Metas 2018'!AK7:AS302,7,0)</f>
        <v>0</v>
      </c>
      <c r="AA122" s="889"/>
      <c r="AB122" s="970">
        <f>VLOOKUP($D122,'[5]Tablero Logro Metas 2018'!AK7:AS302,8,0)</f>
        <v>0</v>
      </c>
      <c r="AC122" s="889"/>
      <c r="AD122" s="970">
        <f>VLOOKUP($D122,'[5]Tablero Logro Metas 2018'!AK7:AS302,9,0)</f>
        <v>0</v>
      </c>
      <c r="AE122" s="889"/>
      <c r="AF122" s="958"/>
      <c r="AG122" s="898"/>
      <c r="AH122" s="958"/>
      <c r="AI122" s="889"/>
      <c r="AJ122" s="961">
        <f>+R122+T122+V122+X122+Z122+AB122+AD122+AF122+AH122</f>
        <v>0</v>
      </c>
      <c r="AK122" s="899">
        <f>AC122+AE122+AG122+S122+U122+W122+Y122+AA122+AI122</f>
        <v>0</v>
      </c>
      <c r="AL122" s="51"/>
      <c r="AM122" s="52"/>
      <c r="AN122" s="52"/>
      <c r="AO122" s="52"/>
      <c r="AP122" s="52"/>
      <c r="AQ122" s="52"/>
      <c r="AR122" s="53">
        <f t="shared" ref="AR122:AR127" si="52">SUM(AL122:AQ122)</f>
        <v>0</v>
      </c>
      <c r="AS122" s="54"/>
      <c r="AT122" s="52"/>
      <c r="AU122" s="53">
        <f t="shared" ref="AU122:AU126" si="53">SUM(AS122:AT122)</f>
        <v>0</v>
      </c>
      <c r="AV122" s="54"/>
      <c r="AW122" s="52"/>
      <c r="AX122" s="52"/>
      <c r="AY122" s="52"/>
      <c r="AZ122" s="55"/>
      <c r="BA122" s="56"/>
      <c r="BB122" s="56"/>
      <c r="BC122" s="57"/>
    </row>
    <row r="123" spans="1:55" ht="17.25" customHeight="1" x14ac:dyDescent="0.2">
      <c r="A123" s="914"/>
      <c r="B123" s="916"/>
      <c r="C123" s="919"/>
      <c r="D123" s="922"/>
      <c r="E123" s="926"/>
      <c r="F123" s="928"/>
      <c r="G123" s="931"/>
      <c r="H123" s="934"/>
      <c r="I123" s="939"/>
      <c r="J123" s="940"/>
      <c r="K123" s="964"/>
      <c r="L123" s="953"/>
      <c r="M123" s="175"/>
      <c r="N123" s="176"/>
      <c r="O123" s="177"/>
      <c r="P123" s="867"/>
      <c r="Q123" s="47"/>
      <c r="R123" s="968"/>
      <c r="S123" s="897"/>
      <c r="T123" s="971"/>
      <c r="U123" s="889"/>
      <c r="V123" s="971"/>
      <c r="W123" s="889"/>
      <c r="X123" s="971"/>
      <c r="Y123" s="889"/>
      <c r="Z123" s="971"/>
      <c r="AA123" s="889"/>
      <c r="AB123" s="971"/>
      <c r="AC123" s="889"/>
      <c r="AD123" s="971"/>
      <c r="AE123" s="889"/>
      <c r="AF123" s="959"/>
      <c r="AG123" s="898"/>
      <c r="AH123" s="959"/>
      <c r="AI123" s="889"/>
      <c r="AJ123" s="962"/>
      <c r="AK123" s="899">
        <f t="shared" ref="AK123:AK127" si="54">AC123+AE123+AG123+S123+U123+W123+Y123+AA123+AI123</f>
        <v>0</v>
      </c>
      <c r="AL123" s="51"/>
      <c r="AM123" s="52"/>
      <c r="AN123" s="52"/>
      <c r="AO123" s="52"/>
      <c r="AP123" s="52"/>
      <c r="AQ123" s="52"/>
      <c r="AR123" s="53">
        <f t="shared" si="52"/>
        <v>0</v>
      </c>
      <c r="AS123" s="54"/>
      <c r="AT123" s="52"/>
      <c r="AU123" s="53">
        <f t="shared" si="53"/>
        <v>0</v>
      </c>
      <c r="AV123" s="54"/>
      <c r="AW123" s="52"/>
      <c r="AX123" s="52"/>
      <c r="AY123" s="52"/>
      <c r="AZ123" s="55"/>
      <c r="BA123" s="56"/>
      <c r="BB123" s="56"/>
      <c r="BC123" s="57"/>
    </row>
    <row r="124" spans="1:55" ht="17.25" customHeight="1" x14ac:dyDescent="0.2">
      <c r="A124" s="914"/>
      <c r="B124" s="916"/>
      <c r="C124" s="919"/>
      <c r="D124" s="922"/>
      <c r="E124" s="926"/>
      <c r="F124" s="928"/>
      <c r="G124" s="931"/>
      <c r="H124" s="934"/>
      <c r="I124" s="939"/>
      <c r="J124" s="940"/>
      <c r="K124" s="964"/>
      <c r="L124" s="953"/>
      <c r="M124" s="175"/>
      <c r="N124" s="176"/>
      <c r="O124" s="177"/>
      <c r="P124" s="867"/>
      <c r="Q124" s="47"/>
      <c r="R124" s="968"/>
      <c r="S124" s="897"/>
      <c r="T124" s="971"/>
      <c r="U124" s="889"/>
      <c r="V124" s="971"/>
      <c r="W124" s="889"/>
      <c r="X124" s="971"/>
      <c r="Y124" s="889"/>
      <c r="Z124" s="971"/>
      <c r="AA124" s="889"/>
      <c r="AB124" s="971"/>
      <c r="AC124" s="889"/>
      <c r="AD124" s="971"/>
      <c r="AE124" s="889"/>
      <c r="AF124" s="959"/>
      <c r="AG124" s="898"/>
      <c r="AH124" s="959"/>
      <c r="AI124" s="889"/>
      <c r="AJ124" s="962"/>
      <c r="AK124" s="899">
        <f t="shared" si="54"/>
        <v>0</v>
      </c>
      <c r="AL124" s="51"/>
      <c r="AM124" s="52"/>
      <c r="AN124" s="52"/>
      <c r="AO124" s="52"/>
      <c r="AP124" s="52"/>
      <c r="AQ124" s="52"/>
      <c r="AR124" s="53">
        <f t="shared" si="52"/>
        <v>0</v>
      </c>
      <c r="AS124" s="54"/>
      <c r="AT124" s="52"/>
      <c r="AU124" s="53">
        <f t="shared" si="53"/>
        <v>0</v>
      </c>
      <c r="AV124" s="54"/>
      <c r="AW124" s="52"/>
      <c r="AX124" s="52"/>
      <c r="AY124" s="52"/>
      <c r="AZ124" s="55"/>
      <c r="BA124" s="56"/>
      <c r="BB124" s="56"/>
      <c r="BC124" s="57"/>
    </row>
    <row r="125" spans="1:55" ht="17.25" customHeight="1" x14ac:dyDescent="0.2">
      <c r="A125" s="914"/>
      <c r="B125" s="916"/>
      <c r="C125" s="919"/>
      <c r="D125" s="922"/>
      <c r="E125" s="926"/>
      <c r="F125" s="928"/>
      <c r="G125" s="931"/>
      <c r="H125" s="934"/>
      <c r="I125" s="939"/>
      <c r="J125" s="940"/>
      <c r="K125" s="964"/>
      <c r="L125" s="953"/>
      <c r="M125" s="175"/>
      <c r="N125" s="176"/>
      <c r="O125" s="177"/>
      <c r="P125" s="867"/>
      <c r="Q125" s="47"/>
      <c r="R125" s="968"/>
      <c r="S125" s="897"/>
      <c r="T125" s="971"/>
      <c r="U125" s="889"/>
      <c r="V125" s="971"/>
      <c r="W125" s="889"/>
      <c r="X125" s="971"/>
      <c r="Y125" s="889"/>
      <c r="Z125" s="971"/>
      <c r="AA125" s="889"/>
      <c r="AB125" s="971"/>
      <c r="AC125" s="889"/>
      <c r="AD125" s="971"/>
      <c r="AE125" s="889"/>
      <c r="AF125" s="959"/>
      <c r="AG125" s="898"/>
      <c r="AH125" s="959"/>
      <c r="AI125" s="889"/>
      <c r="AJ125" s="962"/>
      <c r="AK125" s="899">
        <f t="shared" si="54"/>
        <v>0</v>
      </c>
      <c r="AL125" s="51"/>
      <c r="AM125" s="52"/>
      <c r="AN125" s="52"/>
      <c r="AO125" s="52"/>
      <c r="AP125" s="52"/>
      <c r="AQ125" s="52"/>
      <c r="AR125" s="53">
        <f t="shared" si="52"/>
        <v>0</v>
      </c>
      <c r="AS125" s="54"/>
      <c r="AT125" s="52"/>
      <c r="AU125" s="53">
        <f t="shared" si="53"/>
        <v>0</v>
      </c>
      <c r="AV125" s="54"/>
      <c r="AW125" s="52"/>
      <c r="AX125" s="52"/>
      <c r="AY125" s="52"/>
      <c r="AZ125" s="55"/>
      <c r="BA125" s="56"/>
      <c r="BB125" s="56"/>
      <c r="BC125" s="57"/>
    </row>
    <row r="126" spans="1:55" ht="17.25" customHeight="1" x14ac:dyDescent="0.2">
      <c r="A126" s="914"/>
      <c r="B126" s="916"/>
      <c r="C126" s="919"/>
      <c r="D126" s="922"/>
      <c r="E126" s="926"/>
      <c r="F126" s="928"/>
      <c r="G126" s="931"/>
      <c r="H126" s="934"/>
      <c r="I126" s="939"/>
      <c r="J126" s="940"/>
      <c r="K126" s="964"/>
      <c r="L126" s="953"/>
      <c r="M126" s="175"/>
      <c r="N126" s="176"/>
      <c r="O126" s="177"/>
      <c r="P126" s="867"/>
      <c r="Q126" s="47"/>
      <c r="R126" s="968"/>
      <c r="S126" s="897"/>
      <c r="T126" s="971"/>
      <c r="U126" s="889"/>
      <c r="V126" s="971"/>
      <c r="W126" s="889"/>
      <c r="X126" s="971"/>
      <c r="Y126" s="889"/>
      <c r="Z126" s="971"/>
      <c r="AA126" s="889"/>
      <c r="AB126" s="971"/>
      <c r="AC126" s="889"/>
      <c r="AD126" s="971"/>
      <c r="AE126" s="889"/>
      <c r="AF126" s="959"/>
      <c r="AG126" s="898"/>
      <c r="AH126" s="959"/>
      <c r="AI126" s="889"/>
      <c r="AJ126" s="962"/>
      <c r="AK126" s="899">
        <f t="shared" si="54"/>
        <v>0</v>
      </c>
      <c r="AL126" s="51"/>
      <c r="AM126" s="52"/>
      <c r="AN126" s="52"/>
      <c r="AO126" s="52"/>
      <c r="AP126" s="52"/>
      <c r="AQ126" s="52"/>
      <c r="AR126" s="53">
        <f t="shared" si="52"/>
        <v>0</v>
      </c>
      <c r="AS126" s="54"/>
      <c r="AT126" s="52"/>
      <c r="AU126" s="53">
        <f t="shared" si="53"/>
        <v>0</v>
      </c>
      <c r="AV126" s="54"/>
      <c r="AW126" s="52"/>
      <c r="AX126" s="52"/>
      <c r="AY126" s="52"/>
      <c r="AZ126" s="55"/>
      <c r="BA126" s="56"/>
      <c r="BB126" s="56"/>
      <c r="BC126" s="57"/>
    </row>
    <row r="127" spans="1:55" ht="17.25" customHeight="1" x14ac:dyDescent="0.2">
      <c r="A127" s="914"/>
      <c r="B127" s="917"/>
      <c r="C127" s="920"/>
      <c r="D127" s="923"/>
      <c r="E127" s="926"/>
      <c r="F127" s="929"/>
      <c r="G127" s="932"/>
      <c r="H127" s="935"/>
      <c r="I127" s="939"/>
      <c r="J127" s="940"/>
      <c r="K127" s="965"/>
      <c r="L127" s="953"/>
      <c r="M127" s="178"/>
      <c r="N127" s="179"/>
      <c r="O127" s="180"/>
      <c r="P127" s="868"/>
      <c r="Q127" s="108"/>
      <c r="R127" s="968"/>
      <c r="S127" s="900"/>
      <c r="T127" s="971"/>
      <c r="U127" s="890"/>
      <c r="V127" s="971"/>
      <c r="W127" s="890"/>
      <c r="X127" s="971"/>
      <c r="Y127" s="890"/>
      <c r="Z127" s="971"/>
      <c r="AA127" s="890"/>
      <c r="AB127" s="971"/>
      <c r="AC127" s="890"/>
      <c r="AD127" s="971"/>
      <c r="AE127" s="890"/>
      <c r="AF127" s="959"/>
      <c r="AG127" s="901"/>
      <c r="AH127" s="959"/>
      <c r="AI127" s="890"/>
      <c r="AJ127" s="963"/>
      <c r="AK127" s="899">
        <f t="shared" si="54"/>
        <v>0</v>
      </c>
      <c r="AL127" s="112"/>
      <c r="AM127" s="113"/>
      <c r="AN127" s="113"/>
      <c r="AO127" s="113"/>
      <c r="AP127" s="113"/>
      <c r="AQ127" s="113"/>
      <c r="AR127" s="53">
        <f t="shared" si="52"/>
        <v>0</v>
      </c>
      <c r="AS127" s="114"/>
      <c r="AT127" s="113"/>
      <c r="AU127" s="53">
        <f>SUM(AS127:AT127)</f>
        <v>0</v>
      </c>
      <c r="AV127" s="114"/>
      <c r="AW127" s="113"/>
      <c r="AX127" s="113"/>
      <c r="AY127" s="113"/>
      <c r="AZ127" s="115"/>
      <c r="BA127" s="116"/>
      <c r="BB127" s="116"/>
      <c r="BC127" s="117"/>
    </row>
    <row r="128" spans="1:55" ht="9.9499999999999993" customHeight="1" thickBot="1" x14ac:dyDescent="0.25">
      <c r="A128" s="915"/>
      <c r="B128" s="918"/>
      <c r="C128" s="921"/>
      <c r="D128" s="924"/>
      <c r="E128" s="927"/>
      <c r="F128" s="930"/>
      <c r="G128" s="933"/>
      <c r="H128" s="936"/>
      <c r="I128" s="941"/>
      <c r="J128" s="942"/>
      <c r="K128" s="966"/>
      <c r="L128" s="954"/>
      <c r="M128" s="181"/>
      <c r="N128" s="182"/>
      <c r="O128" s="183"/>
      <c r="P128" s="118"/>
      <c r="Q128" s="118"/>
      <c r="R128" s="969"/>
      <c r="S128" s="902"/>
      <c r="T128" s="972"/>
      <c r="U128" s="903"/>
      <c r="V128" s="972"/>
      <c r="W128" s="903"/>
      <c r="X128" s="972"/>
      <c r="Y128" s="903"/>
      <c r="Z128" s="972"/>
      <c r="AA128" s="903"/>
      <c r="AB128" s="972"/>
      <c r="AC128" s="903"/>
      <c r="AD128" s="972"/>
      <c r="AE128" s="903"/>
      <c r="AF128" s="960"/>
      <c r="AG128" s="904"/>
      <c r="AH128" s="960"/>
      <c r="AI128" s="903"/>
      <c r="AJ128" s="905"/>
      <c r="AK128" s="906"/>
      <c r="AL128" s="187"/>
      <c r="AM128" s="188"/>
      <c r="AN128" s="188"/>
      <c r="AO128" s="188"/>
      <c r="AP128" s="188"/>
      <c r="AQ128" s="188"/>
      <c r="AR128" s="121"/>
      <c r="AS128" s="189"/>
      <c r="AT128" s="188"/>
      <c r="AU128" s="121"/>
      <c r="AV128" s="189"/>
      <c r="AW128" s="188"/>
      <c r="AX128" s="188"/>
      <c r="AY128" s="188"/>
      <c r="AZ128" s="190"/>
      <c r="BA128" s="191"/>
      <c r="BB128" s="191"/>
      <c r="BC128" s="192"/>
    </row>
    <row r="129" spans="1:55" ht="6" customHeight="1" x14ac:dyDescent="0.2">
      <c r="A129" s="157"/>
      <c r="B129" s="193"/>
      <c r="C129" s="193"/>
      <c r="D129" s="193"/>
      <c r="E129" s="193"/>
      <c r="F129" s="193"/>
      <c r="G129" s="193"/>
      <c r="H129" s="193"/>
      <c r="I129" s="973"/>
      <c r="J129" s="973"/>
      <c r="K129" s="193"/>
      <c r="L129" s="193"/>
      <c r="M129" s="193"/>
      <c r="N129" s="193"/>
      <c r="O129" s="193"/>
      <c r="P129" s="193"/>
      <c r="Q129" s="193"/>
      <c r="R129" s="907"/>
      <c r="S129" s="907"/>
      <c r="T129" s="907"/>
      <c r="U129" s="907"/>
      <c r="V129" s="907"/>
      <c r="W129" s="907"/>
      <c r="X129" s="907"/>
      <c r="Y129" s="907"/>
      <c r="Z129" s="907"/>
      <c r="AA129" s="907"/>
      <c r="AB129" s="907"/>
      <c r="AC129" s="907"/>
      <c r="AD129" s="907"/>
      <c r="AE129" s="907"/>
      <c r="AF129" s="907"/>
      <c r="AG129" s="907"/>
      <c r="AH129" s="907"/>
      <c r="AI129" s="907"/>
      <c r="AJ129" s="907"/>
      <c r="AK129" s="908"/>
      <c r="AL129" s="194"/>
      <c r="AM129" s="194"/>
      <c r="AN129" s="194"/>
      <c r="AO129" s="194"/>
      <c r="AP129" s="194"/>
      <c r="AQ129" s="195"/>
      <c r="AR129" s="194"/>
      <c r="AS129" s="194"/>
      <c r="AT129" s="194"/>
      <c r="AU129" s="194"/>
      <c r="AV129" s="194"/>
      <c r="AW129" s="194"/>
      <c r="AX129" s="194"/>
      <c r="AY129" s="194"/>
      <c r="AZ129" s="194"/>
      <c r="BA129" s="194"/>
      <c r="BB129" s="194"/>
      <c r="BC129" s="157"/>
    </row>
    <row r="130" spans="1:55" ht="72" customHeight="1" x14ac:dyDescent="0.2">
      <c r="A130" s="913">
        <v>13</v>
      </c>
      <c r="B130" s="162" t="s">
        <v>1705</v>
      </c>
      <c r="C130" s="163" t="s">
        <v>1706</v>
      </c>
      <c r="D130" s="164" t="s">
        <v>21</v>
      </c>
      <c r="E130" s="164" t="s">
        <v>1892</v>
      </c>
      <c r="F130" s="163" t="s">
        <v>1707</v>
      </c>
      <c r="G130" s="165" t="s">
        <v>1679</v>
      </c>
      <c r="H130" s="165" t="s">
        <v>1680</v>
      </c>
      <c r="I130" s="166" t="s">
        <v>1908</v>
      </c>
      <c r="J130" s="167">
        <f>+$N$3</f>
        <v>2018</v>
      </c>
      <c r="K130" s="165" t="s">
        <v>1925</v>
      </c>
      <c r="L130" s="166" t="s">
        <v>1968</v>
      </c>
      <c r="M130" s="163" t="s">
        <v>1708</v>
      </c>
      <c r="N130" s="163" t="s">
        <v>1709</v>
      </c>
      <c r="O130" s="163" t="s">
        <v>1710</v>
      </c>
      <c r="P130" s="163" t="s">
        <v>1985</v>
      </c>
      <c r="Q130" s="163" t="s">
        <v>1969</v>
      </c>
      <c r="R130" s="912">
        <f>SUM(R131:R137)</f>
        <v>0</v>
      </c>
      <c r="S130" s="891">
        <f t="shared" ref="S130:AK130" si="55">SUM(S131:S137)</f>
        <v>0</v>
      </c>
      <c r="T130" s="892">
        <f t="shared" si="55"/>
        <v>0</v>
      </c>
      <c r="U130" s="893">
        <f t="shared" si="55"/>
        <v>0</v>
      </c>
      <c r="V130" s="892">
        <f t="shared" si="55"/>
        <v>0</v>
      </c>
      <c r="W130" s="893">
        <f t="shared" si="55"/>
        <v>0</v>
      </c>
      <c r="X130" s="892">
        <f t="shared" si="55"/>
        <v>0</v>
      </c>
      <c r="Y130" s="893">
        <f t="shared" si="55"/>
        <v>0</v>
      </c>
      <c r="Z130" s="892">
        <f t="shared" si="55"/>
        <v>0</v>
      </c>
      <c r="AA130" s="893">
        <f t="shared" si="55"/>
        <v>0</v>
      </c>
      <c r="AB130" s="892">
        <f t="shared" si="55"/>
        <v>0</v>
      </c>
      <c r="AC130" s="893">
        <f t="shared" si="55"/>
        <v>0</v>
      </c>
      <c r="AD130" s="892">
        <f t="shared" si="55"/>
        <v>0</v>
      </c>
      <c r="AE130" s="893">
        <f t="shared" si="55"/>
        <v>0</v>
      </c>
      <c r="AF130" s="892">
        <f t="shared" si="55"/>
        <v>0</v>
      </c>
      <c r="AG130" s="894">
        <f t="shared" si="55"/>
        <v>0</v>
      </c>
      <c r="AH130" s="892">
        <f t="shared" si="55"/>
        <v>0</v>
      </c>
      <c r="AI130" s="893">
        <f t="shared" si="55"/>
        <v>0</v>
      </c>
      <c r="AJ130" s="895">
        <f t="shared" si="55"/>
        <v>0</v>
      </c>
      <c r="AK130" s="896">
        <f t="shared" si="55"/>
        <v>0</v>
      </c>
      <c r="AL130" s="870"/>
      <c r="AM130" s="871"/>
      <c r="AN130" s="871"/>
      <c r="AO130" s="871"/>
      <c r="AP130" s="871"/>
      <c r="AQ130" s="871"/>
      <c r="AR130" s="872"/>
      <c r="AS130" s="873"/>
      <c r="AT130" s="871"/>
      <c r="AU130" s="872"/>
      <c r="AV130" s="873"/>
      <c r="AW130" s="871"/>
      <c r="AX130" s="871"/>
      <c r="AY130" s="871"/>
      <c r="AZ130" s="874"/>
      <c r="BA130" s="44" t="s">
        <v>1685</v>
      </c>
      <c r="BB130" s="44" t="s">
        <v>1971</v>
      </c>
      <c r="BC130" s="45" t="s">
        <v>1687</v>
      </c>
    </row>
    <row r="131" spans="1:55" ht="22.5" x14ac:dyDescent="0.2">
      <c r="A131" s="914"/>
      <c r="B131" s="916" t="str">
        <f>VLOOKUP($D$9,'PROYECTOS REGISTRADOS'!$A$2:$D$82,4,0)</f>
        <v>Ampliación de los programas artìscticos y culturales Tocancipá, Cundinamarca, Centro Oriente</v>
      </c>
      <c r="C131" s="919" t="str">
        <f>VLOOKUP($D$9,'PROYECTOS REGISTRADOS'!$A$2:$D$82,3,0)</f>
        <v>2016-25817-00017</v>
      </c>
      <c r="D131" s="922" t="s">
        <v>623</v>
      </c>
      <c r="E131" s="925" t="str">
        <f>IF(D131=0,"0-0",(VLOOKUP(D131,'CONSOLIDADO PLAN DESARROLLO'!$EL$9:$ET$304,2,0)))</f>
        <v>Ampliar el servicio de Red Bibliotecas en las instituciones educativas</v>
      </c>
      <c r="F131" s="928" t="str">
        <f>IF(D131=0,"0-0",(VLOOKUP(D131,'CONSOLIDADO PLAN DESARROLLO'!$EL$9:$ET$304,3,0)))</f>
        <v>Servicio Red de Bibliotecas ampliado</v>
      </c>
      <c r="G131" s="931">
        <f>IF(D131=0,"0-0",(VLOOKUP(D131,'CONSOLIDADO PLAN DESARROLLO'!$EL$9:$ET$304,4,0)))</f>
        <v>2</v>
      </c>
      <c r="H131" s="934">
        <f>IF(D131=0,"0-0",(VLOOKUP(D131,'CONSOLIDADO PLAN DESARROLLO'!$EL$9:$ET$304,5,0)))</f>
        <v>6</v>
      </c>
      <c r="I131" s="937">
        <f>IF(D131=0,"0-0",(VLOOKUP(D131,'CONSOLIDADO PLAN DESARROLLO'!$EL$9:$ET$304,$R$3,0)))</f>
        <v>2</v>
      </c>
      <c r="J131" s="938"/>
      <c r="K131" s="964">
        <v>1</v>
      </c>
      <c r="L131" s="952">
        <v>1</v>
      </c>
      <c r="M131" s="810" t="s">
        <v>1954</v>
      </c>
      <c r="N131" s="806" t="s">
        <v>1930</v>
      </c>
      <c r="O131" s="813">
        <v>3</v>
      </c>
      <c r="P131" s="867">
        <v>1</v>
      </c>
      <c r="Q131" s="47">
        <v>1</v>
      </c>
      <c r="R131" s="967">
        <f>VLOOKUP($D131,'[5]Tablero Logro Metas 2018'!AK7:AS302,3,0)</f>
        <v>0</v>
      </c>
      <c r="S131" s="897"/>
      <c r="T131" s="970">
        <f>VLOOKUP($D131,'[5]Tablero Logro Metas 2018'!AK7:AS302,4,0)</f>
        <v>0</v>
      </c>
      <c r="U131" s="889"/>
      <c r="V131" s="970">
        <f>VLOOKUP($D131,'[5]Tablero Logro Metas 2018'!AK7:AS302,5,0)</f>
        <v>0</v>
      </c>
      <c r="W131" s="889"/>
      <c r="X131" s="970">
        <f>VLOOKUP($D131,'[5]Tablero Logro Metas 2018'!AK7:AS302,6,0)</f>
        <v>0</v>
      </c>
      <c r="Y131" s="889"/>
      <c r="Z131" s="970">
        <f>VLOOKUP($D131,'[5]Tablero Logro Metas 2018'!AK7:AS302,7,0)</f>
        <v>0</v>
      </c>
      <c r="AA131" s="889"/>
      <c r="AB131" s="970">
        <f>VLOOKUP($D131,'[5]Tablero Logro Metas 2018'!AK7:AS302,8,0)</f>
        <v>0</v>
      </c>
      <c r="AC131" s="889"/>
      <c r="AD131" s="970">
        <f>VLOOKUP($D131,'[5]Tablero Logro Metas 2018'!AK7:AS302,9,0)</f>
        <v>0</v>
      </c>
      <c r="AE131" s="889"/>
      <c r="AF131" s="958"/>
      <c r="AG131" s="898"/>
      <c r="AH131" s="958"/>
      <c r="AI131" s="889"/>
      <c r="AJ131" s="961">
        <f>+R131+T131+V131+X131+Z131+AB131+AD131+AF131+AH131</f>
        <v>0</v>
      </c>
      <c r="AK131" s="899">
        <f>AC131+AE131+AG131+S131+U131+W131+Y131+AA131+AI131</f>
        <v>0</v>
      </c>
      <c r="AL131" s="51"/>
      <c r="AM131" s="52"/>
      <c r="AN131" s="52"/>
      <c r="AO131" s="52"/>
      <c r="AP131" s="52"/>
      <c r="AQ131" s="52"/>
      <c r="AR131" s="53">
        <f t="shared" ref="AR131:AR136" si="56">SUM(AL131:AQ131)</f>
        <v>0</v>
      </c>
      <c r="AS131" s="54"/>
      <c r="AT131" s="52"/>
      <c r="AU131" s="53">
        <f t="shared" ref="AU131:AU135" si="57">SUM(AS131:AT131)</f>
        <v>0</v>
      </c>
      <c r="AV131" s="54"/>
      <c r="AW131" s="52"/>
      <c r="AX131" s="52"/>
      <c r="AY131" s="52"/>
      <c r="AZ131" s="55"/>
      <c r="BA131" s="56"/>
      <c r="BB131" s="56"/>
      <c r="BC131" s="57"/>
    </row>
    <row r="132" spans="1:55" ht="17.25" customHeight="1" x14ac:dyDescent="0.2">
      <c r="A132" s="914"/>
      <c r="B132" s="916"/>
      <c r="C132" s="919"/>
      <c r="D132" s="922"/>
      <c r="E132" s="926"/>
      <c r="F132" s="928"/>
      <c r="G132" s="931"/>
      <c r="H132" s="934"/>
      <c r="I132" s="939"/>
      <c r="J132" s="940"/>
      <c r="K132" s="964"/>
      <c r="L132" s="953"/>
      <c r="M132" s="175"/>
      <c r="N132" s="176"/>
      <c r="O132" s="177"/>
      <c r="P132" s="867"/>
      <c r="Q132" s="47"/>
      <c r="R132" s="968"/>
      <c r="S132" s="897"/>
      <c r="T132" s="971"/>
      <c r="U132" s="889"/>
      <c r="V132" s="971"/>
      <c r="W132" s="889"/>
      <c r="X132" s="971"/>
      <c r="Y132" s="889"/>
      <c r="Z132" s="971"/>
      <c r="AA132" s="889"/>
      <c r="AB132" s="971"/>
      <c r="AC132" s="889"/>
      <c r="AD132" s="971"/>
      <c r="AE132" s="889"/>
      <c r="AF132" s="959"/>
      <c r="AG132" s="898"/>
      <c r="AH132" s="959"/>
      <c r="AI132" s="889"/>
      <c r="AJ132" s="962"/>
      <c r="AK132" s="899">
        <f t="shared" ref="AK132:AK136" si="58">AC132+AE132+AG132+S132+U132+W132+Y132+AA132+AI132</f>
        <v>0</v>
      </c>
      <c r="AL132" s="51"/>
      <c r="AM132" s="52"/>
      <c r="AN132" s="52"/>
      <c r="AO132" s="52"/>
      <c r="AP132" s="52"/>
      <c r="AQ132" s="52"/>
      <c r="AR132" s="53">
        <f t="shared" si="56"/>
        <v>0</v>
      </c>
      <c r="AS132" s="54"/>
      <c r="AT132" s="52"/>
      <c r="AU132" s="53">
        <f t="shared" si="57"/>
        <v>0</v>
      </c>
      <c r="AV132" s="54"/>
      <c r="AW132" s="52"/>
      <c r="AX132" s="52"/>
      <c r="AY132" s="52"/>
      <c r="AZ132" s="55"/>
      <c r="BA132" s="56"/>
      <c r="BB132" s="56"/>
      <c r="BC132" s="57"/>
    </row>
    <row r="133" spans="1:55" ht="17.25" customHeight="1" x14ac:dyDescent="0.2">
      <c r="A133" s="914"/>
      <c r="B133" s="916"/>
      <c r="C133" s="919"/>
      <c r="D133" s="922"/>
      <c r="E133" s="926"/>
      <c r="F133" s="928"/>
      <c r="G133" s="931"/>
      <c r="H133" s="934"/>
      <c r="I133" s="939"/>
      <c r="J133" s="940"/>
      <c r="K133" s="964"/>
      <c r="L133" s="953"/>
      <c r="M133" s="175"/>
      <c r="N133" s="176"/>
      <c r="O133" s="177"/>
      <c r="P133" s="867"/>
      <c r="Q133" s="47"/>
      <c r="R133" s="968"/>
      <c r="S133" s="897"/>
      <c r="T133" s="971"/>
      <c r="U133" s="889"/>
      <c r="V133" s="971"/>
      <c r="W133" s="889"/>
      <c r="X133" s="971"/>
      <c r="Y133" s="889"/>
      <c r="Z133" s="971"/>
      <c r="AA133" s="889"/>
      <c r="AB133" s="971"/>
      <c r="AC133" s="889"/>
      <c r="AD133" s="971"/>
      <c r="AE133" s="889"/>
      <c r="AF133" s="959"/>
      <c r="AG133" s="898"/>
      <c r="AH133" s="959"/>
      <c r="AI133" s="889"/>
      <c r="AJ133" s="962"/>
      <c r="AK133" s="899">
        <f t="shared" si="58"/>
        <v>0</v>
      </c>
      <c r="AL133" s="51"/>
      <c r="AM133" s="52"/>
      <c r="AN133" s="52"/>
      <c r="AO133" s="52"/>
      <c r="AP133" s="52"/>
      <c r="AQ133" s="52"/>
      <c r="AR133" s="53">
        <f t="shared" si="56"/>
        <v>0</v>
      </c>
      <c r="AS133" s="54"/>
      <c r="AT133" s="52"/>
      <c r="AU133" s="53">
        <f t="shared" si="57"/>
        <v>0</v>
      </c>
      <c r="AV133" s="54"/>
      <c r="AW133" s="52"/>
      <c r="AX133" s="52"/>
      <c r="AY133" s="52"/>
      <c r="AZ133" s="55"/>
      <c r="BA133" s="56"/>
      <c r="BB133" s="56"/>
      <c r="BC133" s="57"/>
    </row>
    <row r="134" spans="1:55" ht="17.25" customHeight="1" x14ac:dyDescent="0.2">
      <c r="A134" s="914"/>
      <c r="B134" s="916"/>
      <c r="C134" s="919"/>
      <c r="D134" s="922"/>
      <c r="E134" s="926"/>
      <c r="F134" s="928"/>
      <c r="G134" s="931"/>
      <c r="H134" s="934"/>
      <c r="I134" s="939"/>
      <c r="J134" s="940"/>
      <c r="K134" s="964"/>
      <c r="L134" s="953"/>
      <c r="M134" s="175"/>
      <c r="N134" s="176"/>
      <c r="O134" s="177"/>
      <c r="P134" s="867"/>
      <c r="Q134" s="47"/>
      <c r="R134" s="968"/>
      <c r="S134" s="897"/>
      <c r="T134" s="971"/>
      <c r="U134" s="889"/>
      <c r="V134" s="971"/>
      <c r="W134" s="889"/>
      <c r="X134" s="971"/>
      <c r="Y134" s="889"/>
      <c r="Z134" s="971"/>
      <c r="AA134" s="889"/>
      <c r="AB134" s="971"/>
      <c r="AC134" s="889"/>
      <c r="AD134" s="971"/>
      <c r="AE134" s="889"/>
      <c r="AF134" s="959"/>
      <c r="AG134" s="898"/>
      <c r="AH134" s="959"/>
      <c r="AI134" s="889"/>
      <c r="AJ134" s="962"/>
      <c r="AK134" s="899">
        <f t="shared" si="58"/>
        <v>0</v>
      </c>
      <c r="AL134" s="51"/>
      <c r="AM134" s="52"/>
      <c r="AN134" s="52"/>
      <c r="AO134" s="52"/>
      <c r="AP134" s="52"/>
      <c r="AQ134" s="52"/>
      <c r="AR134" s="53">
        <f t="shared" si="56"/>
        <v>0</v>
      </c>
      <c r="AS134" s="54"/>
      <c r="AT134" s="52"/>
      <c r="AU134" s="53">
        <f t="shared" si="57"/>
        <v>0</v>
      </c>
      <c r="AV134" s="54"/>
      <c r="AW134" s="52"/>
      <c r="AX134" s="52"/>
      <c r="AY134" s="52"/>
      <c r="AZ134" s="55"/>
      <c r="BA134" s="56"/>
      <c r="BB134" s="56"/>
      <c r="BC134" s="57"/>
    </row>
    <row r="135" spans="1:55" ht="17.25" customHeight="1" x14ac:dyDescent="0.2">
      <c r="A135" s="914"/>
      <c r="B135" s="916"/>
      <c r="C135" s="919"/>
      <c r="D135" s="922"/>
      <c r="E135" s="926"/>
      <c r="F135" s="928"/>
      <c r="G135" s="931"/>
      <c r="H135" s="934"/>
      <c r="I135" s="939"/>
      <c r="J135" s="940"/>
      <c r="K135" s="964"/>
      <c r="L135" s="953"/>
      <c r="M135" s="175"/>
      <c r="N135" s="176"/>
      <c r="O135" s="177"/>
      <c r="P135" s="867"/>
      <c r="Q135" s="47"/>
      <c r="R135" s="968"/>
      <c r="S135" s="897"/>
      <c r="T135" s="971"/>
      <c r="U135" s="889"/>
      <c r="V135" s="971"/>
      <c r="W135" s="889"/>
      <c r="X135" s="971"/>
      <c r="Y135" s="889"/>
      <c r="Z135" s="971"/>
      <c r="AA135" s="889"/>
      <c r="AB135" s="971"/>
      <c r="AC135" s="889"/>
      <c r="AD135" s="971"/>
      <c r="AE135" s="889"/>
      <c r="AF135" s="959"/>
      <c r="AG135" s="898"/>
      <c r="AH135" s="959"/>
      <c r="AI135" s="889"/>
      <c r="AJ135" s="962"/>
      <c r="AK135" s="899">
        <f t="shared" si="58"/>
        <v>0</v>
      </c>
      <c r="AL135" s="51"/>
      <c r="AM135" s="52"/>
      <c r="AN135" s="52"/>
      <c r="AO135" s="52"/>
      <c r="AP135" s="52"/>
      <c r="AQ135" s="52"/>
      <c r="AR135" s="53">
        <f t="shared" si="56"/>
        <v>0</v>
      </c>
      <c r="AS135" s="54"/>
      <c r="AT135" s="52"/>
      <c r="AU135" s="53">
        <f t="shared" si="57"/>
        <v>0</v>
      </c>
      <c r="AV135" s="54"/>
      <c r="AW135" s="52"/>
      <c r="AX135" s="52"/>
      <c r="AY135" s="52"/>
      <c r="AZ135" s="55"/>
      <c r="BA135" s="56"/>
      <c r="BB135" s="56"/>
      <c r="BC135" s="57"/>
    </row>
    <row r="136" spans="1:55" ht="17.25" customHeight="1" x14ac:dyDescent="0.2">
      <c r="A136" s="914"/>
      <c r="B136" s="917"/>
      <c r="C136" s="920"/>
      <c r="D136" s="923"/>
      <c r="E136" s="926"/>
      <c r="F136" s="929"/>
      <c r="G136" s="932"/>
      <c r="H136" s="935"/>
      <c r="I136" s="939"/>
      <c r="J136" s="940"/>
      <c r="K136" s="965"/>
      <c r="L136" s="953"/>
      <c r="M136" s="178"/>
      <c r="N136" s="179"/>
      <c r="O136" s="180"/>
      <c r="P136" s="868"/>
      <c r="Q136" s="108"/>
      <c r="R136" s="968"/>
      <c r="S136" s="900"/>
      <c r="T136" s="971"/>
      <c r="U136" s="890"/>
      <c r="V136" s="971"/>
      <c r="W136" s="890"/>
      <c r="X136" s="971"/>
      <c r="Y136" s="890"/>
      <c r="Z136" s="971"/>
      <c r="AA136" s="890"/>
      <c r="AB136" s="971"/>
      <c r="AC136" s="890"/>
      <c r="AD136" s="971"/>
      <c r="AE136" s="890"/>
      <c r="AF136" s="959"/>
      <c r="AG136" s="901"/>
      <c r="AH136" s="959"/>
      <c r="AI136" s="890"/>
      <c r="AJ136" s="963"/>
      <c r="AK136" s="899">
        <f t="shared" si="58"/>
        <v>0</v>
      </c>
      <c r="AL136" s="112"/>
      <c r="AM136" s="113"/>
      <c r="AN136" s="113"/>
      <c r="AO136" s="113"/>
      <c r="AP136" s="113"/>
      <c r="AQ136" s="113"/>
      <c r="AR136" s="53">
        <f t="shared" si="56"/>
        <v>0</v>
      </c>
      <c r="AS136" s="114"/>
      <c r="AT136" s="113"/>
      <c r="AU136" s="53">
        <f>SUM(AS136:AT136)</f>
        <v>0</v>
      </c>
      <c r="AV136" s="114"/>
      <c r="AW136" s="113"/>
      <c r="AX136" s="113"/>
      <c r="AY136" s="113"/>
      <c r="AZ136" s="115"/>
      <c r="BA136" s="116"/>
      <c r="BB136" s="116"/>
      <c r="BC136" s="117"/>
    </row>
    <row r="137" spans="1:55" ht="9.9499999999999993" customHeight="1" thickBot="1" x14ac:dyDescent="0.25">
      <c r="A137" s="915"/>
      <c r="B137" s="918"/>
      <c r="C137" s="921"/>
      <c r="D137" s="924"/>
      <c r="E137" s="927"/>
      <c r="F137" s="930"/>
      <c r="G137" s="933"/>
      <c r="H137" s="936"/>
      <c r="I137" s="941"/>
      <c r="J137" s="942"/>
      <c r="K137" s="966"/>
      <c r="L137" s="954"/>
      <c r="M137" s="181"/>
      <c r="N137" s="814"/>
      <c r="O137" s="183"/>
      <c r="P137" s="118"/>
      <c r="Q137" s="118"/>
      <c r="R137" s="969"/>
      <c r="S137" s="902"/>
      <c r="T137" s="972"/>
      <c r="U137" s="903"/>
      <c r="V137" s="972"/>
      <c r="W137" s="903"/>
      <c r="X137" s="972"/>
      <c r="Y137" s="903"/>
      <c r="Z137" s="972"/>
      <c r="AA137" s="903"/>
      <c r="AB137" s="972"/>
      <c r="AC137" s="903"/>
      <c r="AD137" s="972"/>
      <c r="AE137" s="903"/>
      <c r="AF137" s="960"/>
      <c r="AG137" s="904"/>
      <c r="AH137" s="960"/>
      <c r="AI137" s="903"/>
      <c r="AJ137" s="905"/>
      <c r="AK137" s="906"/>
      <c r="AL137" s="187"/>
      <c r="AM137" s="188"/>
      <c r="AN137" s="188"/>
      <c r="AO137" s="188"/>
      <c r="AP137" s="188"/>
      <c r="AQ137" s="188"/>
      <c r="AR137" s="121"/>
      <c r="AS137" s="189"/>
      <c r="AT137" s="188"/>
      <c r="AU137" s="121"/>
      <c r="AV137" s="189"/>
      <c r="AW137" s="188"/>
      <c r="AX137" s="188"/>
      <c r="AY137" s="188"/>
      <c r="AZ137" s="190"/>
      <c r="BA137" s="191"/>
      <c r="BB137" s="191"/>
      <c r="BC137" s="192"/>
    </row>
    <row r="138" spans="1:55" ht="6" customHeight="1" x14ac:dyDescent="0.2">
      <c r="A138" s="157"/>
      <c r="B138" s="193"/>
      <c r="C138" s="193"/>
      <c r="D138" s="193"/>
      <c r="E138" s="193"/>
      <c r="F138" s="193"/>
      <c r="G138" s="193"/>
      <c r="H138" s="193"/>
      <c r="I138" s="973"/>
      <c r="J138" s="973"/>
      <c r="K138" s="193"/>
      <c r="L138" s="193"/>
      <c r="M138" s="193"/>
      <c r="N138" s="193"/>
      <c r="O138" s="193"/>
      <c r="P138" s="193"/>
      <c r="Q138" s="193"/>
      <c r="R138" s="907"/>
      <c r="S138" s="907"/>
      <c r="T138" s="907"/>
      <c r="U138" s="907"/>
      <c r="V138" s="907"/>
      <c r="W138" s="907"/>
      <c r="X138" s="907"/>
      <c r="Y138" s="907"/>
      <c r="Z138" s="907"/>
      <c r="AA138" s="907"/>
      <c r="AB138" s="907"/>
      <c r="AC138" s="907"/>
      <c r="AD138" s="907"/>
      <c r="AE138" s="907"/>
      <c r="AF138" s="907"/>
      <c r="AG138" s="907"/>
      <c r="AH138" s="907"/>
      <c r="AI138" s="907"/>
      <c r="AJ138" s="907"/>
      <c r="AK138" s="908"/>
      <c r="AL138" s="194"/>
      <c r="AM138" s="194"/>
      <c r="AN138" s="194"/>
      <c r="AO138" s="194"/>
      <c r="AP138" s="194"/>
      <c r="AQ138" s="195"/>
      <c r="AR138" s="194"/>
      <c r="AS138" s="194"/>
      <c r="AT138" s="194"/>
      <c r="AU138" s="194"/>
      <c r="AV138" s="194"/>
      <c r="AW138" s="194"/>
      <c r="AX138" s="194"/>
      <c r="AY138" s="194"/>
      <c r="AZ138" s="194"/>
      <c r="BA138" s="194"/>
      <c r="BB138" s="194"/>
      <c r="BC138" s="157"/>
    </row>
    <row r="139" spans="1:55" ht="72" customHeight="1" x14ac:dyDescent="0.2">
      <c r="A139" s="913">
        <v>14</v>
      </c>
      <c r="B139" s="162" t="s">
        <v>1705</v>
      </c>
      <c r="C139" s="163" t="s">
        <v>1706</v>
      </c>
      <c r="D139" s="164" t="s">
        <v>21</v>
      </c>
      <c r="E139" s="164" t="s">
        <v>1892</v>
      </c>
      <c r="F139" s="163" t="s">
        <v>1707</v>
      </c>
      <c r="G139" s="165" t="s">
        <v>1679</v>
      </c>
      <c r="H139" s="165" t="s">
        <v>1680</v>
      </c>
      <c r="I139" s="166" t="s">
        <v>1908</v>
      </c>
      <c r="J139" s="167">
        <f>+$N$3</f>
        <v>2018</v>
      </c>
      <c r="K139" s="165" t="s">
        <v>1925</v>
      </c>
      <c r="L139" s="166" t="s">
        <v>1968</v>
      </c>
      <c r="M139" s="163" t="s">
        <v>1708</v>
      </c>
      <c r="N139" s="163" t="s">
        <v>1709</v>
      </c>
      <c r="O139" s="163" t="s">
        <v>1710</v>
      </c>
      <c r="P139" s="163" t="s">
        <v>1985</v>
      </c>
      <c r="Q139" s="163" t="s">
        <v>1969</v>
      </c>
      <c r="R139" s="912">
        <f>SUM(R140:R146)</f>
        <v>0</v>
      </c>
      <c r="S139" s="891">
        <f t="shared" ref="S139:AK139" si="59">SUM(S140:S146)</f>
        <v>0</v>
      </c>
      <c r="T139" s="892">
        <f t="shared" si="59"/>
        <v>0</v>
      </c>
      <c r="U139" s="893">
        <f t="shared" si="59"/>
        <v>0</v>
      </c>
      <c r="V139" s="892">
        <f t="shared" si="59"/>
        <v>0</v>
      </c>
      <c r="W139" s="893">
        <f t="shared" si="59"/>
        <v>0</v>
      </c>
      <c r="X139" s="892">
        <f t="shared" si="59"/>
        <v>0</v>
      </c>
      <c r="Y139" s="893">
        <f t="shared" si="59"/>
        <v>0</v>
      </c>
      <c r="Z139" s="892">
        <f t="shared" si="59"/>
        <v>400014588</v>
      </c>
      <c r="AA139" s="893">
        <f t="shared" si="59"/>
        <v>399291784</v>
      </c>
      <c r="AB139" s="892">
        <f t="shared" si="59"/>
        <v>0</v>
      </c>
      <c r="AC139" s="893">
        <f t="shared" si="59"/>
        <v>0</v>
      </c>
      <c r="AD139" s="892">
        <f t="shared" si="59"/>
        <v>0</v>
      </c>
      <c r="AE139" s="893">
        <f t="shared" si="59"/>
        <v>0</v>
      </c>
      <c r="AF139" s="892">
        <f t="shared" si="59"/>
        <v>0</v>
      </c>
      <c r="AG139" s="894">
        <f t="shared" si="59"/>
        <v>0</v>
      </c>
      <c r="AH139" s="892">
        <f t="shared" si="59"/>
        <v>0</v>
      </c>
      <c r="AI139" s="893">
        <f t="shared" si="59"/>
        <v>0</v>
      </c>
      <c r="AJ139" s="895">
        <f t="shared" si="59"/>
        <v>400014588</v>
      </c>
      <c r="AK139" s="896">
        <f t="shared" si="59"/>
        <v>399291784</v>
      </c>
      <c r="AL139" s="870"/>
      <c r="AM139" s="871"/>
      <c r="AN139" s="871"/>
      <c r="AO139" s="871"/>
      <c r="AP139" s="871"/>
      <c r="AQ139" s="871"/>
      <c r="AR139" s="872"/>
      <c r="AS139" s="873"/>
      <c r="AT139" s="871"/>
      <c r="AU139" s="872"/>
      <c r="AV139" s="873"/>
      <c r="AW139" s="871"/>
      <c r="AX139" s="871"/>
      <c r="AY139" s="871"/>
      <c r="AZ139" s="874"/>
      <c r="BA139" s="44" t="s">
        <v>1685</v>
      </c>
      <c r="BB139" s="44" t="s">
        <v>1971</v>
      </c>
      <c r="BC139" s="45" t="s">
        <v>1687</v>
      </c>
    </row>
    <row r="140" spans="1:55" ht="17.25" customHeight="1" x14ac:dyDescent="0.2">
      <c r="A140" s="914"/>
      <c r="B140" s="916" t="str">
        <f>VLOOKUP($D$9,'PROYECTOS REGISTRADOS'!$A$2:$D$82,4,0)</f>
        <v>Ampliación de los programas artìscticos y culturales Tocancipá, Cundinamarca, Centro Oriente</v>
      </c>
      <c r="C140" s="919" t="str">
        <f>VLOOKUP($D$9,'PROYECTOS REGISTRADOS'!$A$2:$D$82,3,0)</f>
        <v>2016-25817-00017</v>
      </c>
      <c r="D140" s="922" t="s">
        <v>628</v>
      </c>
      <c r="E140" s="925" t="str">
        <f>IF(D140=0,"0-0",(VLOOKUP(D140,'CONSOLIDADO PLAN DESARROLLO'!$EL$9:$ET$304,2,0)))</f>
        <v>Fortalecer los procesos y servicios bibliotecológicos</v>
      </c>
      <c r="F140" s="928" t="str">
        <f>IF(D140=0,"0-0",(VLOOKUP(D140,'CONSOLIDADO PLAN DESARROLLO'!$EL$9:$ET$304,3,0)))</f>
        <v>Procesos y servicios fortalecidos</v>
      </c>
      <c r="G140" s="931">
        <f>IF(D140=0,"0-0",(VLOOKUP(D140,'CONSOLIDADO PLAN DESARROLLO'!$EL$9:$ET$304,4,0)))</f>
        <v>1</v>
      </c>
      <c r="H140" s="934">
        <f>IF(D140=0,"0-0",(VLOOKUP(D140,'CONSOLIDADO PLAN DESARROLLO'!$EL$9:$ET$304,5,0)))</f>
        <v>1</v>
      </c>
      <c r="I140" s="937">
        <f>IF(D140=0,"0-0",(VLOOKUP(D140,'CONSOLIDADO PLAN DESARROLLO'!$EL$9:$ET$304,$R$3,0)))</f>
        <v>1</v>
      </c>
      <c r="J140" s="938"/>
      <c r="K140" s="964">
        <v>1</v>
      </c>
      <c r="L140" s="952">
        <v>1</v>
      </c>
      <c r="M140" s="810" t="s">
        <v>1955</v>
      </c>
      <c r="N140" s="806" t="s">
        <v>1930</v>
      </c>
      <c r="O140" s="813">
        <v>3</v>
      </c>
      <c r="P140" s="867"/>
      <c r="Q140" s="47"/>
      <c r="R140" s="967">
        <f>VLOOKUP($D140,'[5]Tablero Logro Metas 2018'!AK7:AS302,3,0)</f>
        <v>0</v>
      </c>
      <c r="S140" s="897"/>
      <c r="T140" s="970">
        <f>VLOOKUP($D140,'[5]Tablero Logro Metas 2018'!AK7:AS302,4,0)</f>
        <v>0</v>
      </c>
      <c r="U140" s="889"/>
      <c r="V140" s="970">
        <f>VLOOKUP($D140,'[5]Tablero Logro Metas 2018'!AK7:AS302,5,0)</f>
        <v>0</v>
      </c>
      <c r="W140" s="889"/>
      <c r="X140" s="970">
        <f>VLOOKUP($D140,'[5]Tablero Logro Metas 2018'!AK7:AS302,6,0)</f>
        <v>0</v>
      </c>
      <c r="Y140" s="889"/>
      <c r="Z140" s="970">
        <f>VLOOKUP($D140,'[5]Tablero Logro Metas 2018'!AK7:AS302,7,0)</f>
        <v>400014588</v>
      </c>
      <c r="AA140" s="889"/>
      <c r="AB140" s="970">
        <f>VLOOKUP($D140,'[5]Tablero Logro Metas 2018'!AK7:AS302,8,0)</f>
        <v>0</v>
      </c>
      <c r="AC140" s="889"/>
      <c r="AD140" s="970">
        <f>VLOOKUP($D140,'[5]Tablero Logro Metas 2018'!AK7:AS302,9,0)</f>
        <v>0</v>
      </c>
      <c r="AE140" s="889"/>
      <c r="AF140" s="958"/>
      <c r="AG140" s="898"/>
      <c r="AH140" s="958"/>
      <c r="AI140" s="889"/>
      <c r="AJ140" s="961">
        <f>+R140+T140+V140+X140+Z140+AB140+AD140+AF140+AH140</f>
        <v>400014588</v>
      </c>
      <c r="AK140" s="899">
        <f>AC140+AE140+AG140+S140+U140+W140+Y140+AA140+AI140</f>
        <v>0</v>
      </c>
      <c r="AL140" s="51">
        <v>2449</v>
      </c>
      <c r="AM140" s="52">
        <v>3816</v>
      </c>
      <c r="AN140" s="52">
        <v>3984</v>
      </c>
      <c r="AO140" s="52">
        <v>6327</v>
      </c>
      <c r="AP140" s="52">
        <v>15082</v>
      </c>
      <c r="AQ140" s="52">
        <v>2375</v>
      </c>
      <c r="AR140" s="53">
        <f t="shared" ref="AR140:AR145" si="60">SUM(AL140:AQ140)</f>
        <v>34033</v>
      </c>
      <c r="AS140" s="54"/>
      <c r="AT140" s="52"/>
      <c r="AU140" s="53">
        <f t="shared" ref="AU140:AU144" si="61">SUM(AS140:AT140)</f>
        <v>0</v>
      </c>
      <c r="AV140" s="54"/>
      <c r="AW140" s="52"/>
      <c r="AX140" s="52"/>
      <c r="AY140" s="52"/>
      <c r="AZ140" s="55"/>
      <c r="BA140" s="56"/>
      <c r="BB140" s="56"/>
      <c r="BC140" s="57"/>
    </row>
    <row r="141" spans="1:55" ht="22.5" x14ac:dyDescent="0.2">
      <c r="A141" s="914"/>
      <c r="B141" s="916"/>
      <c r="C141" s="919"/>
      <c r="D141" s="922"/>
      <c r="E141" s="926"/>
      <c r="F141" s="928"/>
      <c r="G141" s="931"/>
      <c r="H141" s="934"/>
      <c r="I141" s="939"/>
      <c r="J141" s="940"/>
      <c r="K141" s="964"/>
      <c r="L141" s="953"/>
      <c r="M141" s="810" t="s">
        <v>1956</v>
      </c>
      <c r="N141" s="806" t="s">
        <v>1930</v>
      </c>
      <c r="O141" s="813">
        <v>4</v>
      </c>
      <c r="P141" s="867">
        <v>1</v>
      </c>
      <c r="Q141" s="47">
        <v>1</v>
      </c>
      <c r="R141" s="968"/>
      <c r="S141" s="897"/>
      <c r="T141" s="971"/>
      <c r="U141" s="889"/>
      <c r="V141" s="971"/>
      <c r="W141" s="889"/>
      <c r="X141" s="971"/>
      <c r="Y141" s="889"/>
      <c r="Z141" s="971"/>
      <c r="AA141" s="889">
        <v>59291784</v>
      </c>
      <c r="AB141" s="971"/>
      <c r="AC141" s="889"/>
      <c r="AD141" s="971"/>
      <c r="AE141" s="889"/>
      <c r="AF141" s="959"/>
      <c r="AG141" s="898"/>
      <c r="AH141" s="959"/>
      <c r="AI141" s="889"/>
      <c r="AJ141" s="962"/>
      <c r="AK141" s="899">
        <f t="shared" ref="AK141:AK145" si="62">AC141+AE141+AG141+S141+U141+W141+Y141+AA141+AI141</f>
        <v>59291784</v>
      </c>
      <c r="AL141" s="51"/>
      <c r="AM141" s="52"/>
      <c r="AN141" s="52"/>
      <c r="AO141" s="52"/>
      <c r="AP141" s="52"/>
      <c r="AQ141" s="52"/>
      <c r="AR141" s="53">
        <f t="shared" si="60"/>
        <v>0</v>
      </c>
      <c r="AS141" s="54"/>
      <c r="AT141" s="52"/>
      <c r="AU141" s="53">
        <f t="shared" si="61"/>
        <v>0</v>
      </c>
      <c r="AV141" s="54"/>
      <c r="AW141" s="52"/>
      <c r="AX141" s="52"/>
      <c r="AY141" s="52"/>
      <c r="AZ141" s="55"/>
      <c r="BA141" s="56"/>
      <c r="BB141" s="56"/>
      <c r="BC141" s="57"/>
    </row>
    <row r="142" spans="1:55" ht="17.25" customHeight="1" x14ac:dyDescent="0.2">
      <c r="A142" s="914"/>
      <c r="B142" s="916"/>
      <c r="C142" s="919"/>
      <c r="D142" s="922"/>
      <c r="E142" s="926"/>
      <c r="F142" s="928"/>
      <c r="G142" s="931"/>
      <c r="H142" s="934"/>
      <c r="I142" s="939"/>
      <c r="J142" s="940"/>
      <c r="K142" s="964"/>
      <c r="L142" s="953"/>
      <c r="M142" s="175" t="s">
        <v>1984</v>
      </c>
      <c r="N142" s="176"/>
      <c r="O142" s="177"/>
      <c r="P142" s="867">
        <v>1</v>
      </c>
      <c r="Q142" s="47">
        <v>1</v>
      </c>
      <c r="R142" s="968"/>
      <c r="S142" s="897"/>
      <c r="T142" s="971"/>
      <c r="U142" s="889"/>
      <c r="V142" s="971"/>
      <c r="W142" s="889"/>
      <c r="X142" s="971"/>
      <c r="Y142" s="889"/>
      <c r="Z142" s="971"/>
      <c r="AA142" s="889">
        <v>340000000</v>
      </c>
      <c r="AB142" s="971"/>
      <c r="AC142" s="889"/>
      <c r="AD142" s="971"/>
      <c r="AE142" s="889"/>
      <c r="AF142" s="959"/>
      <c r="AG142" s="898"/>
      <c r="AH142" s="959"/>
      <c r="AI142" s="889"/>
      <c r="AJ142" s="962"/>
      <c r="AK142" s="899">
        <f t="shared" si="62"/>
        <v>340000000</v>
      </c>
      <c r="AL142" s="51"/>
      <c r="AM142" s="52"/>
      <c r="AN142" s="52"/>
      <c r="AO142" s="52"/>
      <c r="AP142" s="52"/>
      <c r="AQ142" s="52"/>
      <c r="AR142" s="53">
        <f t="shared" si="60"/>
        <v>0</v>
      </c>
      <c r="AS142" s="54"/>
      <c r="AT142" s="52"/>
      <c r="AU142" s="53">
        <f t="shared" si="61"/>
        <v>0</v>
      </c>
      <c r="AV142" s="54"/>
      <c r="AW142" s="52"/>
      <c r="AX142" s="52"/>
      <c r="AY142" s="52"/>
      <c r="AZ142" s="55"/>
      <c r="BA142" s="56"/>
      <c r="BB142" s="56"/>
      <c r="BC142" s="57"/>
    </row>
    <row r="143" spans="1:55" ht="17.25" customHeight="1" x14ac:dyDescent="0.2">
      <c r="A143" s="914"/>
      <c r="B143" s="916"/>
      <c r="C143" s="919"/>
      <c r="D143" s="922"/>
      <c r="E143" s="926"/>
      <c r="F143" s="928"/>
      <c r="G143" s="931"/>
      <c r="H143" s="934"/>
      <c r="I143" s="939"/>
      <c r="J143" s="940"/>
      <c r="K143" s="964"/>
      <c r="L143" s="953"/>
      <c r="M143" s="175"/>
      <c r="N143" s="176"/>
      <c r="O143" s="177"/>
      <c r="P143" s="867"/>
      <c r="Q143" s="47"/>
      <c r="R143" s="968"/>
      <c r="S143" s="897"/>
      <c r="T143" s="971"/>
      <c r="U143" s="889"/>
      <c r="V143" s="971"/>
      <c r="W143" s="889"/>
      <c r="X143" s="971"/>
      <c r="Y143" s="889"/>
      <c r="Z143" s="971"/>
      <c r="AA143" s="889"/>
      <c r="AB143" s="971"/>
      <c r="AC143" s="889"/>
      <c r="AD143" s="971"/>
      <c r="AE143" s="889"/>
      <c r="AF143" s="959"/>
      <c r="AG143" s="898"/>
      <c r="AH143" s="959"/>
      <c r="AI143" s="889"/>
      <c r="AJ143" s="962"/>
      <c r="AK143" s="899">
        <f t="shared" si="62"/>
        <v>0</v>
      </c>
      <c r="AL143" s="51"/>
      <c r="AM143" s="52"/>
      <c r="AN143" s="52"/>
      <c r="AO143" s="52"/>
      <c r="AP143" s="52"/>
      <c r="AQ143" s="52"/>
      <c r="AR143" s="53">
        <f t="shared" si="60"/>
        <v>0</v>
      </c>
      <c r="AS143" s="54"/>
      <c r="AT143" s="52"/>
      <c r="AU143" s="53">
        <f t="shared" si="61"/>
        <v>0</v>
      </c>
      <c r="AV143" s="54"/>
      <c r="AW143" s="52"/>
      <c r="AX143" s="52"/>
      <c r="AY143" s="52"/>
      <c r="AZ143" s="55"/>
      <c r="BA143" s="56"/>
      <c r="BB143" s="56"/>
      <c r="BC143" s="57"/>
    </row>
    <row r="144" spans="1:55" ht="17.25" customHeight="1" x14ac:dyDescent="0.2">
      <c r="A144" s="914"/>
      <c r="B144" s="916"/>
      <c r="C144" s="919"/>
      <c r="D144" s="922"/>
      <c r="E144" s="926"/>
      <c r="F144" s="928"/>
      <c r="G144" s="931"/>
      <c r="H144" s="934"/>
      <c r="I144" s="939"/>
      <c r="J144" s="940"/>
      <c r="K144" s="964"/>
      <c r="L144" s="953"/>
      <c r="M144" s="175"/>
      <c r="N144" s="176"/>
      <c r="O144" s="177"/>
      <c r="P144" s="867"/>
      <c r="Q144" s="47"/>
      <c r="R144" s="968"/>
      <c r="S144" s="897"/>
      <c r="T144" s="971"/>
      <c r="U144" s="889"/>
      <c r="V144" s="971"/>
      <c r="W144" s="889"/>
      <c r="X144" s="971"/>
      <c r="Y144" s="889"/>
      <c r="Z144" s="971"/>
      <c r="AA144" s="889"/>
      <c r="AB144" s="971"/>
      <c r="AC144" s="889"/>
      <c r="AD144" s="971"/>
      <c r="AE144" s="889"/>
      <c r="AF144" s="959"/>
      <c r="AG144" s="898"/>
      <c r="AH144" s="959"/>
      <c r="AI144" s="889"/>
      <c r="AJ144" s="962"/>
      <c r="AK144" s="899">
        <f t="shared" si="62"/>
        <v>0</v>
      </c>
      <c r="AL144" s="51"/>
      <c r="AM144" s="52"/>
      <c r="AN144" s="52"/>
      <c r="AO144" s="52"/>
      <c r="AP144" s="52"/>
      <c r="AQ144" s="52"/>
      <c r="AR144" s="53">
        <f t="shared" si="60"/>
        <v>0</v>
      </c>
      <c r="AS144" s="54"/>
      <c r="AT144" s="52"/>
      <c r="AU144" s="53">
        <f t="shared" si="61"/>
        <v>0</v>
      </c>
      <c r="AV144" s="54"/>
      <c r="AW144" s="52"/>
      <c r="AX144" s="52"/>
      <c r="AY144" s="52"/>
      <c r="AZ144" s="55"/>
      <c r="BA144" s="56"/>
      <c r="BB144" s="56"/>
      <c r="BC144" s="57"/>
    </row>
    <row r="145" spans="1:55" ht="17.25" customHeight="1" x14ac:dyDescent="0.2">
      <c r="A145" s="914"/>
      <c r="B145" s="917"/>
      <c r="C145" s="920"/>
      <c r="D145" s="923"/>
      <c r="E145" s="926"/>
      <c r="F145" s="929"/>
      <c r="G145" s="932"/>
      <c r="H145" s="935"/>
      <c r="I145" s="939"/>
      <c r="J145" s="940"/>
      <c r="K145" s="965"/>
      <c r="L145" s="953"/>
      <c r="M145" s="178"/>
      <c r="N145" s="179"/>
      <c r="O145" s="180"/>
      <c r="P145" s="868"/>
      <c r="Q145" s="108"/>
      <c r="R145" s="968"/>
      <c r="S145" s="900"/>
      <c r="T145" s="971"/>
      <c r="U145" s="890"/>
      <c r="V145" s="971"/>
      <c r="W145" s="890"/>
      <c r="X145" s="971"/>
      <c r="Y145" s="890"/>
      <c r="Z145" s="971"/>
      <c r="AA145" s="890"/>
      <c r="AB145" s="971"/>
      <c r="AC145" s="890"/>
      <c r="AD145" s="971"/>
      <c r="AE145" s="890"/>
      <c r="AF145" s="959"/>
      <c r="AG145" s="901"/>
      <c r="AH145" s="959"/>
      <c r="AI145" s="890"/>
      <c r="AJ145" s="963"/>
      <c r="AK145" s="899">
        <f t="shared" si="62"/>
        <v>0</v>
      </c>
      <c r="AL145" s="112"/>
      <c r="AM145" s="113"/>
      <c r="AN145" s="113"/>
      <c r="AO145" s="113"/>
      <c r="AP145" s="113"/>
      <c r="AQ145" s="113"/>
      <c r="AR145" s="53">
        <f t="shared" si="60"/>
        <v>0</v>
      </c>
      <c r="AS145" s="114"/>
      <c r="AT145" s="113"/>
      <c r="AU145" s="53">
        <f>SUM(AS145:AT145)</f>
        <v>0</v>
      </c>
      <c r="AV145" s="114"/>
      <c r="AW145" s="113"/>
      <c r="AX145" s="113"/>
      <c r="AY145" s="113"/>
      <c r="AZ145" s="115"/>
      <c r="BA145" s="116"/>
      <c r="BB145" s="116"/>
      <c r="BC145" s="117"/>
    </row>
    <row r="146" spans="1:55" ht="9.9499999999999993" customHeight="1" thickBot="1" x14ac:dyDescent="0.25">
      <c r="A146" s="915"/>
      <c r="B146" s="918"/>
      <c r="C146" s="921"/>
      <c r="D146" s="924"/>
      <c r="E146" s="927"/>
      <c r="F146" s="930"/>
      <c r="G146" s="933"/>
      <c r="H146" s="936"/>
      <c r="I146" s="941"/>
      <c r="J146" s="942"/>
      <c r="K146" s="966"/>
      <c r="L146" s="954"/>
      <c r="M146" s="181"/>
      <c r="N146" s="182"/>
      <c r="O146" s="183"/>
      <c r="P146" s="118"/>
      <c r="Q146" s="118"/>
      <c r="R146" s="969"/>
      <c r="S146" s="902"/>
      <c r="T146" s="972"/>
      <c r="U146" s="903"/>
      <c r="V146" s="972"/>
      <c r="W146" s="903"/>
      <c r="X146" s="972"/>
      <c r="Y146" s="903"/>
      <c r="Z146" s="972"/>
      <c r="AA146" s="903"/>
      <c r="AB146" s="972"/>
      <c r="AC146" s="903"/>
      <c r="AD146" s="972"/>
      <c r="AE146" s="903"/>
      <c r="AF146" s="960"/>
      <c r="AG146" s="904"/>
      <c r="AH146" s="960"/>
      <c r="AI146" s="903"/>
      <c r="AJ146" s="905"/>
      <c r="AK146" s="906"/>
      <c r="AL146" s="187"/>
      <c r="AM146" s="188"/>
      <c r="AN146" s="188"/>
      <c r="AO146" s="188"/>
      <c r="AP146" s="188"/>
      <c r="AQ146" s="188"/>
      <c r="AR146" s="121"/>
      <c r="AS146" s="189"/>
      <c r="AT146" s="188"/>
      <c r="AU146" s="121"/>
      <c r="AV146" s="189"/>
      <c r="AW146" s="188"/>
      <c r="AX146" s="188"/>
      <c r="AY146" s="188"/>
      <c r="AZ146" s="190"/>
      <c r="BA146" s="191"/>
      <c r="BB146" s="191"/>
      <c r="BC146" s="192"/>
    </row>
    <row r="147" spans="1:55" ht="6" customHeight="1" x14ac:dyDescent="0.2">
      <c r="A147" s="157"/>
      <c r="B147" s="193"/>
      <c r="C147" s="193"/>
      <c r="D147" s="193"/>
      <c r="E147" s="193"/>
      <c r="F147" s="193"/>
      <c r="G147" s="193"/>
      <c r="H147" s="193"/>
      <c r="I147" s="973"/>
      <c r="J147" s="973"/>
      <c r="K147" s="193"/>
      <c r="L147" s="193"/>
      <c r="M147" s="193"/>
      <c r="N147" s="193"/>
      <c r="O147" s="193"/>
      <c r="P147" s="193"/>
      <c r="Q147" s="193"/>
      <c r="R147" s="907"/>
      <c r="S147" s="907"/>
      <c r="T147" s="907"/>
      <c r="U147" s="907"/>
      <c r="V147" s="907"/>
      <c r="W147" s="907"/>
      <c r="X147" s="907"/>
      <c r="Y147" s="907"/>
      <c r="Z147" s="907"/>
      <c r="AA147" s="907"/>
      <c r="AB147" s="907"/>
      <c r="AC147" s="907"/>
      <c r="AD147" s="907"/>
      <c r="AE147" s="907"/>
      <c r="AF147" s="907"/>
      <c r="AG147" s="907"/>
      <c r="AH147" s="907"/>
      <c r="AI147" s="907"/>
      <c r="AJ147" s="907"/>
      <c r="AK147" s="908"/>
      <c r="AL147" s="194"/>
      <c r="AM147" s="194"/>
      <c r="AN147" s="194"/>
      <c r="AO147" s="194"/>
      <c r="AP147" s="194"/>
      <c r="AQ147" s="195"/>
      <c r="AR147" s="194"/>
      <c r="AS147" s="194"/>
      <c r="AT147" s="194"/>
      <c r="AU147" s="194"/>
      <c r="AV147" s="194"/>
      <c r="AW147" s="194"/>
      <c r="AX147" s="194"/>
      <c r="AY147" s="194"/>
      <c r="AZ147" s="194"/>
      <c r="BA147" s="194"/>
      <c r="BB147" s="194"/>
      <c r="BC147" s="157"/>
    </row>
    <row r="148" spans="1:55" ht="72" customHeight="1" x14ac:dyDescent="0.2">
      <c r="A148" s="913">
        <v>15</v>
      </c>
      <c r="B148" s="162" t="s">
        <v>1705</v>
      </c>
      <c r="C148" s="163" t="s">
        <v>1706</v>
      </c>
      <c r="D148" s="164" t="s">
        <v>21</v>
      </c>
      <c r="E148" s="164" t="s">
        <v>1892</v>
      </c>
      <c r="F148" s="163" t="s">
        <v>1707</v>
      </c>
      <c r="G148" s="165" t="s">
        <v>1679</v>
      </c>
      <c r="H148" s="165" t="s">
        <v>1680</v>
      </c>
      <c r="I148" s="166" t="s">
        <v>1908</v>
      </c>
      <c r="J148" s="167">
        <f>+$N$3</f>
        <v>2018</v>
      </c>
      <c r="K148" s="165" t="s">
        <v>1925</v>
      </c>
      <c r="L148" s="166" t="s">
        <v>1968</v>
      </c>
      <c r="M148" s="163" t="s">
        <v>1708</v>
      </c>
      <c r="N148" s="163" t="s">
        <v>1709</v>
      </c>
      <c r="O148" s="163" t="s">
        <v>1710</v>
      </c>
      <c r="P148" s="163" t="s">
        <v>1985</v>
      </c>
      <c r="Q148" s="163" t="s">
        <v>1969</v>
      </c>
      <c r="R148" s="912">
        <f>SUM(R149:R155)</f>
        <v>0</v>
      </c>
      <c r="S148" s="891">
        <f t="shared" ref="S148:AK148" si="63">SUM(S149:S155)</f>
        <v>0</v>
      </c>
      <c r="T148" s="892">
        <f t="shared" si="63"/>
        <v>0</v>
      </c>
      <c r="U148" s="893">
        <f t="shared" si="63"/>
        <v>0</v>
      </c>
      <c r="V148" s="892">
        <f t="shared" si="63"/>
        <v>0</v>
      </c>
      <c r="W148" s="893">
        <f t="shared" si="63"/>
        <v>0</v>
      </c>
      <c r="X148" s="892">
        <f t="shared" si="63"/>
        <v>0</v>
      </c>
      <c r="Y148" s="893">
        <f t="shared" si="63"/>
        <v>0</v>
      </c>
      <c r="Z148" s="892">
        <f t="shared" si="63"/>
        <v>0</v>
      </c>
      <c r="AA148" s="893">
        <f t="shared" si="63"/>
        <v>0</v>
      </c>
      <c r="AB148" s="892">
        <f t="shared" si="63"/>
        <v>0</v>
      </c>
      <c r="AC148" s="893">
        <f t="shared" si="63"/>
        <v>0</v>
      </c>
      <c r="AD148" s="892">
        <f t="shared" si="63"/>
        <v>0</v>
      </c>
      <c r="AE148" s="893">
        <f t="shared" si="63"/>
        <v>0</v>
      </c>
      <c r="AF148" s="892">
        <f t="shared" si="63"/>
        <v>0</v>
      </c>
      <c r="AG148" s="894">
        <f t="shared" si="63"/>
        <v>0</v>
      </c>
      <c r="AH148" s="892">
        <f t="shared" si="63"/>
        <v>0</v>
      </c>
      <c r="AI148" s="893">
        <f t="shared" si="63"/>
        <v>0</v>
      </c>
      <c r="AJ148" s="895">
        <f t="shared" si="63"/>
        <v>0</v>
      </c>
      <c r="AK148" s="896">
        <f t="shared" si="63"/>
        <v>0</v>
      </c>
      <c r="AL148" s="870"/>
      <c r="AM148" s="871"/>
      <c r="AN148" s="871"/>
      <c r="AO148" s="871"/>
      <c r="AP148" s="871"/>
      <c r="AQ148" s="871"/>
      <c r="AR148" s="872"/>
      <c r="AS148" s="873"/>
      <c r="AT148" s="871"/>
      <c r="AU148" s="872"/>
      <c r="AV148" s="873"/>
      <c r="AW148" s="871"/>
      <c r="AX148" s="871"/>
      <c r="AY148" s="871"/>
      <c r="AZ148" s="874"/>
      <c r="BA148" s="44" t="s">
        <v>1685</v>
      </c>
      <c r="BB148" s="44" t="s">
        <v>1971</v>
      </c>
      <c r="BC148" s="45" t="s">
        <v>1687</v>
      </c>
    </row>
    <row r="149" spans="1:55" ht="22.5" customHeight="1" x14ac:dyDescent="0.2">
      <c r="A149" s="914"/>
      <c r="B149" s="916" t="str">
        <f>VLOOKUP($D$9,'PROYECTOS REGISTRADOS'!$A$2:$D$82,4,0)</f>
        <v>Ampliación de los programas artìscticos y culturales Tocancipá, Cundinamarca, Centro Oriente</v>
      </c>
      <c r="C149" s="919" t="str">
        <f>VLOOKUP($D$9,'PROYECTOS REGISTRADOS'!$A$2:$D$82,3,0)</f>
        <v>2016-25817-00017</v>
      </c>
      <c r="D149" s="922" t="s">
        <v>633</v>
      </c>
      <c r="E149" s="925" t="str">
        <f>IF(D149=0,"0-0",(VLOOKUP(D149,'CONSOLIDADO PLAN DESARROLLO'!$EL$9:$ET$304,2,0)))</f>
        <v>Declarar los bienes inmuebles y monumentos como patrimonio Cultural del Municipio</v>
      </c>
      <c r="F149" s="928" t="str">
        <f>IF(D149=0,"0-0",(VLOOKUP(D149,'CONSOLIDADO PLAN DESARROLLO'!$EL$9:$ET$304,3,0)))</f>
        <v xml:space="preserve">Monumentos declarados </v>
      </c>
      <c r="G149" s="931">
        <f>IF(D149=0,"0-0",(VLOOKUP(D149,'CONSOLIDADO PLAN DESARROLLO'!$EL$9:$ET$304,4,0)))</f>
        <v>1</v>
      </c>
      <c r="H149" s="934">
        <f>IF(D149=0,"0-0",(VLOOKUP(D149,'CONSOLIDADO PLAN DESARROLLO'!$EL$9:$ET$304,5,0)))</f>
        <v>20</v>
      </c>
      <c r="I149" s="937">
        <f>IF(D149=0,"0-0",(VLOOKUP(D149,'CONSOLIDADO PLAN DESARROLLO'!$EL$9:$ET$304,$R$3,0)))</f>
        <v>8</v>
      </c>
      <c r="J149" s="938"/>
      <c r="K149" s="964">
        <v>9</v>
      </c>
      <c r="L149" s="952">
        <v>9</v>
      </c>
      <c r="M149" s="810" t="s">
        <v>1957</v>
      </c>
      <c r="N149" s="806" t="s">
        <v>1930</v>
      </c>
      <c r="O149" s="813">
        <v>2</v>
      </c>
      <c r="P149" s="867"/>
      <c r="Q149" s="47"/>
      <c r="R149" s="967">
        <f>VLOOKUP($D149,'[5]Tablero Logro Metas 2018'!AK7:AS302,3,0)</f>
        <v>0</v>
      </c>
      <c r="S149" s="897"/>
      <c r="T149" s="970">
        <f>VLOOKUP($D149,'[5]Tablero Logro Metas 2018'!AK7:AS302,4,0)</f>
        <v>0</v>
      </c>
      <c r="U149" s="889"/>
      <c r="V149" s="970">
        <f>VLOOKUP($D149,'[5]Tablero Logro Metas 2018'!AK7:AS302,5,0)</f>
        <v>0</v>
      </c>
      <c r="W149" s="889"/>
      <c r="X149" s="970">
        <f>VLOOKUP($D149,'[5]Tablero Logro Metas 2018'!AK7:AS302,6,0)</f>
        <v>0</v>
      </c>
      <c r="Y149" s="889"/>
      <c r="Z149" s="970">
        <f>VLOOKUP($D149,'[5]Tablero Logro Metas 2018'!AK7:AS302,7,0)</f>
        <v>0</v>
      </c>
      <c r="AA149" s="889"/>
      <c r="AB149" s="970">
        <f>VLOOKUP($D149,'[5]Tablero Logro Metas 2018'!AK7:AS302,8,0)</f>
        <v>0</v>
      </c>
      <c r="AC149" s="889"/>
      <c r="AD149" s="970">
        <f>VLOOKUP($D149,'[5]Tablero Logro Metas 2018'!AK7:AS302,9,0)</f>
        <v>0</v>
      </c>
      <c r="AE149" s="889"/>
      <c r="AF149" s="958"/>
      <c r="AG149" s="898"/>
      <c r="AH149" s="958"/>
      <c r="AI149" s="889"/>
      <c r="AJ149" s="961">
        <f>+R149+T149+V149+X149+Z149+AB149+AD149+AF149+AH149</f>
        <v>0</v>
      </c>
      <c r="AK149" s="899">
        <f>AC149+AE149+AG149+S149+U149+W149+Y149+AA149+AI149</f>
        <v>0</v>
      </c>
      <c r="AL149" s="51"/>
      <c r="AM149" s="52"/>
      <c r="AN149" s="52"/>
      <c r="AO149" s="52"/>
      <c r="AP149" s="52"/>
      <c r="AQ149" s="52"/>
      <c r="AR149" s="53">
        <f t="shared" ref="AR149:AR154" si="64">SUM(AL149:AQ149)</f>
        <v>0</v>
      </c>
      <c r="AS149" s="54"/>
      <c r="AT149" s="52"/>
      <c r="AU149" s="53">
        <f t="shared" ref="AU149:AU153" si="65">SUM(AS149:AT149)</f>
        <v>0</v>
      </c>
      <c r="AV149" s="54"/>
      <c r="AW149" s="52"/>
      <c r="AX149" s="52"/>
      <c r="AY149" s="52"/>
      <c r="AZ149" s="55"/>
      <c r="BA149" s="56"/>
      <c r="BB149" s="56"/>
      <c r="BC149" s="57"/>
    </row>
    <row r="150" spans="1:55" ht="22.5" x14ac:dyDescent="0.2">
      <c r="A150" s="914"/>
      <c r="B150" s="916"/>
      <c r="C150" s="919"/>
      <c r="D150" s="922"/>
      <c r="E150" s="926"/>
      <c r="F150" s="928"/>
      <c r="G150" s="931"/>
      <c r="H150" s="934"/>
      <c r="I150" s="939"/>
      <c r="J150" s="940"/>
      <c r="K150" s="964"/>
      <c r="L150" s="953"/>
      <c r="M150" s="810" t="s">
        <v>1958</v>
      </c>
      <c r="N150" s="806" t="s">
        <v>1930</v>
      </c>
      <c r="O150" s="813">
        <v>1</v>
      </c>
      <c r="P150" s="867">
        <v>9</v>
      </c>
      <c r="Q150" s="47">
        <v>9</v>
      </c>
      <c r="R150" s="968"/>
      <c r="S150" s="897"/>
      <c r="T150" s="971"/>
      <c r="U150" s="889"/>
      <c r="V150" s="971"/>
      <c r="W150" s="889"/>
      <c r="X150" s="971"/>
      <c r="Y150" s="889"/>
      <c r="Z150" s="971"/>
      <c r="AA150" s="889"/>
      <c r="AB150" s="971"/>
      <c r="AC150" s="889"/>
      <c r="AD150" s="971"/>
      <c r="AE150" s="889"/>
      <c r="AF150" s="959"/>
      <c r="AG150" s="898"/>
      <c r="AH150" s="959"/>
      <c r="AI150" s="889"/>
      <c r="AJ150" s="962"/>
      <c r="AK150" s="899">
        <f t="shared" ref="AK150:AK154" si="66">AC150+AE150+AG150+S150+U150+W150+Y150+AA150+AI150</f>
        <v>0</v>
      </c>
      <c r="AL150" s="51"/>
      <c r="AM150" s="52"/>
      <c r="AN150" s="52"/>
      <c r="AO150" s="52"/>
      <c r="AP150" s="52"/>
      <c r="AQ150" s="52"/>
      <c r="AR150" s="53">
        <f t="shared" si="64"/>
        <v>0</v>
      </c>
      <c r="AS150" s="54"/>
      <c r="AT150" s="52"/>
      <c r="AU150" s="53">
        <f t="shared" si="65"/>
        <v>0</v>
      </c>
      <c r="AV150" s="54"/>
      <c r="AW150" s="52"/>
      <c r="AX150" s="52"/>
      <c r="AY150" s="52"/>
      <c r="AZ150" s="55"/>
      <c r="BA150" s="56"/>
      <c r="BB150" s="56"/>
      <c r="BC150" s="57"/>
    </row>
    <row r="151" spans="1:55" ht="17.25" customHeight="1" x14ac:dyDescent="0.2">
      <c r="A151" s="914"/>
      <c r="B151" s="916"/>
      <c r="C151" s="919"/>
      <c r="D151" s="922"/>
      <c r="E151" s="926"/>
      <c r="F151" s="928"/>
      <c r="G151" s="931"/>
      <c r="H151" s="934"/>
      <c r="I151" s="939"/>
      <c r="J151" s="940"/>
      <c r="K151" s="964"/>
      <c r="L151" s="953"/>
      <c r="M151" s="175"/>
      <c r="N151" s="176"/>
      <c r="O151" s="177"/>
      <c r="P151" s="867"/>
      <c r="Q151" s="47"/>
      <c r="R151" s="968"/>
      <c r="S151" s="897"/>
      <c r="T151" s="971"/>
      <c r="U151" s="889"/>
      <c r="V151" s="971"/>
      <c r="W151" s="889"/>
      <c r="X151" s="971"/>
      <c r="Y151" s="889"/>
      <c r="Z151" s="971"/>
      <c r="AA151" s="889"/>
      <c r="AB151" s="971"/>
      <c r="AC151" s="889"/>
      <c r="AD151" s="971"/>
      <c r="AE151" s="889"/>
      <c r="AF151" s="959"/>
      <c r="AG151" s="898"/>
      <c r="AH151" s="959"/>
      <c r="AI151" s="889"/>
      <c r="AJ151" s="962"/>
      <c r="AK151" s="899">
        <f t="shared" si="66"/>
        <v>0</v>
      </c>
      <c r="AL151" s="51"/>
      <c r="AM151" s="52"/>
      <c r="AN151" s="52"/>
      <c r="AO151" s="52"/>
      <c r="AP151" s="52"/>
      <c r="AQ151" s="52"/>
      <c r="AR151" s="53">
        <f t="shared" si="64"/>
        <v>0</v>
      </c>
      <c r="AS151" s="54"/>
      <c r="AT151" s="52"/>
      <c r="AU151" s="53">
        <f t="shared" si="65"/>
        <v>0</v>
      </c>
      <c r="AV151" s="54"/>
      <c r="AW151" s="52"/>
      <c r="AX151" s="52"/>
      <c r="AY151" s="52"/>
      <c r="AZ151" s="55"/>
      <c r="BA151" s="56"/>
      <c r="BB151" s="56"/>
      <c r="BC151" s="57"/>
    </row>
    <row r="152" spans="1:55" ht="17.25" customHeight="1" x14ac:dyDescent="0.2">
      <c r="A152" s="914"/>
      <c r="B152" s="916"/>
      <c r="C152" s="919"/>
      <c r="D152" s="922"/>
      <c r="E152" s="926"/>
      <c r="F152" s="928"/>
      <c r="G152" s="931"/>
      <c r="H152" s="934"/>
      <c r="I152" s="939"/>
      <c r="J152" s="940"/>
      <c r="K152" s="964"/>
      <c r="L152" s="953"/>
      <c r="M152" s="175"/>
      <c r="N152" s="176"/>
      <c r="O152" s="177"/>
      <c r="P152" s="867"/>
      <c r="Q152" s="47"/>
      <c r="R152" s="968"/>
      <c r="S152" s="897"/>
      <c r="T152" s="971"/>
      <c r="U152" s="889"/>
      <c r="V152" s="971"/>
      <c r="W152" s="889"/>
      <c r="X152" s="971"/>
      <c r="Y152" s="889"/>
      <c r="Z152" s="971"/>
      <c r="AA152" s="889"/>
      <c r="AB152" s="971"/>
      <c r="AC152" s="889"/>
      <c r="AD152" s="971"/>
      <c r="AE152" s="889"/>
      <c r="AF152" s="959"/>
      <c r="AG152" s="898"/>
      <c r="AH152" s="959"/>
      <c r="AI152" s="889"/>
      <c r="AJ152" s="962"/>
      <c r="AK152" s="899">
        <f t="shared" si="66"/>
        <v>0</v>
      </c>
      <c r="AL152" s="51"/>
      <c r="AM152" s="52"/>
      <c r="AN152" s="52"/>
      <c r="AO152" s="52"/>
      <c r="AP152" s="52"/>
      <c r="AQ152" s="52"/>
      <c r="AR152" s="53">
        <f t="shared" si="64"/>
        <v>0</v>
      </c>
      <c r="AS152" s="54"/>
      <c r="AT152" s="52"/>
      <c r="AU152" s="53">
        <f t="shared" si="65"/>
        <v>0</v>
      </c>
      <c r="AV152" s="54"/>
      <c r="AW152" s="52"/>
      <c r="AX152" s="52"/>
      <c r="AY152" s="52"/>
      <c r="AZ152" s="55"/>
      <c r="BA152" s="56"/>
      <c r="BB152" s="56"/>
      <c r="BC152" s="57"/>
    </row>
    <row r="153" spans="1:55" ht="17.25" customHeight="1" x14ac:dyDescent="0.2">
      <c r="A153" s="914"/>
      <c r="B153" s="916"/>
      <c r="C153" s="919"/>
      <c r="D153" s="922"/>
      <c r="E153" s="926"/>
      <c r="F153" s="928"/>
      <c r="G153" s="931"/>
      <c r="H153" s="934"/>
      <c r="I153" s="939"/>
      <c r="J153" s="940"/>
      <c r="K153" s="964"/>
      <c r="L153" s="953"/>
      <c r="M153" s="175"/>
      <c r="N153" s="176"/>
      <c r="O153" s="177"/>
      <c r="P153" s="867"/>
      <c r="Q153" s="47"/>
      <c r="R153" s="968"/>
      <c r="S153" s="897"/>
      <c r="T153" s="971"/>
      <c r="U153" s="889"/>
      <c r="V153" s="971"/>
      <c r="W153" s="889"/>
      <c r="X153" s="971"/>
      <c r="Y153" s="889"/>
      <c r="Z153" s="971"/>
      <c r="AA153" s="889"/>
      <c r="AB153" s="971"/>
      <c r="AC153" s="889"/>
      <c r="AD153" s="971"/>
      <c r="AE153" s="889"/>
      <c r="AF153" s="959"/>
      <c r="AG153" s="898"/>
      <c r="AH153" s="959"/>
      <c r="AI153" s="889"/>
      <c r="AJ153" s="962"/>
      <c r="AK153" s="899">
        <f t="shared" si="66"/>
        <v>0</v>
      </c>
      <c r="AL153" s="51"/>
      <c r="AM153" s="52"/>
      <c r="AN153" s="52"/>
      <c r="AO153" s="52"/>
      <c r="AP153" s="52"/>
      <c r="AQ153" s="52"/>
      <c r="AR153" s="53">
        <f t="shared" si="64"/>
        <v>0</v>
      </c>
      <c r="AS153" s="54"/>
      <c r="AT153" s="52"/>
      <c r="AU153" s="53">
        <f t="shared" si="65"/>
        <v>0</v>
      </c>
      <c r="AV153" s="54"/>
      <c r="AW153" s="52"/>
      <c r="AX153" s="52"/>
      <c r="AY153" s="52"/>
      <c r="AZ153" s="55"/>
      <c r="BA153" s="56"/>
      <c r="BB153" s="56"/>
      <c r="BC153" s="57"/>
    </row>
    <row r="154" spans="1:55" ht="17.25" customHeight="1" x14ac:dyDescent="0.2">
      <c r="A154" s="914"/>
      <c r="B154" s="917"/>
      <c r="C154" s="920"/>
      <c r="D154" s="923"/>
      <c r="E154" s="926"/>
      <c r="F154" s="929"/>
      <c r="G154" s="932"/>
      <c r="H154" s="935"/>
      <c r="I154" s="939"/>
      <c r="J154" s="940"/>
      <c r="K154" s="965"/>
      <c r="L154" s="953"/>
      <c r="M154" s="178"/>
      <c r="N154" s="179"/>
      <c r="O154" s="180"/>
      <c r="P154" s="868"/>
      <c r="Q154" s="108"/>
      <c r="R154" s="968"/>
      <c r="S154" s="900"/>
      <c r="T154" s="971"/>
      <c r="U154" s="890"/>
      <c r="V154" s="971"/>
      <c r="W154" s="890"/>
      <c r="X154" s="971"/>
      <c r="Y154" s="890"/>
      <c r="Z154" s="971"/>
      <c r="AA154" s="890"/>
      <c r="AB154" s="971"/>
      <c r="AC154" s="890"/>
      <c r="AD154" s="971"/>
      <c r="AE154" s="890"/>
      <c r="AF154" s="959"/>
      <c r="AG154" s="901"/>
      <c r="AH154" s="959"/>
      <c r="AI154" s="890"/>
      <c r="AJ154" s="963"/>
      <c r="AK154" s="899">
        <f t="shared" si="66"/>
        <v>0</v>
      </c>
      <c r="AL154" s="112"/>
      <c r="AM154" s="113"/>
      <c r="AN154" s="113"/>
      <c r="AO154" s="113"/>
      <c r="AP154" s="113"/>
      <c r="AQ154" s="113"/>
      <c r="AR154" s="53">
        <f t="shared" si="64"/>
        <v>0</v>
      </c>
      <c r="AS154" s="114"/>
      <c r="AT154" s="113"/>
      <c r="AU154" s="53">
        <f>SUM(AS154:AT154)</f>
        <v>0</v>
      </c>
      <c r="AV154" s="114"/>
      <c r="AW154" s="113"/>
      <c r="AX154" s="113"/>
      <c r="AY154" s="113"/>
      <c r="AZ154" s="115"/>
      <c r="BA154" s="116"/>
      <c r="BB154" s="116"/>
      <c r="BC154" s="117"/>
    </row>
    <row r="155" spans="1:55" ht="9.9499999999999993" customHeight="1" thickBot="1" x14ac:dyDescent="0.25">
      <c r="A155" s="915"/>
      <c r="B155" s="918"/>
      <c r="C155" s="921"/>
      <c r="D155" s="924"/>
      <c r="E155" s="927"/>
      <c r="F155" s="930"/>
      <c r="G155" s="933"/>
      <c r="H155" s="936"/>
      <c r="I155" s="941"/>
      <c r="J155" s="942"/>
      <c r="K155" s="966"/>
      <c r="L155" s="954"/>
      <c r="M155" s="181"/>
      <c r="N155" s="182"/>
      <c r="O155" s="183"/>
      <c r="P155" s="118"/>
      <c r="Q155" s="118"/>
      <c r="R155" s="969"/>
      <c r="S155" s="902"/>
      <c r="T155" s="972"/>
      <c r="U155" s="903"/>
      <c r="V155" s="972"/>
      <c r="W155" s="903"/>
      <c r="X155" s="972"/>
      <c r="Y155" s="903"/>
      <c r="Z155" s="972"/>
      <c r="AA155" s="903"/>
      <c r="AB155" s="972"/>
      <c r="AC155" s="903"/>
      <c r="AD155" s="972"/>
      <c r="AE155" s="903"/>
      <c r="AF155" s="960"/>
      <c r="AG155" s="904"/>
      <c r="AH155" s="960"/>
      <c r="AI155" s="903"/>
      <c r="AJ155" s="905"/>
      <c r="AK155" s="906"/>
      <c r="AL155" s="187"/>
      <c r="AM155" s="188"/>
      <c r="AN155" s="188"/>
      <c r="AO155" s="188"/>
      <c r="AP155" s="188"/>
      <c r="AQ155" s="188"/>
      <c r="AR155" s="121"/>
      <c r="AS155" s="189"/>
      <c r="AT155" s="188"/>
      <c r="AU155" s="121"/>
      <c r="AV155" s="189"/>
      <c r="AW155" s="188"/>
      <c r="AX155" s="188"/>
      <c r="AY155" s="188"/>
      <c r="AZ155" s="190"/>
      <c r="BA155" s="191"/>
      <c r="BB155" s="191"/>
      <c r="BC155" s="192"/>
    </row>
    <row r="156" spans="1:55" ht="6" customHeight="1" x14ac:dyDescent="0.2">
      <c r="A156" s="157"/>
      <c r="B156" s="193"/>
      <c r="C156" s="193"/>
      <c r="D156" s="193"/>
      <c r="E156" s="193"/>
      <c r="F156" s="193"/>
      <c r="G156" s="193"/>
      <c r="H156" s="193"/>
      <c r="I156" s="973"/>
      <c r="J156" s="973"/>
      <c r="K156" s="193"/>
      <c r="L156" s="193"/>
      <c r="M156" s="193"/>
      <c r="N156" s="193"/>
      <c r="O156" s="193"/>
      <c r="P156" s="193"/>
      <c r="Q156" s="193"/>
      <c r="R156" s="907"/>
      <c r="S156" s="907"/>
      <c r="T156" s="907"/>
      <c r="U156" s="907"/>
      <c r="V156" s="907"/>
      <c r="W156" s="907"/>
      <c r="X156" s="907"/>
      <c r="Y156" s="907"/>
      <c r="Z156" s="907"/>
      <c r="AA156" s="907"/>
      <c r="AB156" s="907"/>
      <c r="AC156" s="907"/>
      <c r="AD156" s="907"/>
      <c r="AE156" s="907"/>
      <c r="AF156" s="907"/>
      <c r="AG156" s="907"/>
      <c r="AH156" s="907"/>
      <c r="AI156" s="907"/>
      <c r="AJ156" s="907"/>
      <c r="AK156" s="908"/>
      <c r="AL156" s="194"/>
      <c r="AM156" s="194"/>
      <c r="AN156" s="194"/>
      <c r="AO156" s="194"/>
      <c r="AP156" s="194"/>
      <c r="AQ156" s="195"/>
      <c r="AR156" s="194"/>
      <c r="AS156" s="194"/>
      <c r="AT156" s="194"/>
      <c r="AU156" s="194"/>
      <c r="AV156" s="194"/>
      <c r="AW156" s="194"/>
      <c r="AX156" s="194"/>
      <c r="AY156" s="194"/>
      <c r="AZ156" s="194"/>
      <c r="BA156" s="194"/>
      <c r="BB156" s="194"/>
      <c r="BC156" s="157"/>
    </row>
    <row r="157" spans="1:55" ht="72" customHeight="1" x14ac:dyDescent="0.2">
      <c r="A157" s="913">
        <v>16</v>
      </c>
      <c r="B157" s="162" t="s">
        <v>1705</v>
      </c>
      <c r="C157" s="163" t="s">
        <v>1706</v>
      </c>
      <c r="D157" s="164" t="s">
        <v>21</v>
      </c>
      <c r="E157" s="164" t="s">
        <v>1892</v>
      </c>
      <c r="F157" s="163" t="s">
        <v>1707</v>
      </c>
      <c r="G157" s="165" t="s">
        <v>1679</v>
      </c>
      <c r="H157" s="165" t="s">
        <v>1680</v>
      </c>
      <c r="I157" s="166" t="s">
        <v>1908</v>
      </c>
      <c r="J157" s="167">
        <f>+$N$3</f>
        <v>2018</v>
      </c>
      <c r="K157" s="165" t="s">
        <v>1925</v>
      </c>
      <c r="L157" s="166" t="s">
        <v>1968</v>
      </c>
      <c r="M157" s="163" t="s">
        <v>1708</v>
      </c>
      <c r="N157" s="163" t="s">
        <v>1709</v>
      </c>
      <c r="O157" s="163" t="s">
        <v>1710</v>
      </c>
      <c r="P157" s="163" t="s">
        <v>1985</v>
      </c>
      <c r="Q157" s="163" t="s">
        <v>1969</v>
      </c>
      <c r="R157" s="912">
        <f>SUM(R158:R164)</f>
        <v>0</v>
      </c>
      <c r="S157" s="891">
        <f t="shared" ref="S157:AK157" si="67">SUM(S158:S164)</f>
        <v>0</v>
      </c>
      <c r="T157" s="892">
        <f t="shared" si="67"/>
        <v>0</v>
      </c>
      <c r="U157" s="893">
        <f t="shared" si="67"/>
        <v>0</v>
      </c>
      <c r="V157" s="892">
        <f t="shared" si="67"/>
        <v>0</v>
      </c>
      <c r="W157" s="893">
        <f t="shared" si="67"/>
        <v>0</v>
      </c>
      <c r="X157" s="892">
        <f t="shared" si="67"/>
        <v>0</v>
      </c>
      <c r="Y157" s="893">
        <f t="shared" si="67"/>
        <v>0</v>
      </c>
      <c r="Z157" s="892">
        <f t="shared" si="67"/>
        <v>0</v>
      </c>
      <c r="AA157" s="893">
        <f t="shared" si="67"/>
        <v>0</v>
      </c>
      <c r="AB157" s="892">
        <f t="shared" si="67"/>
        <v>0</v>
      </c>
      <c r="AC157" s="893">
        <f t="shared" si="67"/>
        <v>0</v>
      </c>
      <c r="AD157" s="892">
        <f t="shared" si="67"/>
        <v>0</v>
      </c>
      <c r="AE157" s="893">
        <f t="shared" si="67"/>
        <v>0</v>
      </c>
      <c r="AF157" s="892">
        <f t="shared" si="67"/>
        <v>0</v>
      </c>
      <c r="AG157" s="894">
        <f t="shared" si="67"/>
        <v>0</v>
      </c>
      <c r="AH157" s="892">
        <f t="shared" si="67"/>
        <v>0</v>
      </c>
      <c r="AI157" s="893">
        <f t="shared" si="67"/>
        <v>0</v>
      </c>
      <c r="AJ157" s="895">
        <f t="shared" si="67"/>
        <v>0</v>
      </c>
      <c r="AK157" s="896">
        <f t="shared" si="67"/>
        <v>0</v>
      </c>
      <c r="AL157" s="870"/>
      <c r="AM157" s="871"/>
      <c r="AN157" s="871"/>
      <c r="AO157" s="871"/>
      <c r="AP157" s="871"/>
      <c r="AQ157" s="871"/>
      <c r="AR157" s="872"/>
      <c r="AS157" s="873"/>
      <c r="AT157" s="871"/>
      <c r="AU157" s="872"/>
      <c r="AV157" s="873"/>
      <c r="AW157" s="871"/>
      <c r="AX157" s="871"/>
      <c r="AY157" s="871"/>
      <c r="AZ157" s="874"/>
      <c r="BA157" s="44" t="s">
        <v>1685</v>
      </c>
      <c r="BB157" s="44" t="s">
        <v>1971</v>
      </c>
      <c r="BC157" s="45" t="s">
        <v>1687</v>
      </c>
    </row>
    <row r="158" spans="1:55" ht="22.5" customHeight="1" x14ac:dyDescent="0.2">
      <c r="A158" s="914"/>
      <c r="B158" s="916" t="str">
        <f>VLOOKUP($D$9,'PROYECTOS REGISTRADOS'!$A$2:$D$82,4,0)</f>
        <v>Ampliación de los programas artìscticos y culturales Tocancipá, Cundinamarca, Centro Oriente</v>
      </c>
      <c r="C158" s="919" t="str">
        <f>VLOOKUP($D$9,'PROYECTOS REGISTRADOS'!$A$2:$D$82,3,0)</f>
        <v>2016-25817-00017</v>
      </c>
      <c r="D158" s="922" t="s">
        <v>638</v>
      </c>
      <c r="E158" s="925" t="str">
        <f>IF(D158=0,"0-0",(VLOOKUP(D158,'CONSOLIDADO PLAN DESARROLLO'!$EL$9:$ET$304,2,0)))</f>
        <v>Crear el Museo Municipal</v>
      </c>
      <c r="F158" s="928" t="str">
        <f>IF(D158=0,"0-0",(VLOOKUP(D158,'CONSOLIDADO PLAN DESARROLLO'!$EL$9:$ET$304,3,0)))</f>
        <v>Museo creado</v>
      </c>
      <c r="G158" s="931">
        <f>IF(D158=0,"0-0",(VLOOKUP(D158,'CONSOLIDADO PLAN DESARROLLO'!$EL$9:$ET$304,4,0)))</f>
        <v>0</v>
      </c>
      <c r="H158" s="934">
        <f>IF(D158=0,"0-0",(VLOOKUP(D158,'CONSOLIDADO PLAN DESARROLLO'!$EL$9:$ET$304,5,0)))</f>
        <v>40</v>
      </c>
      <c r="I158" s="937">
        <f>IF(D158=0,"0-0",(VLOOKUP(D158,'CONSOLIDADO PLAN DESARROLLO'!$EL$9:$ET$304,$R$3,0)))</f>
        <v>15</v>
      </c>
      <c r="J158" s="938"/>
      <c r="K158" s="964">
        <v>1</v>
      </c>
      <c r="L158" s="952">
        <v>1</v>
      </c>
      <c r="M158" s="810" t="s">
        <v>1959</v>
      </c>
      <c r="N158" s="806" t="s">
        <v>1930</v>
      </c>
      <c r="O158" s="813">
        <v>3</v>
      </c>
      <c r="P158" s="867"/>
      <c r="Q158" s="47"/>
      <c r="R158" s="967">
        <f>VLOOKUP($D158,'[5]Tablero Logro Metas 2018'!AK7:AS302,3,0)</f>
        <v>0</v>
      </c>
      <c r="S158" s="897"/>
      <c r="T158" s="970">
        <f>VLOOKUP($D158,'[5]Tablero Logro Metas 2018'!AK7:AS302,4,0)</f>
        <v>0</v>
      </c>
      <c r="U158" s="889"/>
      <c r="V158" s="970">
        <f>VLOOKUP($D158,'[5]Tablero Logro Metas 2018'!AK7:AS302,5,0)</f>
        <v>0</v>
      </c>
      <c r="W158" s="889"/>
      <c r="X158" s="970">
        <f>VLOOKUP($D158,'[5]Tablero Logro Metas 2018'!AK7:AS302,6,0)</f>
        <v>0</v>
      </c>
      <c r="Y158" s="889"/>
      <c r="Z158" s="970">
        <f>VLOOKUP($D158,'[5]Tablero Logro Metas 2018'!AK7:AS302,7,0)</f>
        <v>0</v>
      </c>
      <c r="AA158" s="889"/>
      <c r="AB158" s="970">
        <f>VLOOKUP($D158,'[5]Tablero Logro Metas 2018'!AK7:AS302,8,0)</f>
        <v>0</v>
      </c>
      <c r="AC158" s="889"/>
      <c r="AD158" s="970">
        <f>VLOOKUP($D158,'[5]Tablero Logro Metas 2018'!AK7:AS302,9,0)</f>
        <v>0</v>
      </c>
      <c r="AE158" s="889"/>
      <c r="AF158" s="958"/>
      <c r="AG158" s="898"/>
      <c r="AH158" s="958"/>
      <c r="AI158" s="889"/>
      <c r="AJ158" s="961">
        <f>+R158+T158+V158+X158+Z158+AB158+AD158+AF158+AH158</f>
        <v>0</v>
      </c>
      <c r="AK158" s="899">
        <f>AC158+AE158+AG158+S158+U158+W158+Y158+AA158+AI158</f>
        <v>0</v>
      </c>
      <c r="AL158" s="51"/>
      <c r="AM158" s="52"/>
      <c r="AN158" s="52"/>
      <c r="AO158" s="52"/>
      <c r="AP158" s="52"/>
      <c r="AQ158" s="52"/>
      <c r="AR158" s="53">
        <f t="shared" ref="AR158:AR163" si="68">SUM(AL158:AQ158)</f>
        <v>0</v>
      </c>
      <c r="AS158" s="54"/>
      <c r="AT158" s="52"/>
      <c r="AU158" s="53">
        <f t="shared" ref="AU158:AU162" si="69">SUM(AS158:AT158)</f>
        <v>0</v>
      </c>
      <c r="AV158" s="54"/>
      <c r="AW158" s="52"/>
      <c r="AX158" s="52"/>
      <c r="AY158" s="52"/>
      <c r="AZ158" s="55"/>
      <c r="BA158" s="56"/>
      <c r="BB158" s="56"/>
      <c r="BC158" s="57"/>
    </row>
    <row r="159" spans="1:55" ht="22.5" x14ac:dyDescent="0.2">
      <c r="A159" s="914"/>
      <c r="B159" s="916"/>
      <c r="C159" s="919"/>
      <c r="D159" s="922"/>
      <c r="E159" s="926"/>
      <c r="F159" s="928"/>
      <c r="G159" s="931"/>
      <c r="H159" s="934"/>
      <c r="I159" s="939"/>
      <c r="J159" s="940"/>
      <c r="K159" s="964"/>
      <c r="L159" s="953"/>
      <c r="M159" s="810" t="s">
        <v>1960</v>
      </c>
      <c r="N159" s="806" t="s">
        <v>1930</v>
      </c>
      <c r="O159" s="813">
        <v>2</v>
      </c>
      <c r="P159" s="867"/>
      <c r="Q159" s="47"/>
      <c r="R159" s="968"/>
      <c r="S159" s="897"/>
      <c r="T159" s="971"/>
      <c r="U159" s="889"/>
      <c r="V159" s="971"/>
      <c r="W159" s="889"/>
      <c r="X159" s="971"/>
      <c r="Y159" s="889"/>
      <c r="Z159" s="971"/>
      <c r="AA159" s="889"/>
      <c r="AB159" s="971"/>
      <c r="AC159" s="889"/>
      <c r="AD159" s="971"/>
      <c r="AE159" s="889"/>
      <c r="AF159" s="959"/>
      <c r="AG159" s="898"/>
      <c r="AH159" s="959"/>
      <c r="AI159" s="889"/>
      <c r="AJ159" s="962"/>
      <c r="AK159" s="899">
        <f t="shared" ref="AK159:AK163" si="70">AC159+AE159+AG159+S159+U159+W159+Y159+AA159+AI159</f>
        <v>0</v>
      </c>
      <c r="AL159" s="51"/>
      <c r="AM159" s="52"/>
      <c r="AN159" s="52"/>
      <c r="AO159" s="52"/>
      <c r="AP159" s="52"/>
      <c r="AQ159" s="52"/>
      <c r="AR159" s="53">
        <f t="shared" si="68"/>
        <v>0</v>
      </c>
      <c r="AS159" s="54"/>
      <c r="AT159" s="52"/>
      <c r="AU159" s="53">
        <f t="shared" si="69"/>
        <v>0</v>
      </c>
      <c r="AV159" s="54"/>
      <c r="AW159" s="52"/>
      <c r="AX159" s="52"/>
      <c r="AY159" s="52"/>
      <c r="AZ159" s="55"/>
      <c r="BA159" s="56"/>
      <c r="BB159" s="56"/>
      <c r="BC159" s="57"/>
    </row>
    <row r="160" spans="1:55" ht="17.25" customHeight="1" x14ac:dyDescent="0.2">
      <c r="A160" s="914"/>
      <c r="B160" s="916"/>
      <c r="C160" s="919"/>
      <c r="D160" s="922"/>
      <c r="E160" s="926"/>
      <c r="F160" s="928"/>
      <c r="G160" s="931"/>
      <c r="H160" s="934"/>
      <c r="I160" s="939"/>
      <c r="J160" s="940"/>
      <c r="K160" s="964"/>
      <c r="L160" s="953"/>
      <c r="M160" s="175" t="s">
        <v>1989</v>
      </c>
      <c r="N160" s="176" t="s">
        <v>1930</v>
      </c>
      <c r="O160" s="177"/>
      <c r="P160" s="867"/>
      <c r="Q160" s="47"/>
      <c r="R160" s="968"/>
      <c r="S160" s="897"/>
      <c r="T160" s="971"/>
      <c r="U160" s="889"/>
      <c r="V160" s="971"/>
      <c r="W160" s="889"/>
      <c r="X160" s="971"/>
      <c r="Y160" s="889"/>
      <c r="Z160" s="971"/>
      <c r="AA160" s="889"/>
      <c r="AB160" s="971"/>
      <c r="AC160" s="889"/>
      <c r="AD160" s="971"/>
      <c r="AE160" s="889"/>
      <c r="AF160" s="959"/>
      <c r="AG160" s="898"/>
      <c r="AH160" s="959"/>
      <c r="AI160" s="889"/>
      <c r="AJ160" s="962"/>
      <c r="AK160" s="899">
        <f t="shared" si="70"/>
        <v>0</v>
      </c>
      <c r="AL160" s="51"/>
      <c r="AM160" s="52"/>
      <c r="AN160" s="52"/>
      <c r="AO160" s="52"/>
      <c r="AP160" s="52"/>
      <c r="AQ160" s="52"/>
      <c r="AR160" s="53">
        <f t="shared" si="68"/>
        <v>0</v>
      </c>
      <c r="AS160" s="54"/>
      <c r="AT160" s="52"/>
      <c r="AU160" s="53">
        <f t="shared" si="69"/>
        <v>0</v>
      </c>
      <c r="AV160" s="54"/>
      <c r="AW160" s="52"/>
      <c r="AX160" s="52"/>
      <c r="AY160" s="52"/>
      <c r="AZ160" s="55"/>
      <c r="BA160" s="56"/>
      <c r="BB160" s="56"/>
      <c r="BC160" s="57"/>
    </row>
    <row r="161" spans="1:55" ht="17.25" customHeight="1" x14ac:dyDescent="0.2">
      <c r="A161" s="914"/>
      <c r="B161" s="916"/>
      <c r="C161" s="919"/>
      <c r="D161" s="922"/>
      <c r="E161" s="926"/>
      <c r="F161" s="928"/>
      <c r="G161" s="931"/>
      <c r="H161" s="934"/>
      <c r="I161" s="939"/>
      <c r="J161" s="940"/>
      <c r="K161" s="964"/>
      <c r="L161" s="953"/>
      <c r="M161" s="175"/>
      <c r="N161" s="176"/>
      <c r="O161" s="177"/>
      <c r="P161" s="867"/>
      <c r="Q161" s="47"/>
      <c r="R161" s="968"/>
      <c r="S161" s="897"/>
      <c r="T161" s="971"/>
      <c r="U161" s="889"/>
      <c r="V161" s="971"/>
      <c r="W161" s="889"/>
      <c r="X161" s="971"/>
      <c r="Y161" s="889"/>
      <c r="Z161" s="971"/>
      <c r="AA161" s="889"/>
      <c r="AB161" s="971"/>
      <c r="AC161" s="889"/>
      <c r="AD161" s="971"/>
      <c r="AE161" s="889"/>
      <c r="AF161" s="959"/>
      <c r="AG161" s="898"/>
      <c r="AH161" s="959"/>
      <c r="AI161" s="889"/>
      <c r="AJ161" s="962"/>
      <c r="AK161" s="899">
        <f t="shared" si="70"/>
        <v>0</v>
      </c>
      <c r="AL161" s="51"/>
      <c r="AM161" s="52"/>
      <c r="AN161" s="52"/>
      <c r="AO161" s="52"/>
      <c r="AP161" s="52"/>
      <c r="AQ161" s="52"/>
      <c r="AR161" s="53">
        <f t="shared" si="68"/>
        <v>0</v>
      </c>
      <c r="AS161" s="54"/>
      <c r="AT161" s="52"/>
      <c r="AU161" s="53">
        <f t="shared" si="69"/>
        <v>0</v>
      </c>
      <c r="AV161" s="54"/>
      <c r="AW161" s="52"/>
      <c r="AX161" s="52"/>
      <c r="AY161" s="52"/>
      <c r="AZ161" s="55"/>
      <c r="BA161" s="56"/>
      <c r="BB161" s="56"/>
      <c r="BC161" s="57"/>
    </row>
    <row r="162" spans="1:55" ht="17.25" customHeight="1" x14ac:dyDescent="0.2">
      <c r="A162" s="914"/>
      <c r="B162" s="916"/>
      <c r="C162" s="919"/>
      <c r="D162" s="922"/>
      <c r="E162" s="926"/>
      <c r="F162" s="928"/>
      <c r="G162" s="931"/>
      <c r="H162" s="934"/>
      <c r="I162" s="939"/>
      <c r="J162" s="940"/>
      <c r="K162" s="964"/>
      <c r="L162" s="953"/>
      <c r="M162" s="175"/>
      <c r="N162" s="176"/>
      <c r="O162" s="177"/>
      <c r="P162" s="867"/>
      <c r="Q162" s="47"/>
      <c r="R162" s="968"/>
      <c r="S162" s="897"/>
      <c r="T162" s="971"/>
      <c r="U162" s="889"/>
      <c r="V162" s="971"/>
      <c r="W162" s="889"/>
      <c r="X162" s="971"/>
      <c r="Y162" s="889"/>
      <c r="Z162" s="971"/>
      <c r="AA162" s="889"/>
      <c r="AB162" s="971"/>
      <c r="AC162" s="889"/>
      <c r="AD162" s="971"/>
      <c r="AE162" s="889"/>
      <c r="AF162" s="959"/>
      <c r="AG162" s="898"/>
      <c r="AH162" s="959"/>
      <c r="AI162" s="889"/>
      <c r="AJ162" s="962"/>
      <c r="AK162" s="899">
        <f t="shared" si="70"/>
        <v>0</v>
      </c>
      <c r="AL162" s="51"/>
      <c r="AM162" s="52"/>
      <c r="AN162" s="52"/>
      <c r="AO162" s="52"/>
      <c r="AP162" s="52"/>
      <c r="AQ162" s="52"/>
      <c r="AR162" s="53">
        <f t="shared" si="68"/>
        <v>0</v>
      </c>
      <c r="AS162" s="54"/>
      <c r="AT162" s="52"/>
      <c r="AU162" s="53">
        <f t="shared" si="69"/>
        <v>0</v>
      </c>
      <c r="AV162" s="54"/>
      <c r="AW162" s="52"/>
      <c r="AX162" s="52"/>
      <c r="AY162" s="52"/>
      <c r="AZ162" s="55"/>
      <c r="BA162" s="56"/>
      <c r="BB162" s="56"/>
      <c r="BC162" s="57"/>
    </row>
    <row r="163" spans="1:55" ht="17.25" customHeight="1" x14ac:dyDescent="0.2">
      <c r="A163" s="914"/>
      <c r="B163" s="917"/>
      <c r="C163" s="920"/>
      <c r="D163" s="923"/>
      <c r="E163" s="926"/>
      <c r="F163" s="929"/>
      <c r="G163" s="932"/>
      <c r="H163" s="935"/>
      <c r="I163" s="939"/>
      <c r="J163" s="940"/>
      <c r="K163" s="965"/>
      <c r="L163" s="953"/>
      <c r="M163" s="178"/>
      <c r="N163" s="179"/>
      <c r="O163" s="180"/>
      <c r="P163" s="868"/>
      <c r="Q163" s="108"/>
      <c r="R163" s="968"/>
      <c r="S163" s="900"/>
      <c r="T163" s="971"/>
      <c r="U163" s="890"/>
      <c r="V163" s="971"/>
      <c r="W163" s="890"/>
      <c r="X163" s="971"/>
      <c r="Y163" s="890"/>
      <c r="Z163" s="971"/>
      <c r="AA163" s="890"/>
      <c r="AB163" s="971"/>
      <c r="AC163" s="890"/>
      <c r="AD163" s="971"/>
      <c r="AE163" s="890"/>
      <c r="AF163" s="959"/>
      <c r="AG163" s="901"/>
      <c r="AH163" s="959"/>
      <c r="AI163" s="890"/>
      <c r="AJ163" s="963"/>
      <c r="AK163" s="899">
        <f t="shared" si="70"/>
        <v>0</v>
      </c>
      <c r="AL163" s="112"/>
      <c r="AM163" s="113"/>
      <c r="AN163" s="113"/>
      <c r="AO163" s="113"/>
      <c r="AP163" s="113"/>
      <c r="AQ163" s="113"/>
      <c r="AR163" s="53">
        <f t="shared" si="68"/>
        <v>0</v>
      </c>
      <c r="AS163" s="114"/>
      <c r="AT163" s="113"/>
      <c r="AU163" s="53">
        <f>SUM(AS163:AT163)</f>
        <v>0</v>
      </c>
      <c r="AV163" s="114"/>
      <c r="AW163" s="113"/>
      <c r="AX163" s="113"/>
      <c r="AY163" s="113"/>
      <c r="AZ163" s="115"/>
      <c r="BA163" s="116"/>
      <c r="BB163" s="116"/>
      <c r="BC163" s="117"/>
    </row>
    <row r="164" spans="1:55" ht="9.9499999999999993" customHeight="1" thickBot="1" x14ac:dyDescent="0.25">
      <c r="A164" s="915"/>
      <c r="B164" s="918"/>
      <c r="C164" s="921"/>
      <c r="D164" s="924"/>
      <c r="E164" s="927"/>
      <c r="F164" s="930"/>
      <c r="G164" s="933"/>
      <c r="H164" s="936"/>
      <c r="I164" s="941"/>
      <c r="J164" s="942"/>
      <c r="K164" s="966"/>
      <c r="L164" s="954"/>
      <c r="M164" s="181"/>
      <c r="N164" s="182"/>
      <c r="O164" s="183"/>
      <c r="P164" s="118"/>
      <c r="Q164" s="118"/>
      <c r="R164" s="969"/>
      <c r="S164" s="902"/>
      <c r="T164" s="972"/>
      <c r="U164" s="903"/>
      <c r="V164" s="972"/>
      <c r="W164" s="903"/>
      <c r="X164" s="972"/>
      <c r="Y164" s="903"/>
      <c r="Z164" s="972"/>
      <c r="AA164" s="903"/>
      <c r="AB164" s="972"/>
      <c r="AC164" s="903"/>
      <c r="AD164" s="972"/>
      <c r="AE164" s="903"/>
      <c r="AF164" s="960"/>
      <c r="AG164" s="904"/>
      <c r="AH164" s="960"/>
      <c r="AI164" s="903"/>
      <c r="AJ164" s="905"/>
      <c r="AK164" s="906"/>
      <c r="AL164" s="187"/>
      <c r="AM164" s="188"/>
      <c r="AN164" s="188"/>
      <c r="AO164" s="188"/>
      <c r="AP164" s="188"/>
      <c r="AQ164" s="188"/>
      <c r="AR164" s="121"/>
      <c r="AS164" s="189"/>
      <c r="AT164" s="188"/>
      <c r="AU164" s="121"/>
      <c r="AV164" s="189"/>
      <c r="AW164" s="188"/>
      <c r="AX164" s="188"/>
      <c r="AY164" s="188"/>
      <c r="AZ164" s="190"/>
      <c r="BA164" s="191"/>
      <c r="BB164" s="191"/>
      <c r="BC164" s="192"/>
    </row>
    <row r="165" spans="1:55" ht="6" customHeight="1" x14ac:dyDescent="0.2">
      <c r="A165" s="157"/>
      <c r="B165" s="193"/>
      <c r="C165" s="193"/>
      <c r="D165" s="193"/>
      <c r="E165" s="193"/>
      <c r="F165" s="193"/>
      <c r="G165" s="193"/>
      <c r="H165" s="193"/>
      <c r="I165" s="973"/>
      <c r="J165" s="973"/>
      <c r="K165" s="193"/>
      <c r="L165" s="193"/>
      <c r="M165" s="193"/>
      <c r="N165" s="193"/>
      <c r="O165" s="193"/>
      <c r="P165" s="193"/>
      <c r="Q165" s="193"/>
      <c r="R165" s="193"/>
      <c r="S165" s="907"/>
      <c r="T165" s="907"/>
      <c r="U165" s="907"/>
      <c r="V165" s="907"/>
      <c r="W165" s="907"/>
      <c r="X165" s="907"/>
      <c r="Y165" s="907"/>
      <c r="Z165" s="907"/>
      <c r="AA165" s="907"/>
      <c r="AB165" s="907"/>
      <c r="AC165" s="907"/>
      <c r="AD165" s="907"/>
      <c r="AE165" s="907"/>
      <c r="AF165" s="907"/>
      <c r="AG165" s="907"/>
      <c r="AH165" s="907"/>
      <c r="AI165" s="907"/>
      <c r="AJ165" s="907"/>
      <c r="AK165" s="908"/>
      <c r="AL165" s="194"/>
      <c r="AM165" s="194"/>
      <c r="AN165" s="194"/>
      <c r="AO165" s="194"/>
      <c r="AP165" s="194"/>
      <c r="AQ165" s="195"/>
      <c r="AR165" s="194"/>
      <c r="AS165" s="194"/>
      <c r="AT165" s="194"/>
      <c r="AU165" s="194"/>
      <c r="AV165" s="194"/>
      <c r="AW165" s="194"/>
      <c r="AX165" s="194"/>
      <c r="AY165" s="194"/>
      <c r="AZ165" s="194"/>
      <c r="BA165" s="194"/>
      <c r="BB165" s="194"/>
      <c r="BC165" s="157"/>
    </row>
    <row r="166" spans="1:55" ht="72" hidden="1" customHeight="1" x14ac:dyDescent="0.2">
      <c r="A166" s="913">
        <v>17</v>
      </c>
      <c r="B166" s="162" t="s">
        <v>1705</v>
      </c>
      <c r="C166" s="163" t="s">
        <v>1706</v>
      </c>
      <c r="D166" s="164" t="s">
        <v>21</v>
      </c>
      <c r="E166" s="164" t="s">
        <v>1892</v>
      </c>
      <c r="F166" s="163" t="s">
        <v>1707</v>
      </c>
      <c r="G166" s="165" t="s">
        <v>1679</v>
      </c>
      <c r="H166" s="165" t="s">
        <v>1680</v>
      </c>
      <c r="I166" s="166" t="s">
        <v>1908</v>
      </c>
      <c r="J166" s="167">
        <f>+$N$3</f>
        <v>2018</v>
      </c>
      <c r="K166" s="165" t="s">
        <v>1925</v>
      </c>
      <c r="L166" s="166" t="s">
        <v>1926</v>
      </c>
      <c r="M166" s="163" t="s">
        <v>1708</v>
      </c>
      <c r="N166" s="163" t="s">
        <v>1709</v>
      </c>
      <c r="O166" s="163" t="s">
        <v>1710</v>
      </c>
      <c r="P166" s="163" t="s">
        <v>1711</v>
      </c>
      <c r="Q166" s="163" t="s">
        <v>1712</v>
      </c>
      <c r="R166" s="168">
        <f t="shared" ref="R166" si="71">SUM(R167:R173)</f>
        <v>0</v>
      </c>
      <c r="S166" s="169">
        <f t="shared" ref="S166" si="72">SUM(S167:S173)</f>
        <v>0</v>
      </c>
      <c r="T166" s="170">
        <f t="shared" ref="T166" si="73">SUM(T167:T173)</f>
        <v>0</v>
      </c>
      <c r="U166" s="171">
        <f t="shared" ref="U166" si="74">SUM(U167:U173)</f>
        <v>0</v>
      </c>
      <c r="V166" s="170">
        <f t="shared" ref="V166" si="75">SUM(V167:V173)</f>
        <v>0</v>
      </c>
      <c r="W166" s="171">
        <f t="shared" ref="W166" si="76">SUM(W167:W173)</f>
        <v>0</v>
      </c>
      <c r="X166" s="170">
        <f t="shared" ref="X166" si="77">SUM(X167:X173)</f>
        <v>0</v>
      </c>
      <c r="Y166" s="171">
        <f t="shared" ref="Y166" si="78">SUM(Y167:Y173)</f>
        <v>0</v>
      </c>
      <c r="Z166" s="170">
        <f t="shared" ref="Z166" si="79">SUM(Z167:Z173)</f>
        <v>0</v>
      </c>
      <c r="AA166" s="171">
        <f t="shared" ref="AA166" si="80">SUM(AA167:AA173)</f>
        <v>0</v>
      </c>
      <c r="AB166" s="170">
        <f t="shared" ref="AB166" si="81">SUM(AB167:AB173)</f>
        <v>0</v>
      </c>
      <c r="AC166" s="171">
        <f t="shared" ref="AC166" si="82">SUM(AC167:AC173)</f>
        <v>0</v>
      </c>
      <c r="AD166" s="170">
        <f t="shared" ref="AD166" si="83">SUM(AD167:AD173)</f>
        <v>0</v>
      </c>
      <c r="AE166" s="171">
        <f t="shared" ref="AE166" si="84">SUM(AE167:AE173)</f>
        <v>0</v>
      </c>
      <c r="AF166" s="170">
        <f t="shared" ref="AF166" si="85">SUM(AF167:AF173)</f>
        <v>0</v>
      </c>
      <c r="AG166" s="172">
        <f t="shared" ref="AG166" si="86">SUM(AG167:AG173)</f>
        <v>0</v>
      </c>
      <c r="AH166" s="825"/>
      <c r="AI166" s="825"/>
      <c r="AJ166" s="173">
        <f t="shared" ref="AJ166" si="87">SUM(AJ167:AJ173)</f>
        <v>0</v>
      </c>
      <c r="AK166" s="174">
        <f t="shared" ref="AK166" si="88">SUM(AK167:AK173)</f>
        <v>0</v>
      </c>
      <c r="AL166" s="41">
        <f t="shared" ref="AL166" si="89">SUM(AL167:AL173)</f>
        <v>0</v>
      </c>
      <c r="AM166" s="42">
        <f t="shared" ref="AM166" si="90">SUM(AM167:AM173)</f>
        <v>0</v>
      </c>
      <c r="AN166" s="42">
        <f t="shared" ref="AN166" si="91">SUM(AN167:AN173)</f>
        <v>0</v>
      </c>
      <c r="AO166" s="42">
        <f t="shared" ref="AO166" si="92">SUM(AO167:AO173)</f>
        <v>0</v>
      </c>
      <c r="AP166" s="42">
        <f t="shared" ref="AP166" si="93">SUM(AP167:AP173)</f>
        <v>0</v>
      </c>
      <c r="AQ166" s="42">
        <f t="shared" ref="AQ166" si="94">SUM(AQ167:AQ173)</f>
        <v>0</v>
      </c>
      <c r="AR166" s="43">
        <f t="shared" ref="AR166" si="95">SUM(AR167:AR173)</f>
        <v>0</v>
      </c>
      <c r="AS166" s="105">
        <f t="shared" ref="AS166" si="96">SUM(AS167:AS173)</f>
        <v>0</v>
      </c>
      <c r="AT166" s="42">
        <f t="shared" ref="AT166" si="97">SUM(AT167:AT173)</f>
        <v>0</v>
      </c>
      <c r="AU166" s="43">
        <f t="shared" ref="AU166" si="98">SUM(AU167:AU173)</f>
        <v>0</v>
      </c>
      <c r="AV166" s="105">
        <f t="shared" ref="AV166" si="99">SUM(AV167:AV173)</f>
        <v>0</v>
      </c>
      <c r="AW166" s="42">
        <f t="shared" ref="AW166" si="100">SUM(AW167:AW173)</f>
        <v>0</v>
      </c>
      <c r="AX166" s="42">
        <f t="shared" ref="AX166" si="101">SUM(AX167:AX173)</f>
        <v>0</v>
      </c>
      <c r="AY166" s="42">
        <f t="shared" ref="AY166" si="102">SUM(AY167:AY173)</f>
        <v>0</v>
      </c>
      <c r="AZ166" s="106">
        <f t="shared" ref="AZ166" si="103">SUM(AZ167:AZ173)</f>
        <v>0</v>
      </c>
      <c r="BA166" s="44" t="s">
        <v>1685</v>
      </c>
      <c r="BB166" s="44" t="s">
        <v>1686</v>
      </c>
      <c r="BC166" s="45" t="s">
        <v>1687</v>
      </c>
    </row>
    <row r="167" spans="1:55" ht="17.25" hidden="1" customHeight="1" x14ac:dyDescent="0.2">
      <c r="A167" s="914"/>
      <c r="B167" s="916" t="str">
        <f>VLOOKUP($D$9,'PROYECTOS REGISTRADOS'!$A$2:$D$82,4,0)</f>
        <v>Ampliación de los programas artìscticos y culturales Tocancipá, Cundinamarca, Centro Oriente</v>
      </c>
      <c r="C167" s="919" t="str">
        <f>VLOOKUP($D$9,'PROYECTOS REGISTRADOS'!$A$2:$D$82,3,0)</f>
        <v>2016-25817-00017</v>
      </c>
      <c r="D167" s="922"/>
      <c r="E167" s="925" t="str">
        <f>IF(D167=0,"0-0",(VLOOKUP(D167,'CONSOLIDADO PLAN DESARROLLO'!$EL$9:$ET$304,2,0)))</f>
        <v>0-0</v>
      </c>
      <c r="F167" s="928" t="str">
        <f>IF(D167=0,"0-0",(VLOOKUP(D167,'CONSOLIDADO PLAN DESARROLLO'!$EL$9:$ET$304,3,0)))</f>
        <v>0-0</v>
      </c>
      <c r="G167" s="931" t="str">
        <f>IF(D167=0,"0-0",(VLOOKUP(D167,'CONSOLIDADO PLAN DESARROLLO'!$EL$9:$ET$304,4,0)))</f>
        <v>0-0</v>
      </c>
      <c r="H167" s="934" t="str">
        <f>IF(D167=0,"0-0",(VLOOKUP(D167,'CONSOLIDADO PLAN DESARROLLO'!$EL$9:$ET$304,5,0)))</f>
        <v>0-0</v>
      </c>
      <c r="I167" s="937" t="str">
        <f>IF(D167=0,"0-0",(VLOOKUP(D167,'CONSOLIDADO PLAN DESARROLLO'!$EL$9:$ET$304,$R$3,0)))</f>
        <v>0-0</v>
      </c>
      <c r="J167" s="938"/>
      <c r="K167" s="949"/>
      <c r="L167" s="952">
        <v>17</v>
      </c>
      <c r="M167" s="175"/>
      <c r="N167" s="176"/>
      <c r="O167" s="177"/>
      <c r="P167" s="46"/>
      <c r="Q167" s="47"/>
      <c r="R167" s="955"/>
      <c r="S167" s="48"/>
      <c r="T167" s="943"/>
      <c r="U167" s="49"/>
      <c r="V167" s="943"/>
      <c r="W167" s="49"/>
      <c r="X167" s="943"/>
      <c r="Y167" s="49"/>
      <c r="Z167" s="943"/>
      <c r="AA167" s="49"/>
      <c r="AB167" s="943"/>
      <c r="AC167" s="49"/>
      <c r="AD167" s="943"/>
      <c r="AE167" s="49"/>
      <c r="AF167" s="943"/>
      <c r="AG167" s="50"/>
      <c r="AH167" s="826"/>
      <c r="AI167" s="826"/>
      <c r="AJ167" s="946">
        <f>+R167+T167+V167+X167+Z167+AB167+AD167+AF167</f>
        <v>0</v>
      </c>
      <c r="AK167" s="104">
        <f t="shared" ref="AK167:AK172" si="104">AC167+AE167+AG167+S167+U167+W167+Y167+AA167</f>
        <v>0</v>
      </c>
      <c r="AL167" s="51"/>
      <c r="AM167" s="52"/>
      <c r="AN167" s="52"/>
      <c r="AO167" s="52"/>
      <c r="AP167" s="52"/>
      <c r="AQ167" s="52"/>
      <c r="AR167" s="53">
        <f t="shared" ref="AR167:AR172" si="105">SUM(AL167:AQ167)</f>
        <v>0</v>
      </c>
      <c r="AS167" s="54"/>
      <c r="AT167" s="52"/>
      <c r="AU167" s="53">
        <f t="shared" ref="AU167:AU171" si="106">SUM(AS167:AT167)</f>
        <v>0</v>
      </c>
      <c r="AV167" s="54"/>
      <c r="AW167" s="52"/>
      <c r="AX167" s="52"/>
      <c r="AY167" s="52"/>
      <c r="AZ167" s="55"/>
      <c r="BA167" s="56"/>
      <c r="BB167" s="56"/>
      <c r="BC167" s="57"/>
    </row>
    <row r="168" spans="1:55" ht="17.25" hidden="1" customHeight="1" x14ac:dyDescent="0.2">
      <c r="A168" s="914"/>
      <c r="B168" s="916"/>
      <c r="C168" s="919"/>
      <c r="D168" s="922"/>
      <c r="E168" s="926"/>
      <c r="F168" s="928"/>
      <c r="G168" s="931"/>
      <c r="H168" s="934"/>
      <c r="I168" s="939"/>
      <c r="J168" s="940"/>
      <c r="K168" s="949"/>
      <c r="L168" s="953"/>
      <c r="M168" s="175"/>
      <c r="N168" s="176"/>
      <c r="O168" s="177"/>
      <c r="P168" s="46"/>
      <c r="Q168" s="47"/>
      <c r="R168" s="956"/>
      <c r="S168" s="48"/>
      <c r="T168" s="944"/>
      <c r="U168" s="49"/>
      <c r="V168" s="944"/>
      <c r="W168" s="49"/>
      <c r="X168" s="944"/>
      <c r="Y168" s="49"/>
      <c r="Z168" s="944"/>
      <c r="AA168" s="49"/>
      <c r="AB168" s="944"/>
      <c r="AC168" s="49"/>
      <c r="AD168" s="944"/>
      <c r="AE168" s="49"/>
      <c r="AF168" s="944"/>
      <c r="AG168" s="50"/>
      <c r="AH168" s="827"/>
      <c r="AI168" s="827"/>
      <c r="AJ168" s="947"/>
      <c r="AK168" s="104">
        <f t="shared" si="104"/>
        <v>0</v>
      </c>
      <c r="AL168" s="51"/>
      <c r="AM168" s="52"/>
      <c r="AN168" s="52"/>
      <c r="AO168" s="52"/>
      <c r="AP168" s="52"/>
      <c r="AQ168" s="52"/>
      <c r="AR168" s="53">
        <f t="shared" si="105"/>
        <v>0</v>
      </c>
      <c r="AS168" s="54"/>
      <c r="AT168" s="52"/>
      <c r="AU168" s="53">
        <f t="shared" si="106"/>
        <v>0</v>
      </c>
      <c r="AV168" s="54"/>
      <c r="AW168" s="52"/>
      <c r="AX168" s="52"/>
      <c r="AY168" s="52"/>
      <c r="AZ168" s="55"/>
      <c r="BA168" s="56"/>
      <c r="BB168" s="56"/>
      <c r="BC168" s="57"/>
    </row>
    <row r="169" spans="1:55" ht="17.25" hidden="1" customHeight="1" x14ac:dyDescent="0.2">
      <c r="A169" s="914"/>
      <c r="B169" s="916"/>
      <c r="C169" s="919"/>
      <c r="D169" s="922"/>
      <c r="E169" s="926"/>
      <c r="F169" s="928"/>
      <c r="G169" s="931"/>
      <c r="H169" s="934"/>
      <c r="I169" s="939"/>
      <c r="J169" s="940"/>
      <c r="K169" s="949"/>
      <c r="L169" s="953"/>
      <c r="M169" s="175"/>
      <c r="N169" s="176"/>
      <c r="O169" s="177"/>
      <c r="P169" s="46"/>
      <c r="Q169" s="47"/>
      <c r="R169" s="956"/>
      <c r="S169" s="48"/>
      <c r="T169" s="944"/>
      <c r="U169" s="49"/>
      <c r="V169" s="944"/>
      <c r="W169" s="49"/>
      <c r="X169" s="944"/>
      <c r="Y169" s="49"/>
      <c r="Z169" s="944"/>
      <c r="AA169" s="49"/>
      <c r="AB169" s="944"/>
      <c r="AC169" s="49"/>
      <c r="AD169" s="944"/>
      <c r="AE169" s="49"/>
      <c r="AF169" s="944"/>
      <c r="AG169" s="50"/>
      <c r="AH169" s="827"/>
      <c r="AI169" s="827"/>
      <c r="AJ169" s="947"/>
      <c r="AK169" s="104">
        <f t="shared" si="104"/>
        <v>0</v>
      </c>
      <c r="AL169" s="51"/>
      <c r="AM169" s="52"/>
      <c r="AN169" s="52"/>
      <c r="AO169" s="52"/>
      <c r="AP169" s="52"/>
      <c r="AQ169" s="52"/>
      <c r="AR169" s="53">
        <f t="shared" si="105"/>
        <v>0</v>
      </c>
      <c r="AS169" s="54"/>
      <c r="AT169" s="52"/>
      <c r="AU169" s="53">
        <f t="shared" si="106"/>
        <v>0</v>
      </c>
      <c r="AV169" s="54"/>
      <c r="AW169" s="52"/>
      <c r="AX169" s="52"/>
      <c r="AY169" s="52"/>
      <c r="AZ169" s="55"/>
      <c r="BA169" s="56"/>
      <c r="BB169" s="56"/>
      <c r="BC169" s="57"/>
    </row>
    <row r="170" spans="1:55" ht="17.25" hidden="1" customHeight="1" x14ac:dyDescent="0.2">
      <c r="A170" s="914"/>
      <c r="B170" s="916"/>
      <c r="C170" s="919"/>
      <c r="D170" s="922"/>
      <c r="E170" s="926"/>
      <c r="F170" s="928"/>
      <c r="G170" s="931"/>
      <c r="H170" s="934"/>
      <c r="I170" s="939"/>
      <c r="J170" s="940"/>
      <c r="K170" s="949"/>
      <c r="L170" s="953"/>
      <c r="M170" s="175"/>
      <c r="N170" s="176"/>
      <c r="O170" s="177"/>
      <c r="P170" s="46"/>
      <c r="Q170" s="47"/>
      <c r="R170" s="956"/>
      <c r="S170" s="48"/>
      <c r="T170" s="944"/>
      <c r="U170" s="49"/>
      <c r="V170" s="944"/>
      <c r="W170" s="49"/>
      <c r="X170" s="944"/>
      <c r="Y170" s="49"/>
      <c r="Z170" s="944"/>
      <c r="AA170" s="49"/>
      <c r="AB170" s="944"/>
      <c r="AC170" s="49"/>
      <c r="AD170" s="944"/>
      <c r="AE170" s="49"/>
      <c r="AF170" s="944"/>
      <c r="AG170" s="50"/>
      <c r="AH170" s="827"/>
      <c r="AI170" s="827"/>
      <c r="AJ170" s="947"/>
      <c r="AK170" s="104">
        <f t="shared" si="104"/>
        <v>0</v>
      </c>
      <c r="AL170" s="51"/>
      <c r="AM170" s="52"/>
      <c r="AN170" s="52"/>
      <c r="AO170" s="52"/>
      <c r="AP170" s="52"/>
      <c r="AQ170" s="52"/>
      <c r="AR170" s="53">
        <f t="shared" si="105"/>
        <v>0</v>
      </c>
      <c r="AS170" s="54"/>
      <c r="AT170" s="52"/>
      <c r="AU170" s="53">
        <f t="shared" si="106"/>
        <v>0</v>
      </c>
      <c r="AV170" s="54"/>
      <c r="AW170" s="52"/>
      <c r="AX170" s="52"/>
      <c r="AY170" s="52"/>
      <c r="AZ170" s="55"/>
      <c r="BA170" s="56"/>
      <c r="BB170" s="56"/>
      <c r="BC170" s="57"/>
    </row>
    <row r="171" spans="1:55" ht="17.25" hidden="1" customHeight="1" x14ac:dyDescent="0.2">
      <c r="A171" s="914"/>
      <c r="B171" s="916"/>
      <c r="C171" s="919"/>
      <c r="D171" s="922"/>
      <c r="E171" s="926"/>
      <c r="F171" s="928"/>
      <c r="G171" s="931"/>
      <c r="H171" s="934"/>
      <c r="I171" s="939"/>
      <c r="J171" s="940"/>
      <c r="K171" s="949"/>
      <c r="L171" s="953"/>
      <c r="M171" s="175"/>
      <c r="N171" s="176"/>
      <c r="O171" s="177"/>
      <c r="P171" s="46"/>
      <c r="Q171" s="47"/>
      <c r="R171" s="956"/>
      <c r="S171" s="48"/>
      <c r="T171" s="944"/>
      <c r="U171" s="49"/>
      <c r="V171" s="944"/>
      <c r="W171" s="49"/>
      <c r="X171" s="944"/>
      <c r="Y171" s="49"/>
      <c r="Z171" s="944"/>
      <c r="AA171" s="49"/>
      <c r="AB171" s="944"/>
      <c r="AC171" s="49"/>
      <c r="AD171" s="944"/>
      <c r="AE171" s="49"/>
      <c r="AF171" s="944"/>
      <c r="AG171" s="50"/>
      <c r="AH171" s="827"/>
      <c r="AI171" s="827"/>
      <c r="AJ171" s="947"/>
      <c r="AK171" s="104">
        <f t="shared" si="104"/>
        <v>0</v>
      </c>
      <c r="AL171" s="51"/>
      <c r="AM171" s="52"/>
      <c r="AN171" s="52"/>
      <c r="AO171" s="52"/>
      <c r="AP171" s="52"/>
      <c r="AQ171" s="52"/>
      <c r="AR171" s="53">
        <f t="shared" si="105"/>
        <v>0</v>
      </c>
      <c r="AS171" s="54"/>
      <c r="AT171" s="52"/>
      <c r="AU171" s="53">
        <f t="shared" si="106"/>
        <v>0</v>
      </c>
      <c r="AV171" s="54"/>
      <c r="AW171" s="52"/>
      <c r="AX171" s="52"/>
      <c r="AY171" s="52"/>
      <c r="AZ171" s="55"/>
      <c r="BA171" s="56"/>
      <c r="BB171" s="56"/>
      <c r="BC171" s="57"/>
    </row>
    <row r="172" spans="1:55" ht="17.25" hidden="1" customHeight="1" x14ac:dyDescent="0.2">
      <c r="A172" s="914"/>
      <c r="B172" s="917"/>
      <c r="C172" s="920"/>
      <c r="D172" s="923"/>
      <c r="E172" s="926"/>
      <c r="F172" s="929"/>
      <c r="G172" s="932"/>
      <c r="H172" s="935"/>
      <c r="I172" s="939"/>
      <c r="J172" s="940"/>
      <c r="K172" s="950"/>
      <c r="L172" s="953"/>
      <c r="M172" s="178"/>
      <c r="N172" s="179"/>
      <c r="O172" s="180"/>
      <c r="P172" s="107"/>
      <c r="Q172" s="108"/>
      <c r="R172" s="956"/>
      <c r="S172" s="109"/>
      <c r="T172" s="944"/>
      <c r="U172" s="110"/>
      <c r="V172" s="944"/>
      <c r="W172" s="110"/>
      <c r="X172" s="944"/>
      <c r="Y172" s="110"/>
      <c r="Z172" s="944"/>
      <c r="AA172" s="110"/>
      <c r="AB172" s="944"/>
      <c r="AC172" s="110"/>
      <c r="AD172" s="944"/>
      <c r="AE172" s="110"/>
      <c r="AF172" s="944"/>
      <c r="AG172" s="111"/>
      <c r="AH172" s="827"/>
      <c r="AI172" s="827"/>
      <c r="AJ172" s="948"/>
      <c r="AK172" s="104">
        <f t="shared" si="104"/>
        <v>0</v>
      </c>
      <c r="AL172" s="112"/>
      <c r="AM172" s="113"/>
      <c r="AN172" s="113"/>
      <c r="AO172" s="113"/>
      <c r="AP172" s="113"/>
      <c r="AQ172" s="113"/>
      <c r="AR172" s="53">
        <f t="shared" si="105"/>
        <v>0</v>
      </c>
      <c r="AS172" s="114"/>
      <c r="AT172" s="113"/>
      <c r="AU172" s="53">
        <f>SUM(AS172:AT172)</f>
        <v>0</v>
      </c>
      <c r="AV172" s="114"/>
      <c r="AW172" s="113"/>
      <c r="AX172" s="113"/>
      <c r="AY172" s="113"/>
      <c r="AZ172" s="115"/>
      <c r="BA172" s="116"/>
      <c r="BB172" s="116"/>
      <c r="BC172" s="117"/>
    </row>
    <row r="173" spans="1:55" ht="9.9499999999999993" hidden="1" customHeight="1" thickBot="1" x14ac:dyDescent="0.25">
      <c r="A173" s="915"/>
      <c r="B173" s="918"/>
      <c r="C173" s="921"/>
      <c r="D173" s="924"/>
      <c r="E173" s="927"/>
      <c r="F173" s="930"/>
      <c r="G173" s="933"/>
      <c r="H173" s="936"/>
      <c r="I173" s="941"/>
      <c r="J173" s="942"/>
      <c r="K173" s="951"/>
      <c r="L173" s="954"/>
      <c r="M173" s="181"/>
      <c r="N173" s="182"/>
      <c r="O173" s="183"/>
      <c r="P173" s="118"/>
      <c r="Q173" s="118"/>
      <c r="R173" s="957"/>
      <c r="S173" s="184"/>
      <c r="T173" s="945"/>
      <c r="U173" s="185"/>
      <c r="V173" s="945"/>
      <c r="W173" s="185"/>
      <c r="X173" s="945"/>
      <c r="Y173" s="185"/>
      <c r="Z173" s="945"/>
      <c r="AA173" s="185"/>
      <c r="AB173" s="945"/>
      <c r="AC173" s="185"/>
      <c r="AD173" s="945"/>
      <c r="AE173" s="185"/>
      <c r="AF173" s="945"/>
      <c r="AG173" s="186"/>
      <c r="AH173" s="828"/>
      <c r="AI173" s="828"/>
      <c r="AJ173" s="119"/>
      <c r="AK173" s="120"/>
      <c r="AL173" s="187"/>
      <c r="AM173" s="188"/>
      <c r="AN173" s="188"/>
      <c r="AO173" s="188"/>
      <c r="AP173" s="188"/>
      <c r="AQ173" s="188"/>
      <c r="AR173" s="121"/>
      <c r="AS173" s="189"/>
      <c r="AT173" s="188"/>
      <c r="AU173" s="121"/>
      <c r="AV173" s="189"/>
      <c r="AW173" s="188"/>
      <c r="AX173" s="188"/>
      <c r="AY173" s="188"/>
      <c r="AZ173" s="190"/>
      <c r="BA173" s="191"/>
      <c r="BB173" s="191"/>
      <c r="BC173" s="192"/>
    </row>
    <row r="174" spans="1:55" ht="6" customHeight="1" x14ac:dyDescent="0.2">
      <c r="A174" s="157"/>
      <c r="B174" s="193"/>
      <c r="C174" s="193"/>
      <c r="D174" s="193"/>
      <c r="E174" s="193"/>
      <c r="F174" s="193"/>
      <c r="G174" s="193"/>
      <c r="H174" s="193"/>
      <c r="I174" s="973"/>
      <c r="J174" s="973"/>
      <c r="K174" s="193"/>
      <c r="L174" s="193"/>
      <c r="M174" s="193"/>
      <c r="N174" s="193"/>
      <c r="O174" s="193"/>
      <c r="P174" s="193"/>
      <c r="Q174" s="193"/>
      <c r="R174" s="193"/>
      <c r="S174" s="193"/>
      <c r="T174" s="193"/>
      <c r="U174" s="193"/>
      <c r="V174" s="193"/>
      <c r="W174" s="193"/>
      <c r="X174" s="193"/>
      <c r="Y174" s="193"/>
      <c r="Z174" s="193"/>
      <c r="AA174" s="193"/>
      <c r="AB174" s="193"/>
      <c r="AC174" s="193"/>
      <c r="AD174" s="193"/>
      <c r="AE174" s="193"/>
      <c r="AF174" s="193"/>
      <c r="AG174" s="193"/>
      <c r="AH174" s="193"/>
      <c r="AI174" s="193"/>
      <c r="AJ174" s="193"/>
      <c r="AK174" s="194"/>
      <c r="AL174" s="194"/>
      <c r="AM174" s="194"/>
      <c r="AN174" s="194"/>
      <c r="AO174" s="194"/>
      <c r="AP174" s="194"/>
      <c r="AQ174" s="195"/>
      <c r="AR174" s="194"/>
      <c r="AS174" s="194"/>
      <c r="AT174" s="194"/>
      <c r="AU174" s="194"/>
      <c r="AV174" s="194"/>
      <c r="AW174" s="194"/>
      <c r="AX174" s="194"/>
      <c r="AY174" s="194"/>
      <c r="AZ174" s="194"/>
      <c r="BA174" s="194"/>
      <c r="BB174" s="194"/>
      <c r="BC174" s="157"/>
    </row>
    <row r="175" spans="1:55" ht="72" hidden="1" customHeight="1" x14ac:dyDescent="0.2">
      <c r="A175" s="913">
        <v>18</v>
      </c>
      <c r="B175" s="162" t="s">
        <v>1705</v>
      </c>
      <c r="C175" s="163" t="s">
        <v>1706</v>
      </c>
      <c r="D175" s="164" t="s">
        <v>21</v>
      </c>
      <c r="E175" s="164" t="s">
        <v>1892</v>
      </c>
      <c r="F175" s="163" t="s">
        <v>1707</v>
      </c>
      <c r="G175" s="165" t="s">
        <v>1679</v>
      </c>
      <c r="H175" s="165" t="s">
        <v>1680</v>
      </c>
      <c r="I175" s="166" t="s">
        <v>1908</v>
      </c>
      <c r="J175" s="167">
        <f>+$N$3</f>
        <v>2018</v>
      </c>
      <c r="K175" s="165" t="s">
        <v>1925</v>
      </c>
      <c r="L175" s="166" t="s">
        <v>1926</v>
      </c>
      <c r="M175" s="163" t="s">
        <v>1708</v>
      </c>
      <c r="N175" s="163" t="s">
        <v>1709</v>
      </c>
      <c r="O175" s="163" t="s">
        <v>1710</v>
      </c>
      <c r="P175" s="163" t="s">
        <v>1711</v>
      </c>
      <c r="Q175" s="163" t="s">
        <v>1712</v>
      </c>
      <c r="R175" s="168">
        <f t="shared" ref="R175" si="107">SUM(R176:R182)</f>
        <v>0</v>
      </c>
      <c r="S175" s="169">
        <f t="shared" ref="S175" si="108">SUM(S176:S182)</f>
        <v>0</v>
      </c>
      <c r="T175" s="170">
        <f t="shared" ref="T175" si="109">SUM(T176:T182)</f>
        <v>0</v>
      </c>
      <c r="U175" s="171">
        <f t="shared" ref="U175" si="110">SUM(U176:U182)</f>
        <v>0</v>
      </c>
      <c r="V175" s="170">
        <f t="shared" ref="V175" si="111">SUM(V176:V182)</f>
        <v>0</v>
      </c>
      <c r="W175" s="171">
        <f t="shared" ref="W175" si="112">SUM(W176:W182)</f>
        <v>0</v>
      </c>
      <c r="X175" s="170">
        <f t="shared" ref="X175" si="113">SUM(X176:X182)</f>
        <v>0</v>
      </c>
      <c r="Y175" s="171">
        <f t="shared" ref="Y175" si="114">SUM(Y176:Y182)</f>
        <v>0</v>
      </c>
      <c r="Z175" s="170">
        <f t="shared" ref="Z175" si="115">SUM(Z176:Z182)</f>
        <v>0</v>
      </c>
      <c r="AA175" s="171">
        <f t="shared" ref="AA175" si="116">SUM(AA176:AA182)</f>
        <v>0</v>
      </c>
      <c r="AB175" s="170">
        <f t="shared" ref="AB175" si="117">SUM(AB176:AB182)</f>
        <v>0</v>
      </c>
      <c r="AC175" s="171">
        <f t="shared" ref="AC175" si="118">SUM(AC176:AC182)</f>
        <v>0</v>
      </c>
      <c r="AD175" s="170">
        <f t="shared" ref="AD175" si="119">SUM(AD176:AD182)</f>
        <v>0</v>
      </c>
      <c r="AE175" s="171">
        <f t="shared" ref="AE175" si="120">SUM(AE176:AE182)</f>
        <v>0</v>
      </c>
      <c r="AF175" s="170">
        <f t="shared" ref="AF175" si="121">SUM(AF176:AF182)</f>
        <v>0</v>
      </c>
      <c r="AG175" s="172">
        <f t="shared" ref="AG175" si="122">SUM(AG176:AG182)</f>
        <v>0</v>
      </c>
      <c r="AH175" s="825"/>
      <c r="AI175" s="825"/>
      <c r="AJ175" s="173">
        <f t="shared" ref="AJ175" si="123">SUM(AJ176:AJ182)</f>
        <v>0</v>
      </c>
      <c r="AK175" s="174">
        <f t="shared" ref="AK175" si="124">SUM(AK176:AK182)</f>
        <v>0</v>
      </c>
      <c r="AL175" s="41">
        <f t="shared" ref="AL175" si="125">SUM(AL176:AL182)</f>
        <v>0</v>
      </c>
      <c r="AM175" s="42">
        <f t="shared" ref="AM175" si="126">SUM(AM176:AM182)</f>
        <v>0</v>
      </c>
      <c r="AN175" s="42">
        <f t="shared" ref="AN175" si="127">SUM(AN176:AN182)</f>
        <v>0</v>
      </c>
      <c r="AO175" s="42">
        <f t="shared" ref="AO175" si="128">SUM(AO176:AO182)</f>
        <v>0</v>
      </c>
      <c r="AP175" s="42">
        <f t="shared" ref="AP175" si="129">SUM(AP176:AP182)</f>
        <v>0</v>
      </c>
      <c r="AQ175" s="42">
        <f t="shared" ref="AQ175" si="130">SUM(AQ176:AQ182)</f>
        <v>0</v>
      </c>
      <c r="AR175" s="43">
        <f t="shared" ref="AR175" si="131">SUM(AR176:AR182)</f>
        <v>0</v>
      </c>
      <c r="AS175" s="105">
        <f t="shared" ref="AS175" si="132">SUM(AS176:AS182)</f>
        <v>0</v>
      </c>
      <c r="AT175" s="42">
        <f t="shared" ref="AT175" si="133">SUM(AT176:AT182)</f>
        <v>0</v>
      </c>
      <c r="AU175" s="43">
        <f t="shared" ref="AU175" si="134">SUM(AU176:AU182)</f>
        <v>0</v>
      </c>
      <c r="AV175" s="105">
        <f t="shared" ref="AV175" si="135">SUM(AV176:AV182)</f>
        <v>0</v>
      </c>
      <c r="AW175" s="42">
        <f t="shared" ref="AW175" si="136">SUM(AW176:AW182)</f>
        <v>0</v>
      </c>
      <c r="AX175" s="42">
        <f t="shared" ref="AX175" si="137">SUM(AX176:AX182)</f>
        <v>0</v>
      </c>
      <c r="AY175" s="42">
        <f t="shared" ref="AY175" si="138">SUM(AY176:AY182)</f>
        <v>0</v>
      </c>
      <c r="AZ175" s="106">
        <f t="shared" ref="AZ175" si="139">SUM(AZ176:AZ182)</f>
        <v>0</v>
      </c>
      <c r="BA175" s="44" t="s">
        <v>1685</v>
      </c>
      <c r="BB175" s="44" t="s">
        <v>1686</v>
      </c>
      <c r="BC175" s="45" t="s">
        <v>1687</v>
      </c>
    </row>
    <row r="176" spans="1:55" ht="17.25" hidden="1" customHeight="1" x14ac:dyDescent="0.2">
      <c r="A176" s="914"/>
      <c r="B176" s="916" t="str">
        <f>VLOOKUP($D$9,'PROYECTOS REGISTRADOS'!$A$2:$D$82,4,0)</f>
        <v>Ampliación de los programas artìscticos y culturales Tocancipá, Cundinamarca, Centro Oriente</v>
      </c>
      <c r="C176" s="919" t="str">
        <f>VLOOKUP($D$9,'PROYECTOS REGISTRADOS'!$A$2:$D$82,3,0)</f>
        <v>2016-25817-00017</v>
      </c>
      <c r="D176" s="922"/>
      <c r="E176" s="925" t="str">
        <f>IF(D176=0,"0-0",(VLOOKUP(D176,'CONSOLIDADO PLAN DESARROLLO'!$EL$9:$ET$304,2,0)))</f>
        <v>0-0</v>
      </c>
      <c r="F176" s="928" t="str">
        <f>IF(D176=0,"0-0",(VLOOKUP(D176,'CONSOLIDADO PLAN DESARROLLO'!$EL$9:$ET$304,3,0)))</f>
        <v>0-0</v>
      </c>
      <c r="G176" s="931" t="str">
        <f>IF(D176=0,"0-0",(VLOOKUP(D176,'CONSOLIDADO PLAN DESARROLLO'!$EL$9:$ET$304,4,0)))</f>
        <v>0-0</v>
      </c>
      <c r="H176" s="934" t="str">
        <f>IF(D176=0,"0-0",(VLOOKUP(D176,'CONSOLIDADO PLAN DESARROLLO'!$EL$9:$ET$304,5,0)))</f>
        <v>0-0</v>
      </c>
      <c r="I176" s="937" t="str">
        <f>IF(D176=0,"0-0",(VLOOKUP(D176,'CONSOLIDADO PLAN DESARROLLO'!$EL$9:$ET$304,$R$3,0)))</f>
        <v>0-0</v>
      </c>
      <c r="J176" s="938"/>
      <c r="K176" s="949"/>
      <c r="L176" s="952"/>
      <c r="M176" s="175"/>
      <c r="N176" s="176"/>
      <c r="O176" s="177"/>
      <c r="P176" s="46"/>
      <c r="Q176" s="47"/>
      <c r="R176" s="955"/>
      <c r="S176" s="48"/>
      <c r="T176" s="943"/>
      <c r="U176" s="49"/>
      <c r="V176" s="943"/>
      <c r="W176" s="49"/>
      <c r="X176" s="943"/>
      <c r="Y176" s="49"/>
      <c r="Z176" s="943"/>
      <c r="AA176" s="49"/>
      <c r="AB176" s="943"/>
      <c r="AC176" s="49"/>
      <c r="AD176" s="943"/>
      <c r="AE176" s="49"/>
      <c r="AF176" s="943"/>
      <c r="AG176" s="50"/>
      <c r="AH176" s="826"/>
      <c r="AI176" s="826"/>
      <c r="AJ176" s="946">
        <f>+R176+T176+V176+X176+Z176+AB176+AD176+AF176</f>
        <v>0</v>
      </c>
      <c r="AK176" s="104">
        <f t="shared" ref="AK176:AK181" si="140">AC176+AE176+AG176+S176+U176+W176+Y176+AA176</f>
        <v>0</v>
      </c>
      <c r="AL176" s="51"/>
      <c r="AM176" s="52"/>
      <c r="AN176" s="52"/>
      <c r="AO176" s="52"/>
      <c r="AP176" s="52"/>
      <c r="AQ176" s="52"/>
      <c r="AR176" s="53">
        <f t="shared" ref="AR176:AR181" si="141">SUM(AL176:AQ176)</f>
        <v>0</v>
      </c>
      <c r="AS176" s="54"/>
      <c r="AT176" s="52"/>
      <c r="AU176" s="53">
        <f t="shared" ref="AU176:AU180" si="142">SUM(AS176:AT176)</f>
        <v>0</v>
      </c>
      <c r="AV176" s="54"/>
      <c r="AW176" s="52"/>
      <c r="AX176" s="52"/>
      <c r="AY176" s="52"/>
      <c r="AZ176" s="55"/>
      <c r="BA176" s="56"/>
      <c r="BB176" s="56"/>
      <c r="BC176" s="57"/>
    </row>
    <row r="177" spans="1:55" ht="17.25" hidden="1" customHeight="1" x14ac:dyDescent="0.2">
      <c r="A177" s="914"/>
      <c r="B177" s="916"/>
      <c r="C177" s="919"/>
      <c r="D177" s="922"/>
      <c r="E177" s="926"/>
      <c r="F177" s="928"/>
      <c r="G177" s="931"/>
      <c r="H177" s="934"/>
      <c r="I177" s="939"/>
      <c r="J177" s="940"/>
      <c r="K177" s="949"/>
      <c r="L177" s="953"/>
      <c r="M177" s="175"/>
      <c r="N177" s="176"/>
      <c r="O177" s="177"/>
      <c r="P177" s="46"/>
      <c r="Q177" s="47"/>
      <c r="R177" s="956"/>
      <c r="S177" s="48"/>
      <c r="T177" s="944"/>
      <c r="U177" s="49"/>
      <c r="V177" s="944"/>
      <c r="W177" s="49"/>
      <c r="X177" s="944"/>
      <c r="Y177" s="49"/>
      <c r="Z177" s="944"/>
      <c r="AA177" s="49"/>
      <c r="AB177" s="944"/>
      <c r="AC177" s="49"/>
      <c r="AD177" s="944"/>
      <c r="AE177" s="49"/>
      <c r="AF177" s="944"/>
      <c r="AG177" s="50"/>
      <c r="AH177" s="827"/>
      <c r="AI177" s="827"/>
      <c r="AJ177" s="947"/>
      <c r="AK177" s="104">
        <f t="shared" si="140"/>
        <v>0</v>
      </c>
      <c r="AL177" s="51"/>
      <c r="AM177" s="52"/>
      <c r="AN177" s="52"/>
      <c r="AO177" s="52"/>
      <c r="AP177" s="52"/>
      <c r="AQ177" s="52"/>
      <c r="AR177" s="53">
        <f t="shared" si="141"/>
        <v>0</v>
      </c>
      <c r="AS177" s="54"/>
      <c r="AT177" s="52"/>
      <c r="AU177" s="53">
        <f t="shared" si="142"/>
        <v>0</v>
      </c>
      <c r="AV177" s="54"/>
      <c r="AW177" s="52"/>
      <c r="AX177" s="52"/>
      <c r="AY177" s="52"/>
      <c r="AZ177" s="55"/>
      <c r="BA177" s="56"/>
      <c r="BB177" s="56"/>
      <c r="BC177" s="57"/>
    </row>
    <row r="178" spans="1:55" ht="17.25" hidden="1" customHeight="1" x14ac:dyDescent="0.2">
      <c r="A178" s="914"/>
      <c r="B178" s="916"/>
      <c r="C178" s="919"/>
      <c r="D178" s="922"/>
      <c r="E178" s="926"/>
      <c r="F178" s="928"/>
      <c r="G178" s="931"/>
      <c r="H178" s="934"/>
      <c r="I178" s="939"/>
      <c r="J178" s="940"/>
      <c r="K178" s="949"/>
      <c r="L178" s="953"/>
      <c r="M178" s="175"/>
      <c r="N178" s="176"/>
      <c r="O178" s="177"/>
      <c r="P178" s="46"/>
      <c r="Q178" s="47"/>
      <c r="R178" s="956"/>
      <c r="S178" s="48"/>
      <c r="T178" s="944"/>
      <c r="U178" s="49"/>
      <c r="V178" s="944"/>
      <c r="W178" s="49"/>
      <c r="X178" s="944"/>
      <c r="Y178" s="49"/>
      <c r="Z178" s="944"/>
      <c r="AA178" s="49"/>
      <c r="AB178" s="944"/>
      <c r="AC178" s="49"/>
      <c r="AD178" s="944"/>
      <c r="AE178" s="49"/>
      <c r="AF178" s="944"/>
      <c r="AG178" s="50"/>
      <c r="AH178" s="827"/>
      <c r="AI178" s="827"/>
      <c r="AJ178" s="947"/>
      <c r="AK178" s="104">
        <f t="shared" si="140"/>
        <v>0</v>
      </c>
      <c r="AL178" s="51"/>
      <c r="AM178" s="52"/>
      <c r="AN178" s="52"/>
      <c r="AO178" s="52"/>
      <c r="AP178" s="52"/>
      <c r="AQ178" s="52"/>
      <c r="AR178" s="53">
        <f t="shared" si="141"/>
        <v>0</v>
      </c>
      <c r="AS178" s="54"/>
      <c r="AT178" s="52"/>
      <c r="AU178" s="53">
        <f t="shared" si="142"/>
        <v>0</v>
      </c>
      <c r="AV178" s="54"/>
      <c r="AW178" s="52"/>
      <c r="AX178" s="52"/>
      <c r="AY178" s="52"/>
      <c r="AZ178" s="55"/>
      <c r="BA178" s="56"/>
      <c r="BB178" s="56"/>
      <c r="BC178" s="57"/>
    </row>
    <row r="179" spans="1:55" ht="17.25" hidden="1" customHeight="1" x14ac:dyDescent="0.2">
      <c r="A179" s="914"/>
      <c r="B179" s="916"/>
      <c r="C179" s="919"/>
      <c r="D179" s="922"/>
      <c r="E179" s="926"/>
      <c r="F179" s="928"/>
      <c r="G179" s="931"/>
      <c r="H179" s="934"/>
      <c r="I179" s="939"/>
      <c r="J179" s="940"/>
      <c r="K179" s="949"/>
      <c r="L179" s="953"/>
      <c r="M179" s="175"/>
      <c r="N179" s="176"/>
      <c r="O179" s="177"/>
      <c r="P179" s="46"/>
      <c r="Q179" s="47"/>
      <c r="R179" s="956"/>
      <c r="S179" s="48"/>
      <c r="T179" s="944"/>
      <c r="U179" s="49"/>
      <c r="V179" s="944"/>
      <c r="W179" s="49"/>
      <c r="X179" s="944"/>
      <c r="Y179" s="49"/>
      <c r="Z179" s="944"/>
      <c r="AA179" s="49"/>
      <c r="AB179" s="944"/>
      <c r="AC179" s="49"/>
      <c r="AD179" s="944"/>
      <c r="AE179" s="49"/>
      <c r="AF179" s="944"/>
      <c r="AG179" s="50"/>
      <c r="AH179" s="827"/>
      <c r="AI179" s="827"/>
      <c r="AJ179" s="947"/>
      <c r="AK179" s="104">
        <f t="shared" si="140"/>
        <v>0</v>
      </c>
      <c r="AL179" s="51"/>
      <c r="AM179" s="52"/>
      <c r="AN179" s="52"/>
      <c r="AO179" s="52"/>
      <c r="AP179" s="52"/>
      <c r="AQ179" s="52"/>
      <c r="AR179" s="53">
        <f t="shared" si="141"/>
        <v>0</v>
      </c>
      <c r="AS179" s="54"/>
      <c r="AT179" s="52"/>
      <c r="AU179" s="53">
        <f t="shared" si="142"/>
        <v>0</v>
      </c>
      <c r="AV179" s="54"/>
      <c r="AW179" s="52"/>
      <c r="AX179" s="52"/>
      <c r="AY179" s="52"/>
      <c r="AZ179" s="55"/>
      <c r="BA179" s="56"/>
      <c r="BB179" s="56"/>
      <c r="BC179" s="57"/>
    </row>
    <row r="180" spans="1:55" ht="17.25" hidden="1" customHeight="1" x14ac:dyDescent="0.2">
      <c r="A180" s="914"/>
      <c r="B180" s="916"/>
      <c r="C180" s="919"/>
      <c r="D180" s="922"/>
      <c r="E180" s="926"/>
      <c r="F180" s="928"/>
      <c r="G180" s="931"/>
      <c r="H180" s="934"/>
      <c r="I180" s="939"/>
      <c r="J180" s="940"/>
      <c r="K180" s="949"/>
      <c r="L180" s="953"/>
      <c r="M180" s="175"/>
      <c r="N180" s="176"/>
      <c r="O180" s="177"/>
      <c r="P180" s="46"/>
      <c r="Q180" s="47"/>
      <c r="R180" s="956"/>
      <c r="S180" s="48"/>
      <c r="T180" s="944"/>
      <c r="U180" s="49"/>
      <c r="V180" s="944"/>
      <c r="W180" s="49"/>
      <c r="X180" s="944"/>
      <c r="Y180" s="49"/>
      <c r="Z180" s="944"/>
      <c r="AA180" s="49"/>
      <c r="AB180" s="944"/>
      <c r="AC180" s="49"/>
      <c r="AD180" s="944"/>
      <c r="AE180" s="49"/>
      <c r="AF180" s="944"/>
      <c r="AG180" s="50"/>
      <c r="AH180" s="827"/>
      <c r="AI180" s="827"/>
      <c r="AJ180" s="947"/>
      <c r="AK180" s="104">
        <f t="shared" si="140"/>
        <v>0</v>
      </c>
      <c r="AL180" s="51"/>
      <c r="AM180" s="52"/>
      <c r="AN180" s="52"/>
      <c r="AO180" s="52"/>
      <c r="AP180" s="52"/>
      <c r="AQ180" s="52"/>
      <c r="AR180" s="53">
        <f t="shared" si="141"/>
        <v>0</v>
      </c>
      <c r="AS180" s="54"/>
      <c r="AT180" s="52"/>
      <c r="AU180" s="53">
        <f t="shared" si="142"/>
        <v>0</v>
      </c>
      <c r="AV180" s="54"/>
      <c r="AW180" s="52"/>
      <c r="AX180" s="52"/>
      <c r="AY180" s="52"/>
      <c r="AZ180" s="55"/>
      <c r="BA180" s="56"/>
      <c r="BB180" s="56"/>
      <c r="BC180" s="57"/>
    </row>
    <row r="181" spans="1:55" ht="17.25" hidden="1" customHeight="1" x14ac:dyDescent="0.2">
      <c r="A181" s="914"/>
      <c r="B181" s="917"/>
      <c r="C181" s="920"/>
      <c r="D181" s="923"/>
      <c r="E181" s="926"/>
      <c r="F181" s="929"/>
      <c r="G181" s="932"/>
      <c r="H181" s="935"/>
      <c r="I181" s="939"/>
      <c r="J181" s="940"/>
      <c r="K181" s="950"/>
      <c r="L181" s="953"/>
      <c r="M181" s="178"/>
      <c r="N181" s="179"/>
      <c r="O181" s="180"/>
      <c r="P181" s="107"/>
      <c r="Q181" s="108"/>
      <c r="R181" s="956"/>
      <c r="S181" s="109"/>
      <c r="T181" s="944"/>
      <c r="U181" s="110"/>
      <c r="V181" s="944"/>
      <c r="W181" s="110"/>
      <c r="X181" s="944"/>
      <c r="Y181" s="110"/>
      <c r="Z181" s="944"/>
      <c r="AA181" s="110"/>
      <c r="AB181" s="944"/>
      <c r="AC181" s="110"/>
      <c r="AD181" s="944"/>
      <c r="AE181" s="110"/>
      <c r="AF181" s="944"/>
      <c r="AG181" s="111"/>
      <c r="AH181" s="827"/>
      <c r="AI181" s="827"/>
      <c r="AJ181" s="948"/>
      <c r="AK181" s="104">
        <f t="shared" si="140"/>
        <v>0</v>
      </c>
      <c r="AL181" s="112"/>
      <c r="AM181" s="113"/>
      <c r="AN181" s="113"/>
      <c r="AO181" s="113"/>
      <c r="AP181" s="113"/>
      <c r="AQ181" s="113"/>
      <c r="AR181" s="53">
        <f t="shared" si="141"/>
        <v>0</v>
      </c>
      <c r="AS181" s="114"/>
      <c r="AT181" s="113"/>
      <c r="AU181" s="53">
        <f>SUM(AS181:AT181)</f>
        <v>0</v>
      </c>
      <c r="AV181" s="114"/>
      <c r="AW181" s="113"/>
      <c r="AX181" s="113"/>
      <c r="AY181" s="113"/>
      <c r="AZ181" s="115"/>
      <c r="BA181" s="116"/>
      <c r="BB181" s="116"/>
      <c r="BC181" s="117"/>
    </row>
    <row r="182" spans="1:55" ht="9.9499999999999993" hidden="1" customHeight="1" thickBot="1" x14ac:dyDescent="0.25">
      <c r="A182" s="915"/>
      <c r="B182" s="918"/>
      <c r="C182" s="921"/>
      <c r="D182" s="924"/>
      <c r="E182" s="927"/>
      <c r="F182" s="930"/>
      <c r="G182" s="933"/>
      <c r="H182" s="936"/>
      <c r="I182" s="941"/>
      <c r="J182" s="942"/>
      <c r="K182" s="951"/>
      <c r="L182" s="954"/>
      <c r="M182" s="181"/>
      <c r="N182" s="182"/>
      <c r="O182" s="183"/>
      <c r="P182" s="118"/>
      <c r="Q182" s="118"/>
      <c r="R182" s="957"/>
      <c r="S182" s="184"/>
      <c r="T182" s="945"/>
      <c r="U182" s="185"/>
      <c r="V182" s="945"/>
      <c r="W182" s="185"/>
      <c r="X182" s="945"/>
      <c r="Y182" s="185"/>
      <c r="Z182" s="945"/>
      <c r="AA182" s="185"/>
      <c r="AB182" s="945"/>
      <c r="AC182" s="185"/>
      <c r="AD182" s="945"/>
      <c r="AE182" s="185"/>
      <c r="AF182" s="945"/>
      <c r="AG182" s="186"/>
      <c r="AH182" s="828"/>
      <c r="AI182" s="828"/>
      <c r="AJ182" s="119"/>
      <c r="AK182" s="120"/>
      <c r="AL182" s="187"/>
      <c r="AM182" s="188"/>
      <c r="AN182" s="188"/>
      <c r="AO182" s="188"/>
      <c r="AP182" s="188"/>
      <c r="AQ182" s="188"/>
      <c r="AR182" s="121"/>
      <c r="AS182" s="189"/>
      <c r="AT182" s="188"/>
      <c r="AU182" s="121"/>
      <c r="AV182" s="189"/>
      <c r="AW182" s="188"/>
      <c r="AX182" s="188"/>
      <c r="AY182" s="188"/>
      <c r="AZ182" s="190"/>
      <c r="BA182" s="191"/>
      <c r="BB182" s="191"/>
      <c r="BC182" s="192"/>
    </row>
    <row r="183" spans="1:55" ht="6" hidden="1" customHeight="1" x14ac:dyDescent="0.2">
      <c r="A183" s="157"/>
      <c r="B183" s="193"/>
      <c r="C183" s="193"/>
      <c r="D183" s="193"/>
      <c r="E183" s="193"/>
      <c r="F183" s="193"/>
      <c r="G183" s="193"/>
      <c r="H183" s="193"/>
      <c r="I183" s="973"/>
      <c r="J183" s="973"/>
      <c r="K183" s="193"/>
      <c r="L183" s="193"/>
      <c r="M183" s="193"/>
      <c r="N183" s="193"/>
      <c r="O183" s="193"/>
      <c r="P183" s="193"/>
      <c r="Q183" s="193"/>
      <c r="R183" s="193"/>
      <c r="S183" s="193"/>
      <c r="T183" s="193"/>
      <c r="U183" s="193"/>
      <c r="V183" s="193"/>
      <c r="W183" s="193"/>
      <c r="X183" s="193"/>
      <c r="Y183" s="193"/>
      <c r="Z183" s="193"/>
      <c r="AA183" s="193"/>
      <c r="AB183" s="193"/>
      <c r="AC183" s="193"/>
      <c r="AD183" s="193"/>
      <c r="AE183" s="193"/>
      <c r="AF183" s="193"/>
      <c r="AG183" s="193"/>
      <c r="AH183" s="193"/>
      <c r="AI183" s="193"/>
      <c r="AJ183" s="193"/>
      <c r="AK183" s="194"/>
      <c r="AL183" s="194"/>
      <c r="AM183" s="194"/>
      <c r="AN183" s="194"/>
      <c r="AO183" s="194"/>
      <c r="AP183" s="194"/>
      <c r="AQ183" s="195"/>
      <c r="AR183" s="194"/>
      <c r="AS183" s="194"/>
      <c r="AT183" s="194"/>
      <c r="AU183" s="194"/>
      <c r="AV183" s="194"/>
      <c r="AW183" s="194"/>
      <c r="AX183" s="194"/>
      <c r="AY183" s="194"/>
      <c r="AZ183" s="194"/>
      <c r="BA183" s="194"/>
      <c r="BB183" s="194"/>
      <c r="BC183" s="157"/>
    </row>
    <row r="184" spans="1:55" ht="72" hidden="1" customHeight="1" x14ac:dyDescent="0.2">
      <c r="A184" s="913">
        <v>19</v>
      </c>
      <c r="B184" s="162" t="s">
        <v>1705</v>
      </c>
      <c r="C184" s="163" t="s">
        <v>1706</v>
      </c>
      <c r="D184" s="164" t="s">
        <v>21</v>
      </c>
      <c r="E184" s="164" t="s">
        <v>1892</v>
      </c>
      <c r="F184" s="163" t="s">
        <v>1707</v>
      </c>
      <c r="G184" s="165" t="s">
        <v>1679</v>
      </c>
      <c r="H184" s="165" t="s">
        <v>1680</v>
      </c>
      <c r="I184" s="166" t="s">
        <v>1908</v>
      </c>
      <c r="J184" s="167">
        <f>+$N$3</f>
        <v>2018</v>
      </c>
      <c r="K184" s="165" t="s">
        <v>1925</v>
      </c>
      <c r="L184" s="166" t="s">
        <v>1926</v>
      </c>
      <c r="M184" s="163" t="s">
        <v>1708</v>
      </c>
      <c r="N184" s="163" t="s">
        <v>1709</v>
      </c>
      <c r="O184" s="163" t="s">
        <v>1710</v>
      </c>
      <c r="P184" s="163" t="s">
        <v>1711</v>
      </c>
      <c r="Q184" s="163" t="s">
        <v>1712</v>
      </c>
      <c r="R184" s="168">
        <f t="shared" ref="R184" si="143">SUM(R185:R191)</f>
        <v>0</v>
      </c>
      <c r="S184" s="169">
        <f t="shared" ref="S184" si="144">SUM(S185:S191)</f>
        <v>0</v>
      </c>
      <c r="T184" s="170">
        <f t="shared" ref="T184" si="145">SUM(T185:T191)</f>
        <v>0</v>
      </c>
      <c r="U184" s="171">
        <f t="shared" ref="U184" si="146">SUM(U185:U191)</f>
        <v>0</v>
      </c>
      <c r="V184" s="170">
        <f t="shared" ref="V184" si="147">SUM(V185:V191)</f>
        <v>0</v>
      </c>
      <c r="W184" s="171">
        <f t="shared" ref="W184" si="148">SUM(W185:W191)</f>
        <v>0</v>
      </c>
      <c r="X184" s="170">
        <f t="shared" ref="X184" si="149">SUM(X185:X191)</f>
        <v>0</v>
      </c>
      <c r="Y184" s="171">
        <f t="shared" ref="Y184" si="150">SUM(Y185:Y191)</f>
        <v>0</v>
      </c>
      <c r="Z184" s="170">
        <f t="shared" ref="Z184" si="151">SUM(Z185:Z191)</f>
        <v>0</v>
      </c>
      <c r="AA184" s="171">
        <f t="shared" ref="AA184" si="152">SUM(AA185:AA191)</f>
        <v>0</v>
      </c>
      <c r="AB184" s="170">
        <f t="shared" ref="AB184" si="153">SUM(AB185:AB191)</f>
        <v>0</v>
      </c>
      <c r="AC184" s="171">
        <f t="shared" ref="AC184" si="154">SUM(AC185:AC191)</f>
        <v>0</v>
      </c>
      <c r="AD184" s="170">
        <f t="shared" ref="AD184" si="155">SUM(AD185:AD191)</f>
        <v>0</v>
      </c>
      <c r="AE184" s="171">
        <f t="shared" ref="AE184" si="156">SUM(AE185:AE191)</f>
        <v>0</v>
      </c>
      <c r="AF184" s="170">
        <f t="shared" ref="AF184" si="157">SUM(AF185:AF191)</f>
        <v>0</v>
      </c>
      <c r="AG184" s="172">
        <f t="shared" ref="AG184" si="158">SUM(AG185:AG191)</f>
        <v>0</v>
      </c>
      <c r="AH184" s="825"/>
      <c r="AI184" s="825"/>
      <c r="AJ184" s="173">
        <f t="shared" ref="AJ184" si="159">SUM(AJ185:AJ191)</f>
        <v>0</v>
      </c>
      <c r="AK184" s="174">
        <f t="shared" ref="AK184" si="160">SUM(AK185:AK191)</f>
        <v>0</v>
      </c>
      <c r="AL184" s="41">
        <f t="shared" ref="AL184" si="161">SUM(AL185:AL191)</f>
        <v>0</v>
      </c>
      <c r="AM184" s="42">
        <f t="shared" ref="AM184" si="162">SUM(AM185:AM191)</f>
        <v>0</v>
      </c>
      <c r="AN184" s="42">
        <f t="shared" ref="AN184" si="163">SUM(AN185:AN191)</f>
        <v>0</v>
      </c>
      <c r="AO184" s="42">
        <f t="shared" ref="AO184" si="164">SUM(AO185:AO191)</f>
        <v>0</v>
      </c>
      <c r="AP184" s="42">
        <f t="shared" ref="AP184" si="165">SUM(AP185:AP191)</f>
        <v>0</v>
      </c>
      <c r="AQ184" s="42">
        <f t="shared" ref="AQ184" si="166">SUM(AQ185:AQ191)</f>
        <v>0</v>
      </c>
      <c r="AR184" s="43">
        <f t="shared" ref="AR184" si="167">SUM(AR185:AR191)</f>
        <v>0</v>
      </c>
      <c r="AS184" s="105">
        <f t="shared" ref="AS184" si="168">SUM(AS185:AS191)</f>
        <v>0</v>
      </c>
      <c r="AT184" s="42">
        <f t="shared" ref="AT184" si="169">SUM(AT185:AT191)</f>
        <v>0</v>
      </c>
      <c r="AU184" s="43">
        <f t="shared" ref="AU184" si="170">SUM(AU185:AU191)</f>
        <v>0</v>
      </c>
      <c r="AV184" s="105">
        <f t="shared" ref="AV184" si="171">SUM(AV185:AV191)</f>
        <v>0</v>
      </c>
      <c r="AW184" s="42">
        <f t="shared" ref="AW184" si="172">SUM(AW185:AW191)</f>
        <v>0</v>
      </c>
      <c r="AX184" s="42">
        <f t="shared" ref="AX184" si="173">SUM(AX185:AX191)</f>
        <v>0</v>
      </c>
      <c r="AY184" s="42">
        <f t="shared" ref="AY184" si="174">SUM(AY185:AY191)</f>
        <v>0</v>
      </c>
      <c r="AZ184" s="106">
        <f t="shared" ref="AZ184" si="175">SUM(AZ185:AZ191)</f>
        <v>0</v>
      </c>
      <c r="BA184" s="44" t="s">
        <v>1685</v>
      </c>
      <c r="BB184" s="44" t="s">
        <v>1686</v>
      </c>
      <c r="BC184" s="45" t="s">
        <v>1687</v>
      </c>
    </row>
    <row r="185" spans="1:55" ht="17.25" hidden="1" customHeight="1" x14ac:dyDescent="0.2">
      <c r="A185" s="914"/>
      <c r="B185" s="916" t="str">
        <f>VLOOKUP($D$9,'PROYECTOS REGISTRADOS'!$A$2:$D$82,4,0)</f>
        <v>Ampliación de los programas artìscticos y culturales Tocancipá, Cundinamarca, Centro Oriente</v>
      </c>
      <c r="C185" s="919" t="str">
        <f>VLOOKUP($D$9,'PROYECTOS REGISTRADOS'!$A$2:$D$82,3,0)</f>
        <v>2016-25817-00017</v>
      </c>
      <c r="D185" s="922"/>
      <c r="E185" s="925" t="str">
        <f>IF(D185=0,"0-0",(VLOOKUP(D185,'CONSOLIDADO PLAN DESARROLLO'!$EL$9:$ET$304,2,0)))</f>
        <v>0-0</v>
      </c>
      <c r="F185" s="928" t="str">
        <f>IF(D185=0,"0-0",(VLOOKUP(D185,'CONSOLIDADO PLAN DESARROLLO'!$EL$9:$ET$304,3,0)))</f>
        <v>0-0</v>
      </c>
      <c r="G185" s="931" t="str">
        <f>IF(D185=0,"0-0",(VLOOKUP(D185,'CONSOLIDADO PLAN DESARROLLO'!$EL$9:$ET$304,4,0)))</f>
        <v>0-0</v>
      </c>
      <c r="H185" s="934" t="str">
        <f>IF(D185=0,"0-0",(VLOOKUP(D185,'CONSOLIDADO PLAN DESARROLLO'!$EL$9:$ET$304,5,0)))</f>
        <v>0-0</v>
      </c>
      <c r="I185" s="937" t="str">
        <f>IF(D185=0,"0-0",(VLOOKUP(D185,'CONSOLIDADO PLAN DESARROLLO'!$EL$9:$ET$304,$R$3,0)))</f>
        <v>0-0</v>
      </c>
      <c r="J185" s="938"/>
      <c r="K185" s="949"/>
      <c r="L185" s="952"/>
      <c r="M185" s="175"/>
      <c r="N185" s="176"/>
      <c r="O185" s="177"/>
      <c r="P185" s="46"/>
      <c r="Q185" s="47"/>
      <c r="R185" s="955"/>
      <c r="S185" s="48"/>
      <c r="T185" s="943"/>
      <c r="U185" s="49"/>
      <c r="V185" s="943"/>
      <c r="W185" s="49"/>
      <c r="X185" s="943"/>
      <c r="Y185" s="49"/>
      <c r="Z185" s="943"/>
      <c r="AA185" s="49"/>
      <c r="AB185" s="943"/>
      <c r="AC185" s="49"/>
      <c r="AD185" s="943"/>
      <c r="AE185" s="49"/>
      <c r="AF185" s="943"/>
      <c r="AG185" s="50"/>
      <c r="AH185" s="826"/>
      <c r="AI185" s="826"/>
      <c r="AJ185" s="946">
        <f>+R185+T185+V185+X185+Z185+AB185+AD185+AF185</f>
        <v>0</v>
      </c>
      <c r="AK185" s="104">
        <f t="shared" ref="AK185:AK190" si="176">AC185+AE185+AG185+S185+U185+W185+Y185+AA185</f>
        <v>0</v>
      </c>
      <c r="AL185" s="51"/>
      <c r="AM185" s="52"/>
      <c r="AN185" s="52"/>
      <c r="AO185" s="52"/>
      <c r="AP185" s="52"/>
      <c r="AQ185" s="52"/>
      <c r="AR185" s="53">
        <f t="shared" ref="AR185:AR190" si="177">SUM(AL185:AQ185)</f>
        <v>0</v>
      </c>
      <c r="AS185" s="54"/>
      <c r="AT185" s="52"/>
      <c r="AU185" s="53">
        <f t="shared" ref="AU185:AU189" si="178">SUM(AS185:AT185)</f>
        <v>0</v>
      </c>
      <c r="AV185" s="54"/>
      <c r="AW185" s="52"/>
      <c r="AX185" s="52"/>
      <c r="AY185" s="52"/>
      <c r="AZ185" s="55"/>
      <c r="BA185" s="56"/>
      <c r="BB185" s="56"/>
      <c r="BC185" s="57"/>
    </row>
    <row r="186" spans="1:55" ht="17.25" hidden="1" customHeight="1" x14ac:dyDescent="0.2">
      <c r="A186" s="914"/>
      <c r="B186" s="916"/>
      <c r="C186" s="919"/>
      <c r="D186" s="922"/>
      <c r="E186" s="926"/>
      <c r="F186" s="928"/>
      <c r="G186" s="931"/>
      <c r="H186" s="934"/>
      <c r="I186" s="939"/>
      <c r="J186" s="940"/>
      <c r="K186" s="949"/>
      <c r="L186" s="953"/>
      <c r="M186" s="175"/>
      <c r="N186" s="176"/>
      <c r="O186" s="177"/>
      <c r="P186" s="46"/>
      <c r="Q186" s="47"/>
      <c r="R186" s="956"/>
      <c r="S186" s="48"/>
      <c r="T186" s="944"/>
      <c r="U186" s="49"/>
      <c r="V186" s="944"/>
      <c r="W186" s="49"/>
      <c r="X186" s="944"/>
      <c r="Y186" s="49"/>
      <c r="Z186" s="944"/>
      <c r="AA186" s="49"/>
      <c r="AB186" s="944"/>
      <c r="AC186" s="49"/>
      <c r="AD186" s="944"/>
      <c r="AE186" s="49"/>
      <c r="AF186" s="944"/>
      <c r="AG186" s="50"/>
      <c r="AH186" s="827"/>
      <c r="AI186" s="827"/>
      <c r="AJ186" s="947"/>
      <c r="AK186" s="104">
        <f t="shared" si="176"/>
        <v>0</v>
      </c>
      <c r="AL186" s="51"/>
      <c r="AM186" s="52"/>
      <c r="AN186" s="52"/>
      <c r="AO186" s="52"/>
      <c r="AP186" s="52"/>
      <c r="AQ186" s="52"/>
      <c r="AR186" s="53">
        <f t="shared" si="177"/>
        <v>0</v>
      </c>
      <c r="AS186" s="54"/>
      <c r="AT186" s="52"/>
      <c r="AU186" s="53">
        <f t="shared" si="178"/>
        <v>0</v>
      </c>
      <c r="AV186" s="54"/>
      <c r="AW186" s="52"/>
      <c r="AX186" s="52"/>
      <c r="AY186" s="52"/>
      <c r="AZ186" s="55"/>
      <c r="BA186" s="56"/>
      <c r="BB186" s="56"/>
      <c r="BC186" s="57"/>
    </row>
    <row r="187" spans="1:55" ht="17.25" hidden="1" customHeight="1" x14ac:dyDescent="0.2">
      <c r="A187" s="914"/>
      <c r="B187" s="916"/>
      <c r="C187" s="919"/>
      <c r="D187" s="922"/>
      <c r="E187" s="926"/>
      <c r="F187" s="928"/>
      <c r="G187" s="931"/>
      <c r="H187" s="934"/>
      <c r="I187" s="939"/>
      <c r="J187" s="940"/>
      <c r="K187" s="949"/>
      <c r="L187" s="953"/>
      <c r="M187" s="175"/>
      <c r="N187" s="176"/>
      <c r="O187" s="177"/>
      <c r="P187" s="46"/>
      <c r="Q187" s="47"/>
      <c r="R187" s="956"/>
      <c r="S187" s="48"/>
      <c r="T187" s="944"/>
      <c r="U187" s="49"/>
      <c r="V187" s="944"/>
      <c r="W187" s="49"/>
      <c r="X187" s="944"/>
      <c r="Y187" s="49"/>
      <c r="Z187" s="944"/>
      <c r="AA187" s="49"/>
      <c r="AB187" s="944"/>
      <c r="AC187" s="49"/>
      <c r="AD187" s="944"/>
      <c r="AE187" s="49"/>
      <c r="AF187" s="944"/>
      <c r="AG187" s="50"/>
      <c r="AH187" s="827"/>
      <c r="AI187" s="827"/>
      <c r="AJ187" s="947"/>
      <c r="AK187" s="104">
        <f t="shared" si="176"/>
        <v>0</v>
      </c>
      <c r="AL187" s="51"/>
      <c r="AM187" s="52"/>
      <c r="AN187" s="52"/>
      <c r="AO187" s="52"/>
      <c r="AP187" s="52"/>
      <c r="AQ187" s="52"/>
      <c r="AR187" s="53">
        <f t="shared" si="177"/>
        <v>0</v>
      </c>
      <c r="AS187" s="54"/>
      <c r="AT187" s="52"/>
      <c r="AU187" s="53">
        <f t="shared" si="178"/>
        <v>0</v>
      </c>
      <c r="AV187" s="54"/>
      <c r="AW187" s="52"/>
      <c r="AX187" s="52"/>
      <c r="AY187" s="52"/>
      <c r="AZ187" s="55"/>
      <c r="BA187" s="56"/>
      <c r="BB187" s="56"/>
      <c r="BC187" s="57"/>
    </row>
    <row r="188" spans="1:55" ht="17.25" hidden="1" customHeight="1" x14ac:dyDescent="0.2">
      <c r="A188" s="914"/>
      <c r="B188" s="916"/>
      <c r="C188" s="919"/>
      <c r="D188" s="922"/>
      <c r="E188" s="926"/>
      <c r="F188" s="928"/>
      <c r="G188" s="931"/>
      <c r="H188" s="934"/>
      <c r="I188" s="939"/>
      <c r="J188" s="940"/>
      <c r="K188" s="949"/>
      <c r="L188" s="953"/>
      <c r="M188" s="175"/>
      <c r="N188" s="176"/>
      <c r="O188" s="177"/>
      <c r="P188" s="46"/>
      <c r="Q188" s="47"/>
      <c r="R188" s="956"/>
      <c r="S188" s="48"/>
      <c r="T188" s="944"/>
      <c r="U188" s="49"/>
      <c r="V188" s="944"/>
      <c r="W188" s="49"/>
      <c r="X188" s="944"/>
      <c r="Y188" s="49"/>
      <c r="Z188" s="944"/>
      <c r="AA188" s="49"/>
      <c r="AB188" s="944"/>
      <c r="AC188" s="49"/>
      <c r="AD188" s="944"/>
      <c r="AE188" s="49"/>
      <c r="AF188" s="944"/>
      <c r="AG188" s="50"/>
      <c r="AH188" s="827"/>
      <c r="AI188" s="827"/>
      <c r="AJ188" s="947"/>
      <c r="AK188" s="104">
        <f t="shared" si="176"/>
        <v>0</v>
      </c>
      <c r="AL188" s="51"/>
      <c r="AM188" s="52"/>
      <c r="AN188" s="52"/>
      <c r="AO188" s="52"/>
      <c r="AP188" s="52"/>
      <c r="AQ188" s="52"/>
      <c r="AR188" s="53">
        <f t="shared" si="177"/>
        <v>0</v>
      </c>
      <c r="AS188" s="54"/>
      <c r="AT188" s="52"/>
      <c r="AU188" s="53">
        <f t="shared" si="178"/>
        <v>0</v>
      </c>
      <c r="AV188" s="54"/>
      <c r="AW188" s="52"/>
      <c r="AX188" s="52"/>
      <c r="AY188" s="52"/>
      <c r="AZ188" s="55"/>
      <c r="BA188" s="56"/>
      <c r="BB188" s="56"/>
      <c r="BC188" s="57"/>
    </row>
    <row r="189" spans="1:55" ht="17.25" hidden="1" customHeight="1" x14ac:dyDescent="0.2">
      <c r="A189" s="914"/>
      <c r="B189" s="916"/>
      <c r="C189" s="919"/>
      <c r="D189" s="922"/>
      <c r="E189" s="926"/>
      <c r="F189" s="928"/>
      <c r="G189" s="931"/>
      <c r="H189" s="934"/>
      <c r="I189" s="939"/>
      <c r="J189" s="940"/>
      <c r="K189" s="949"/>
      <c r="L189" s="953"/>
      <c r="M189" s="175"/>
      <c r="N189" s="176"/>
      <c r="O189" s="177"/>
      <c r="P189" s="46"/>
      <c r="Q189" s="47"/>
      <c r="R189" s="956"/>
      <c r="S189" s="48"/>
      <c r="T189" s="944"/>
      <c r="U189" s="49"/>
      <c r="V189" s="944"/>
      <c r="W189" s="49"/>
      <c r="X189" s="944"/>
      <c r="Y189" s="49"/>
      <c r="Z189" s="944"/>
      <c r="AA189" s="49"/>
      <c r="AB189" s="944"/>
      <c r="AC189" s="49"/>
      <c r="AD189" s="944"/>
      <c r="AE189" s="49"/>
      <c r="AF189" s="944"/>
      <c r="AG189" s="50"/>
      <c r="AH189" s="827"/>
      <c r="AI189" s="827"/>
      <c r="AJ189" s="947"/>
      <c r="AK189" s="104">
        <f t="shared" si="176"/>
        <v>0</v>
      </c>
      <c r="AL189" s="51"/>
      <c r="AM189" s="52"/>
      <c r="AN189" s="52"/>
      <c r="AO189" s="52"/>
      <c r="AP189" s="52"/>
      <c r="AQ189" s="52"/>
      <c r="AR189" s="53">
        <f t="shared" si="177"/>
        <v>0</v>
      </c>
      <c r="AS189" s="54"/>
      <c r="AT189" s="52"/>
      <c r="AU189" s="53">
        <f t="shared" si="178"/>
        <v>0</v>
      </c>
      <c r="AV189" s="54"/>
      <c r="AW189" s="52"/>
      <c r="AX189" s="52"/>
      <c r="AY189" s="52"/>
      <c r="AZ189" s="55"/>
      <c r="BA189" s="56"/>
      <c r="BB189" s="56"/>
      <c r="BC189" s="57"/>
    </row>
    <row r="190" spans="1:55" ht="17.25" hidden="1" customHeight="1" x14ac:dyDescent="0.2">
      <c r="A190" s="914"/>
      <c r="B190" s="917"/>
      <c r="C190" s="920"/>
      <c r="D190" s="923"/>
      <c r="E190" s="926"/>
      <c r="F190" s="929"/>
      <c r="G190" s="932"/>
      <c r="H190" s="935"/>
      <c r="I190" s="939"/>
      <c r="J190" s="940"/>
      <c r="K190" s="950"/>
      <c r="L190" s="953"/>
      <c r="M190" s="178"/>
      <c r="N190" s="179"/>
      <c r="O190" s="180"/>
      <c r="P190" s="107"/>
      <c r="Q190" s="108"/>
      <c r="R190" s="956"/>
      <c r="S190" s="109"/>
      <c r="T190" s="944"/>
      <c r="U190" s="110"/>
      <c r="V190" s="944"/>
      <c r="W190" s="110"/>
      <c r="X190" s="944"/>
      <c r="Y190" s="110"/>
      <c r="Z190" s="944"/>
      <c r="AA190" s="110"/>
      <c r="AB190" s="944"/>
      <c r="AC190" s="110"/>
      <c r="AD190" s="944"/>
      <c r="AE190" s="110"/>
      <c r="AF190" s="944"/>
      <c r="AG190" s="111"/>
      <c r="AH190" s="827"/>
      <c r="AI190" s="827"/>
      <c r="AJ190" s="948"/>
      <c r="AK190" s="104">
        <f t="shared" si="176"/>
        <v>0</v>
      </c>
      <c r="AL190" s="112"/>
      <c r="AM190" s="113"/>
      <c r="AN190" s="113"/>
      <c r="AO190" s="113"/>
      <c r="AP190" s="113"/>
      <c r="AQ190" s="113"/>
      <c r="AR190" s="53">
        <f t="shared" si="177"/>
        <v>0</v>
      </c>
      <c r="AS190" s="114"/>
      <c r="AT190" s="113"/>
      <c r="AU190" s="53">
        <f>SUM(AS190:AT190)</f>
        <v>0</v>
      </c>
      <c r="AV190" s="114"/>
      <c r="AW190" s="113"/>
      <c r="AX190" s="113"/>
      <c r="AY190" s="113"/>
      <c r="AZ190" s="115"/>
      <c r="BA190" s="116"/>
      <c r="BB190" s="116"/>
      <c r="BC190" s="117"/>
    </row>
    <row r="191" spans="1:55" ht="9.9499999999999993" hidden="1" customHeight="1" thickBot="1" x14ac:dyDescent="0.25">
      <c r="A191" s="915"/>
      <c r="B191" s="918"/>
      <c r="C191" s="921"/>
      <c r="D191" s="924"/>
      <c r="E191" s="927"/>
      <c r="F191" s="930"/>
      <c r="G191" s="933"/>
      <c r="H191" s="936"/>
      <c r="I191" s="941"/>
      <c r="J191" s="942"/>
      <c r="K191" s="951"/>
      <c r="L191" s="954"/>
      <c r="M191" s="181"/>
      <c r="N191" s="182"/>
      <c r="O191" s="183"/>
      <c r="P191" s="118"/>
      <c r="Q191" s="118"/>
      <c r="R191" s="957"/>
      <c r="S191" s="184"/>
      <c r="T191" s="945"/>
      <c r="U191" s="185"/>
      <c r="V191" s="945"/>
      <c r="W191" s="185"/>
      <c r="X191" s="945"/>
      <c r="Y191" s="185"/>
      <c r="Z191" s="945"/>
      <c r="AA191" s="185"/>
      <c r="AB191" s="945"/>
      <c r="AC191" s="185"/>
      <c r="AD191" s="945"/>
      <c r="AE191" s="185"/>
      <c r="AF191" s="945"/>
      <c r="AG191" s="186"/>
      <c r="AH191" s="828"/>
      <c r="AI191" s="828"/>
      <c r="AJ191" s="119"/>
      <c r="AK191" s="120"/>
      <c r="AL191" s="187"/>
      <c r="AM191" s="188"/>
      <c r="AN191" s="188"/>
      <c r="AO191" s="188"/>
      <c r="AP191" s="188"/>
      <c r="AQ191" s="188"/>
      <c r="AR191" s="121"/>
      <c r="AS191" s="189"/>
      <c r="AT191" s="188"/>
      <c r="AU191" s="121"/>
      <c r="AV191" s="189"/>
      <c r="AW191" s="188"/>
      <c r="AX191" s="188"/>
      <c r="AY191" s="188"/>
      <c r="AZ191" s="190"/>
      <c r="BA191" s="191"/>
      <c r="BB191" s="191"/>
      <c r="BC191" s="192"/>
    </row>
    <row r="192" spans="1:55" ht="6" hidden="1" customHeight="1" x14ac:dyDescent="0.2">
      <c r="A192" s="157"/>
      <c r="B192" s="193"/>
      <c r="C192" s="193"/>
      <c r="D192" s="193"/>
      <c r="E192" s="193"/>
      <c r="F192" s="193"/>
      <c r="G192" s="193"/>
      <c r="H192" s="193"/>
      <c r="I192" s="973"/>
      <c r="J192" s="973"/>
      <c r="K192" s="193"/>
      <c r="L192" s="193"/>
      <c r="M192" s="193"/>
      <c r="N192" s="193"/>
      <c r="O192" s="193"/>
      <c r="P192" s="193"/>
      <c r="Q192" s="193"/>
      <c r="R192" s="193"/>
      <c r="S192" s="193"/>
      <c r="T192" s="193"/>
      <c r="U192" s="193"/>
      <c r="V192" s="193"/>
      <c r="W192" s="193"/>
      <c r="X192" s="193"/>
      <c r="Y192" s="193"/>
      <c r="Z192" s="193"/>
      <c r="AA192" s="193"/>
      <c r="AB192" s="193"/>
      <c r="AC192" s="193"/>
      <c r="AD192" s="193"/>
      <c r="AE192" s="193"/>
      <c r="AF192" s="193"/>
      <c r="AG192" s="193"/>
      <c r="AH192" s="193"/>
      <c r="AI192" s="193"/>
      <c r="AJ192" s="193"/>
      <c r="AK192" s="194"/>
      <c r="AL192" s="194"/>
      <c r="AM192" s="194"/>
      <c r="AN192" s="194"/>
      <c r="AO192" s="194"/>
      <c r="AP192" s="194"/>
      <c r="AQ192" s="195"/>
      <c r="AR192" s="194"/>
      <c r="AS192" s="194"/>
      <c r="AT192" s="194"/>
      <c r="AU192" s="194"/>
      <c r="AV192" s="194"/>
      <c r="AW192" s="194"/>
      <c r="AX192" s="194"/>
      <c r="AY192" s="194"/>
      <c r="AZ192" s="194"/>
      <c r="BA192" s="194"/>
      <c r="BB192" s="194"/>
      <c r="BC192" s="157"/>
    </row>
    <row r="193" spans="1:55" ht="72" hidden="1" customHeight="1" x14ac:dyDescent="0.2">
      <c r="A193" s="913">
        <v>20</v>
      </c>
      <c r="B193" s="162" t="s">
        <v>1705</v>
      </c>
      <c r="C193" s="163" t="s">
        <v>1706</v>
      </c>
      <c r="D193" s="164" t="s">
        <v>21</v>
      </c>
      <c r="E193" s="164" t="s">
        <v>1892</v>
      </c>
      <c r="F193" s="163" t="s">
        <v>1707</v>
      </c>
      <c r="G193" s="165" t="s">
        <v>1679</v>
      </c>
      <c r="H193" s="165" t="s">
        <v>1680</v>
      </c>
      <c r="I193" s="166" t="s">
        <v>1908</v>
      </c>
      <c r="J193" s="167">
        <f>+$N$3</f>
        <v>2018</v>
      </c>
      <c r="K193" s="165" t="s">
        <v>1925</v>
      </c>
      <c r="L193" s="166" t="s">
        <v>1926</v>
      </c>
      <c r="M193" s="163" t="s">
        <v>1708</v>
      </c>
      <c r="N193" s="163" t="s">
        <v>1709</v>
      </c>
      <c r="O193" s="163" t="s">
        <v>1710</v>
      </c>
      <c r="P193" s="163" t="s">
        <v>1711</v>
      </c>
      <c r="Q193" s="163" t="s">
        <v>1712</v>
      </c>
      <c r="R193" s="168">
        <f t="shared" ref="R193" si="179">SUM(R194:R200)</f>
        <v>0</v>
      </c>
      <c r="S193" s="169">
        <f t="shared" ref="S193" si="180">SUM(S194:S200)</f>
        <v>0</v>
      </c>
      <c r="T193" s="170">
        <f t="shared" ref="T193" si="181">SUM(T194:T200)</f>
        <v>0</v>
      </c>
      <c r="U193" s="171">
        <f t="shared" ref="U193" si="182">SUM(U194:U200)</f>
        <v>0</v>
      </c>
      <c r="V193" s="170">
        <f t="shared" ref="V193" si="183">SUM(V194:V200)</f>
        <v>0</v>
      </c>
      <c r="W193" s="171">
        <f t="shared" ref="W193" si="184">SUM(W194:W200)</f>
        <v>0</v>
      </c>
      <c r="X193" s="170">
        <f t="shared" ref="X193" si="185">SUM(X194:X200)</f>
        <v>0</v>
      </c>
      <c r="Y193" s="171">
        <f t="shared" ref="Y193" si="186">SUM(Y194:Y200)</f>
        <v>0</v>
      </c>
      <c r="Z193" s="170">
        <f t="shared" ref="Z193" si="187">SUM(Z194:Z200)</f>
        <v>0</v>
      </c>
      <c r="AA193" s="171">
        <f t="shared" ref="AA193" si="188">SUM(AA194:AA200)</f>
        <v>0</v>
      </c>
      <c r="AB193" s="170">
        <f t="shared" ref="AB193" si="189">SUM(AB194:AB200)</f>
        <v>0</v>
      </c>
      <c r="AC193" s="171">
        <f t="shared" ref="AC193" si="190">SUM(AC194:AC200)</f>
        <v>0</v>
      </c>
      <c r="AD193" s="170">
        <f t="shared" ref="AD193" si="191">SUM(AD194:AD200)</f>
        <v>0</v>
      </c>
      <c r="AE193" s="171">
        <f t="shared" ref="AE193" si="192">SUM(AE194:AE200)</f>
        <v>0</v>
      </c>
      <c r="AF193" s="170">
        <f t="shared" ref="AF193" si="193">SUM(AF194:AF200)</f>
        <v>0</v>
      </c>
      <c r="AG193" s="172">
        <f t="shared" ref="AG193" si="194">SUM(AG194:AG200)</f>
        <v>0</v>
      </c>
      <c r="AH193" s="825"/>
      <c r="AI193" s="825"/>
      <c r="AJ193" s="173">
        <f t="shared" ref="AJ193" si="195">SUM(AJ194:AJ200)</f>
        <v>0</v>
      </c>
      <c r="AK193" s="174">
        <f t="shared" ref="AK193" si="196">SUM(AK194:AK200)</f>
        <v>0</v>
      </c>
      <c r="AL193" s="41">
        <f t="shared" ref="AL193" si="197">SUM(AL194:AL200)</f>
        <v>0</v>
      </c>
      <c r="AM193" s="42">
        <f t="shared" ref="AM193" si="198">SUM(AM194:AM200)</f>
        <v>0</v>
      </c>
      <c r="AN193" s="42">
        <f t="shared" ref="AN193" si="199">SUM(AN194:AN200)</f>
        <v>0</v>
      </c>
      <c r="AO193" s="42">
        <f t="shared" ref="AO193" si="200">SUM(AO194:AO200)</f>
        <v>0</v>
      </c>
      <c r="AP193" s="42">
        <f t="shared" ref="AP193" si="201">SUM(AP194:AP200)</f>
        <v>0</v>
      </c>
      <c r="AQ193" s="42">
        <f t="shared" ref="AQ193" si="202">SUM(AQ194:AQ200)</f>
        <v>0</v>
      </c>
      <c r="AR193" s="43">
        <f t="shared" ref="AR193" si="203">SUM(AR194:AR200)</f>
        <v>0</v>
      </c>
      <c r="AS193" s="105">
        <f t="shared" ref="AS193" si="204">SUM(AS194:AS200)</f>
        <v>0</v>
      </c>
      <c r="AT193" s="42">
        <f t="shared" ref="AT193" si="205">SUM(AT194:AT200)</f>
        <v>0</v>
      </c>
      <c r="AU193" s="43">
        <f t="shared" ref="AU193" si="206">SUM(AU194:AU200)</f>
        <v>0</v>
      </c>
      <c r="AV193" s="105">
        <f t="shared" ref="AV193" si="207">SUM(AV194:AV200)</f>
        <v>0</v>
      </c>
      <c r="AW193" s="42">
        <f t="shared" ref="AW193" si="208">SUM(AW194:AW200)</f>
        <v>0</v>
      </c>
      <c r="AX193" s="42">
        <f t="shared" ref="AX193" si="209">SUM(AX194:AX200)</f>
        <v>0</v>
      </c>
      <c r="AY193" s="42">
        <f t="shared" ref="AY193" si="210">SUM(AY194:AY200)</f>
        <v>0</v>
      </c>
      <c r="AZ193" s="106">
        <f t="shared" ref="AZ193" si="211">SUM(AZ194:AZ200)</f>
        <v>0</v>
      </c>
      <c r="BA193" s="44" t="s">
        <v>1685</v>
      </c>
      <c r="BB193" s="44" t="s">
        <v>1686</v>
      </c>
      <c r="BC193" s="45" t="s">
        <v>1687</v>
      </c>
    </row>
    <row r="194" spans="1:55" ht="17.25" hidden="1" customHeight="1" x14ac:dyDescent="0.2">
      <c r="A194" s="914"/>
      <c r="B194" s="916" t="str">
        <f>VLOOKUP($D$9,'PROYECTOS REGISTRADOS'!$A$2:$D$82,4,0)</f>
        <v>Ampliación de los programas artìscticos y culturales Tocancipá, Cundinamarca, Centro Oriente</v>
      </c>
      <c r="C194" s="919" t="str">
        <f>VLOOKUP($D$9,'PROYECTOS REGISTRADOS'!$A$2:$D$82,3,0)</f>
        <v>2016-25817-00017</v>
      </c>
      <c r="D194" s="922"/>
      <c r="E194" s="925" t="str">
        <f>IF(D194=0,"0-0",(VLOOKUP(D194,'CONSOLIDADO PLAN DESARROLLO'!$EL$9:$ET$304,2,0)))</f>
        <v>0-0</v>
      </c>
      <c r="F194" s="928" t="str">
        <f>IF(D194=0,"0-0",(VLOOKUP(D194,'CONSOLIDADO PLAN DESARROLLO'!$EL$9:$ET$304,3,0)))</f>
        <v>0-0</v>
      </c>
      <c r="G194" s="931" t="str">
        <f>IF(D194=0,"0-0",(VLOOKUP(D194,'CONSOLIDADO PLAN DESARROLLO'!$EL$9:$ET$304,4,0)))</f>
        <v>0-0</v>
      </c>
      <c r="H194" s="934" t="str">
        <f>IF(D194=0,"0-0",(VLOOKUP(D194,'CONSOLIDADO PLAN DESARROLLO'!$EL$9:$ET$304,5,0)))</f>
        <v>0-0</v>
      </c>
      <c r="I194" s="937" t="str">
        <f>IF(D194=0,"0-0",(VLOOKUP(D194,'CONSOLIDADO PLAN DESARROLLO'!$EL$9:$ET$304,$R$3,0)))</f>
        <v>0-0</v>
      </c>
      <c r="J194" s="938"/>
      <c r="K194" s="949"/>
      <c r="L194" s="952"/>
      <c r="M194" s="175"/>
      <c r="N194" s="176"/>
      <c r="O194" s="177"/>
      <c r="P194" s="46"/>
      <c r="Q194" s="47"/>
      <c r="R194" s="955"/>
      <c r="S194" s="48"/>
      <c r="T194" s="943"/>
      <c r="U194" s="49"/>
      <c r="V194" s="943"/>
      <c r="W194" s="49"/>
      <c r="X194" s="943"/>
      <c r="Y194" s="49"/>
      <c r="Z194" s="943"/>
      <c r="AA194" s="49"/>
      <c r="AB194" s="943"/>
      <c r="AC194" s="49"/>
      <c r="AD194" s="943"/>
      <c r="AE194" s="49"/>
      <c r="AF194" s="943"/>
      <c r="AG194" s="50"/>
      <c r="AH194" s="826"/>
      <c r="AI194" s="826"/>
      <c r="AJ194" s="946">
        <f>+R194+T194+V194+X194+Z194+AB194+AD194+AF194</f>
        <v>0</v>
      </c>
      <c r="AK194" s="104">
        <f t="shared" ref="AK194:AK199" si="212">AC194+AE194+AG194+S194+U194+W194+Y194+AA194</f>
        <v>0</v>
      </c>
      <c r="AL194" s="51"/>
      <c r="AM194" s="52"/>
      <c r="AN194" s="52"/>
      <c r="AO194" s="52"/>
      <c r="AP194" s="52"/>
      <c r="AQ194" s="52"/>
      <c r="AR194" s="53">
        <f t="shared" ref="AR194:AR199" si="213">SUM(AL194:AQ194)</f>
        <v>0</v>
      </c>
      <c r="AS194" s="54"/>
      <c r="AT194" s="52"/>
      <c r="AU194" s="53">
        <f t="shared" ref="AU194:AU198" si="214">SUM(AS194:AT194)</f>
        <v>0</v>
      </c>
      <c r="AV194" s="54"/>
      <c r="AW194" s="52"/>
      <c r="AX194" s="52"/>
      <c r="AY194" s="52"/>
      <c r="AZ194" s="55"/>
      <c r="BA194" s="56"/>
      <c r="BB194" s="56"/>
      <c r="BC194" s="57"/>
    </row>
    <row r="195" spans="1:55" ht="17.25" hidden="1" customHeight="1" x14ac:dyDescent="0.2">
      <c r="A195" s="914"/>
      <c r="B195" s="916"/>
      <c r="C195" s="919"/>
      <c r="D195" s="922"/>
      <c r="E195" s="926"/>
      <c r="F195" s="928"/>
      <c r="G195" s="931"/>
      <c r="H195" s="934"/>
      <c r="I195" s="939"/>
      <c r="J195" s="940"/>
      <c r="K195" s="949"/>
      <c r="L195" s="953"/>
      <c r="M195" s="175"/>
      <c r="N195" s="176"/>
      <c r="O195" s="177"/>
      <c r="P195" s="46"/>
      <c r="Q195" s="47"/>
      <c r="R195" s="956"/>
      <c r="S195" s="48"/>
      <c r="T195" s="944"/>
      <c r="U195" s="49"/>
      <c r="V195" s="944"/>
      <c r="W195" s="49"/>
      <c r="X195" s="944"/>
      <c r="Y195" s="49"/>
      <c r="Z195" s="944"/>
      <c r="AA195" s="49"/>
      <c r="AB195" s="944"/>
      <c r="AC195" s="49"/>
      <c r="AD195" s="944"/>
      <c r="AE195" s="49"/>
      <c r="AF195" s="944"/>
      <c r="AG195" s="50"/>
      <c r="AH195" s="827"/>
      <c r="AI195" s="827"/>
      <c r="AJ195" s="947"/>
      <c r="AK195" s="104">
        <f t="shared" si="212"/>
        <v>0</v>
      </c>
      <c r="AL195" s="51"/>
      <c r="AM195" s="52"/>
      <c r="AN195" s="52"/>
      <c r="AO195" s="52"/>
      <c r="AP195" s="52"/>
      <c r="AQ195" s="52"/>
      <c r="AR195" s="53">
        <f t="shared" si="213"/>
        <v>0</v>
      </c>
      <c r="AS195" s="54"/>
      <c r="AT195" s="52"/>
      <c r="AU195" s="53">
        <f t="shared" si="214"/>
        <v>0</v>
      </c>
      <c r="AV195" s="54"/>
      <c r="AW195" s="52"/>
      <c r="AX195" s="52"/>
      <c r="AY195" s="52"/>
      <c r="AZ195" s="55"/>
      <c r="BA195" s="56"/>
      <c r="BB195" s="56"/>
      <c r="BC195" s="57"/>
    </row>
    <row r="196" spans="1:55" ht="17.25" hidden="1" customHeight="1" x14ac:dyDescent="0.2">
      <c r="A196" s="914"/>
      <c r="B196" s="916"/>
      <c r="C196" s="919"/>
      <c r="D196" s="922"/>
      <c r="E196" s="926"/>
      <c r="F196" s="928"/>
      <c r="G196" s="931"/>
      <c r="H196" s="934"/>
      <c r="I196" s="939"/>
      <c r="J196" s="940"/>
      <c r="K196" s="949"/>
      <c r="L196" s="953"/>
      <c r="M196" s="175"/>
      <c r="N196" s="176"/>
      <c r="O196" s="177"/>
      <c r="P196" s="46"/>
      <c r="Q196" s="47"/>
      <c r="R196" s="956"/>
      <c r="S196" s="48"/>
      <c r="T196" s="944"/>
      <c r="U196" s="49"/>
      <c r="V196" s="944"/>
      <c r="W196" s="49"/>
      <c r="X196" s="944"/>
      <c r="Y196" s="49"/>
      <c r="Z196" s="944"/>
      <c r="AA196" s="49"/>
      <c r="AB196" s="944"/>
      <c r="AC196" s="49"/>
      <c r="AD196" s="944"/>
      <c r="AE196" s="49"/>
      <c r="AF196" s="944"/>
      <c r="AG196" s="50"/>
      <c r="AH196" s="827"/>
      <c r="AI196" s="827"/>
      <c r="AJ196" s="947"/>
      <c r="AK196" s="104">
        <f t="shared" si="212"/>
        <v>0</v>
      </c>
      <c r="AL196" s="51"/>
      <c r="AM196" s="52"/>
      <c r="AN196" s="52"/>
      <c r="AO196" s="52"/>
      <c r="AP196" s="52"/>
      <c r="AQ196" s="52"/>
      <c r="AR196" s="53">
        <f t="shared" si="213"/>
        <v>0</v>
      </c>
      <c r="AS196" s="54"/>
      <c r="AT196" s="52"/>
      <c r="AU196" s="53">
        <f t="shared" si="214"/>
        <v>0</v>
      </c>
      <c r="AV196" s="54"/>
      <c r="AW196" s="52"/>
      <c r="AX196" s="52"/>
      <c r="AY196" s="52"/>
      <c r="AZ196" s="55"/>
      <c r="BA196" s="56"/>
      <c r="BB196" s="56"/>
      <c r="BC196" s="57"/>
    </row>
    <row r="197" spans="1:55" ht="17.25" hidden="1" customHeight="1" x14ac:dyDescent="0.2">
      <c r="A197" s="914"/>
      <c r="B197" s="916"/>
      <c r="C197" s="919"/>
      <c r="D197" s="922"/>
      <c r="E197" s="926"/>
      <c r="F197" s="928"/>
      <c r="G197" s="931"/>
      <c r="H197" s="934"/>
      <c r="I197" s="939"/>
      <c r="J197" s="940"/>
      <c r="K197" s="949"/>
      <c r="L197" s="953"/>
      <c r="M197" s="175"/>
      <c r="N197" s="176"/>
      <c r="O197" s="177"/>
      <c r="P197" s="46"/>
      <c r="Q197" s="47"/>
      <c r="R197" s="956"/>
      <c r="S197" s="48"/>
      <c r="T197" s="944"/>
      <c r="U197" s="49"/>
      <c r="V197" s="944"/>
      <c r="W197" s="49"/>
      <c r="X197" s="944"/>
      <c r="Y197" s="49"/>
      <c r="Z197" s="944"/>
      <c r="AA197" s="49"/>
      <c r="AB197" s="944"/>
      <c r="AC197" s="49"/>
      <c r="AD197" s="944"/>
      <c r="AE197" s="49"/>
      <c r="AF197" s="944"/>
      <c r="AG197" s="50"/>
      <c r="AH197" s="827"/>
      <c r="AI197" s="827"/>
      <c r="AJ197" s="947"/>
      <c r="AK197" s="104">
        <f t="shared" si="212"/>
        <v>0</v>
      </c>
      <c r="AL197" s="51"/>
      <c r="AM197" s="52"/>
      <c r="AN197" s="52"/>
      <c r="AO197" s="52"/>
      <c r="AP197" s="52"/>
      <c r="AQ197" s="52"/>
      <c r="AR197" s="53">
        <f t="shared" si="213"/>
        <v>0</v>
      </c>
      <c r="AS197" s="54"/>
      <c r="AT197" s="52"/>
      <c r="AU197" s="53">
        <f t="shared" si="214"/>
        <v>0</v>
      </c>
      <c r="AV197" s="54"/>
      <c r="AW197" s="52"/>
      <c r="AX197" s="52"/>
      <c r="AY197" s="52"/>
      <c r="AZ197" s="55"/>
      <c r="BA197" s="56"/>
      <c r="BB197" s="56"/>
      <c r="BC197" s="57"/>
    </row>
    <row r="198" spans="1:55" ht="17.25" hidden="1" customHeight="1" x14ac:dyDescent="0.2">
      <c r="A198" s="914"/>
      <c r="B198" s="916"/>
      <c r="C198" s="919"/>
      <c r="D198" s="922"/>
      <c r="E198" s="926"/>
      <c r="F198" s="928"/>
      <c r="G198" s="931"/>
      <c r="H198" s="934"/>
      <c r="I198" s="939"/>
      <c r="J198" s="940"/>
      <c r="K198" s="949"/>
      <c r="L198" s="953"/>
      <c r="M198" s="175"/>
      <c r="N198" s="176"/>
      <c r="O198" s="177"/>
      <c r="P198" s="46"/>
      <c r="Q198" s="47"/>
      <c r="R198" s="956"/>
      <c r="S198" s="48"/>
      <c r="T198" s="944"/>
      <c r="U198" s="49"/>
      <c r="V198" s="944"/>
      <c r="W198" s="49"/>
      <c r="X198" s="944"/>
      <c r="Y198" s="49"/>
      <c r="Z198" s="944"/>
      <c r="AA198" s="49"/>
      <c r="AB198" s="944"/>
      <c r="AC198" s="49"/>
      <c r="AD198" s="944"/>
      <c r="AE198" s="49"/>
      <c r="AF198" s="944"/>
      <c r="AG198" s="50"/>
      <c r="AH198" s="827"/>
      <c r="AI198" s="827"/>
      <c r="AJ198" s="947"/>
      <c r="AK198" s="104">
        <f t="shared" si="212"/>
        <v>0</v>
      </c>
      <c r="AL198" s="51"/>
      <c r="AM198" s="52"/>
      <c r="AN198" s="52"/>
      <c r="AO198" s="52"/>
      <c r="AP198" s="52"/>
      <c r="AQ198" s="52"/>
      <c r="AR198" s="53">
        <f t="shared" si="213"/>
        <v>0</v>
      </c>
      <c r="AS198" s="54"/>
      <c r="AT198" s="52"/>
      <c r="AU198" s="53">
        <f t="shared" si="214"/>
        <v>0</v>
      </c>
      <c r="AV198" s="54"/>
      <c r="AW198" s="52"/>
      <c r="AX198" s="52"/>
      <c r="AY198" s="52"/>
      <c r="AZ198" s="55"/>
      <c r="BA198" s="56"/>
      <c r="BB198" s="56"/>
      <c r="BC198" s="57"/>
    </row>
    <row r="199" spans="1:55" ht="17.25" hidden="1" customHeight="1" x14ac:dyDescent="0.2">
      <c r="A199" s="914"/>
      <c r="B199" s="917"/>
      <c r="C199" s="920"/>
      <c r="D199" s="923"/>
      <c r="E199" s="926"/>
      <c r="F199" s="929"/>
      <c r="G199" s="932"/>
      <c r="H199" s="935"/>
      <c r="I199" s="939"/>
      <c r="J199" s="940"/>
      <c r="K199" s="950"/>
      <c r="L199" s="953"/>
      <c r="M199" s="178"/>
      <c r="N199" s="179"/>
      <c r="O199" s="180"/>
      <c r="P199" s="107"/>
      <c r="Q199" s="108"/>
      <c r="R199" s="956"/>
      <c r="S199" s="109"/>
      <c r="T199" s="944"/>
      <c r="U199" s="110"/>
      <c r="V199" s="944"/>
      <c r="W199" s="110"/>
      <c r="X199" s="944"/>
      <c r="Y199" s="110"/>
      <c r="Z199" s="944"/>
      <c r="AA199" s="110"/>
      <c r="AB199" s="944"/>
      <c r="AC199" s="110"/>
      <c r="AD199" s="944"/>
      <c r="AE199" s="110"/>
      <c r="AF199" s="944"/>
      <c r="AG199" s="111"/>
      <c r="AH199" s="827"/>
      <c r="AI199" s="827"/>
      <c r="AJ199" s="948"/>
      <c r="AK199" s="104">
        <f t="shared" si="212"/>
        <v>0</v>
      </c>
      <c r="AL199" s="112"/>
      <c r="AM199" s="113"/>
      <c r="AN199" s="113"/>
      <c r="AO199" s="113"/>
      <c r="AP199" s="113"/>
      <c r="AQ199" s="113"/>
      <c r="AR199" s="53">
        <f t="shared" si="213"/>
        <v>0</v>
      </c>
      <c r="AS199" s="114"/>
      <c r="AT199" s="113"/>
      <c r="AU199" s="53">
        <f>SUM(AS199:AT199)</f>
        <v>0</v>
      </c>
      <c r="AV199" s="114"/>
      <c r="AW199" s="113"/>
      <c r="AX199" s="113"/>
      <c r="AY199" s="113"/>
      <c r="AZ199" s="115"/>
      <c r="BA199" s="116"/>
      <c r="BB199" s="116"/>
      <c r="BC199" s="117"/>
    </row>
    <row r="200" spans="1:55" ht="9.9499999999999993" hidden="1" customHeight="1" thickBot="1" x14ac:dyDescent="0.25">
      <c r="A200" s="915"/>
      <c r="B200" s="918"/>
      <c r="C200" s="921"/>
      <c r="D200" s="924"/>
      <c r="E200" s="927"/>
      <c r="F200" s="930"/>
      <c r="G200" s="933"/>
      <c r="H200" s="936"/>
      <c r="I200" s="941"/>
      <c r="J200" s="942"/>
      <c r="K200" s="951"/>
      <c r="L200" s="954"/>
      <c r="M200" s="181"/>
      <c r="N200" s="182"/>
      <c r="O200" s="183"/>
      <c r="P200" s="118"/>
      <c r="Q200" s="118"/>
      <c r="R200" s="957"/>
      <c r="S200" s="184"/>
      <c r="T200" s="945"/>
      <c r="U200" s="185"/>
      <c r="V200" s="945"/>
      <c r="W200" s="185"/>
      <c r="X200" s="945"/>
      <c r="Y200" s="185"/>
      <c r="Z200" s="945"/>
      <c r="AA200" s="185"/>
      <c r="AB200" s="945"/>
      <c r="AC200" s="185"/>
      <c r="AD200" s="945"/>
      <c r="AE200" s="185"/>
      <c r="AF200" s="945"/>
      <c r="AG200" s="186"/>
      <c r="AH200" s="828"/>
      <c r="AI200" s="828"/>
      <c r="AJ200" s="119"/>
      <c r="AK200" s="120"/>
      <c r="AL200" s="187"/>
      <c r="AM200" s="188"/>
      <c r="AN200" s="188"/>
      <c r="AO200" s="188"/>
      <c r="AP200" s="188"/>
      <c r="AQ200" s="188"/>
      <c r="AR200" s="121"/>
      <c r="AS200" s="189"/>
      <c r="AT200" s="188"/>
      <c r="AU200" s="121"/>
      <c r="AV200" s="189"/>
      <c r="AW200" s="188"/>
      <c r="AX200" s="188"/>
      <c r="AY200" s="188"/>
      <c r="AZ200" s="190"/>
      <c r="BA200" s="191"/>
      <c r="BB200" s="191"/>
      <c r="BC200" s="192"/>
    </row>
    <row r="201" spans="1:55" ht="6" hidden="1" customHeight="1" x14ac:dyDescent="0.2">
      <c r="A201" s="157"/>
      <c r="B201" s="193"/>
      <c r="C201" s="193"/>
      <c r="D201" s="193"/>
      <c r="E201" s="193"/>
      <c r="F201" s="193"/>
      <c r="G201" s="193"/>
      <c r="H201" s="193"/>
      <c r="I201" s="973"/>
      <c r="J201" s="973"/>
      <c r="K201" s="193"/>
      <c r="L201" s="193"/>
      <c r="M201" s="193"/>
      <c r="N201" s="193"/>
      <c r="O201" s="193"/>
      <c r="P201" s="193"/>
      <c r="Q201" s="193"/>
      <c r="R201" s="193"/>
      <c r="S201" s="193"/>
      <c r="T201" s="193"/>
      <c r="U201" s="193"/>
      <c r="V201" s="193"/>
      <c r="W201" s="193"/>
      <c r="X201" s="193"/>
      <c r="Y201" s="193"/>
      <c r="Z201" s="193"/>
      <c r="AA201" s="193"/>
      <c r="AB201" s="193"/>
      <c r="AC201" s="193"/>
      <c r="AD201" s="193"/>
      <c r="AE201" s="193"/>
      <c r="AF201" s="193"/>
      <c r="AG201" s="193"/>
      <c r="AH201" s="193"/>
      <c r="AI201" s="193"/>
      <c r="AJ201" s="193"/>
      <c r="AK201" s="194"/>
      <c r="AL201" s="194"/>
      <c r="AM201" s="194"/>
      <c r="AN201" s="194"/>
      <c r="AO201" s="194"/>
      <c r="AP201" s="194"/>
      <c r="AQ201" s="195"/>
      <c r="AR201" s="194"/>
      <c r="AS201" s="194"/>
      <c r="AT201" s="194"/>
      <c r="AU201" s="194"/>
      <c r="AV201" s="194"/>
      <c r="AW201" s="194"/>
      <c r="AX201" s="194"/>
      <c r="AY201" s="194"/>
      <c r="AZ201" s="194"/>
      <c r="BA201" s="194"/>
      <c r="BB201" s="194"/>
      <c r="BC201" s="157"/>
    </row>
    <row r="202" spans="1:55" ht="72" hidden="1" customHeight="1" x14ac:dyDescent="0.2">
      <c r="A202" s="913">
        <v>21</v>
      </c>
      <c r="B202" s="162" t="s">
        <v>1705</v>
      </c>
      <c r="C202" s="163" t="s">
        <v>1706</v>
      </c>
      <c r="D202" s="164" t="s">
        <v>21</v>
      </c>
      <c r="E202" s="164" t="s">
        <v>1892</v>
      </c>
      <c r="F202" s="163" t="s">
        <v>1707</v>
      </c>
      <c r="G202" s="165" t="s">
        <v>1679</v>
      </c>
      <c r="H202" s="165" t="s">
        <v>1680</v>
      </c>
      <c r="I202" s="166" t="s">
        <v>1908</v>
      </c>
      <c r="J202" s="167">
        <f>+$N$3</f>
        <v>2018</v>
      </c>
      <c r="K202" s="165" t="s">
        <v>1925</v>
      </c>
      <c r="L202" s="166" t="s">
        <v>1926</v>
      </c>
      <c r="M202" s="163" t="s">
        <v>1708</v>
      </c>
      <c r="N202" s="163" t="s">
        <v>1709</v>
      </c>
      <c r="O202" s="163" t="s">
        <v>1710</v>
      </c>
      <c r="P202" s="163" t="s">
        <v>1711</v>
      </c>
      <c r="Q202" s="163" t="s">
        <v>1712</v>
      </c>
      <c r="R202" s="168">
        <f t="shared" ref="R202" si="215">SUM(R203:R209)</f>
        <v>0</v>
      </c>
      <c r="S202" s="169">
        <f t="shared" ref="S202" si="216">SUM(S203:S209)</f>
        <v>0</v>
      </c>
      <c r="T202" s="170">
        <f t="shared" ref="T202" si="217">SUM(T203:T209)</f>
        <v>0</v>
      </c>
      <c r="U202" s="171">
        <f t="shared" ref="U202" si="218">SUM(U203:U209)</f>
        <v>0</v>
      </c>
      <c r="V202" s="170">
        <f t="shared" ref="V202" si="219">SUM(V203:V209)</f>
        <v>0</v>
      </c>
      <c r="W202" s="171">
        <f t="shared" ref="W202" si="220">SUM(W203:W209)</f>
        <v>0</v>
      </c>
      <c r="X202" s="170">
        <f t="shared" ref="X202" si="221">SUM(X203:X209)</f>
        <v>0</v>
      </c>
      <c r="Y202" s="171">
        <f t="shared" ref="Y202" si="222">SUM(Y203:Y209)</f>
        <v>0</v>
      </c>
      <c r="Z202" s="170">
        <f t="shared" ref="Z202" si="223">SUM(Z203:Z209)</f>
        <v>0</v>
      </c>
      <c r="AA202" s="171">
        <f t="shared" ref="AA202" si="224">SUM(AA203:AA209)</f>
        <v>0</v>
      </c>
      <c r="AB202" s="170">
        <f t="shared" ref="AB202" si="225">SUM(AB203:AB209)</f>
        <v>0</v>
      </c>
      <c r="AC202" s="171">
        <f t="shared" ref="AC202" si="226">SUM(AC203:AC209)</f>
        <v>0</v>
      </c>
      <c r="AD202" s="170">
        <f t="shared" ref="AD202" si="227">SUM(AD203:AD209)</f>
        <v>0</v>
      </c>
      <c r="AE202" s="171">
        <f t="shared" ref="AE202" si="228">SUM(AE203:AE209)</f>
        <v>0</v>
      </c>
      <c r="AF202" s="170">
        <f t="shared" ref="AF202" si="229">SUM(AF203:AF209)</f>
        <v>0</v>
      </c>
      <c r="AG202" s="172">
        <f t="shared" ref="AG202" si="230">SUM(AG203:AG209)</f>
        <v>0</v>
      </c>
      <c r="AH202" s="825"/>
      <c r="AI202" s="825"/>
      <c r="AJ202" s="173">
        <f t="shared" ref="AJ202" si="231">SUM(AJ203:AJ209)</f>
        <v>0</v>
      </c>
      <c r="AK202" s="174">
        <f t="shared" ref="AK202" si="232">SUM(AK203:AK209)</f>
        <v>0</v>
      </c>
      <c r="AL202" s="41">
        <f t="shared" ref="AL202" si="233">SUM(AL203:AL209)</f>
        <v>0</v>
      </c>
      <c r="AM202" s="42">
        <f t="shared" ref="AM202" si="234">SUM(AM203:AM209)</f>
        <v>0</v>
      </c>
      <c r="AN202" s="42">
        <f t="shared" ref="AN202" si="235">SUM(AN203:AN209)</f>
        <v>0</v>
      </c>
      <c r="AO202" s="42">
        <f t="shared" ref="AO202" si="236">SUM(AO203:AO209)</f>
        <v>0</v>
      </c>
      <c r="AP202" s="42">
        <f t="shared" ref="AP202" si="237">SUM(AP203:AP209)</f>
        <v>0</v>
      </c>
      <c r="AQ202" s="42">
        <f t="shared" ref="AQ202" si="238">SUM(AQ203:AQ209)</f>
        <v>0</v>
      </c>
      <c r="AR202" s="43">
        <f t="shared" ref="AR202" si="239">SUM(AR203:AR209)</f>
        <v>0</v>
      </c>
      <c r="AS202" s="105">
        <f t="shared" ref="AS202" si="240">SUM(AS203:AS209)</f>
        <v>0</v>
      </c>
      <c r="AT202" s="42">
        <f t="shared" ref="AT202" si="241">SUM(AT203:AT209)</f>
        <v>0</v>
      </c>
      <c r="AU202" s="43">
        <f t="shared" ref="AU202" si="242">SUM(AU203:AU209)</f>
        <v>0</v>
      </c>
      <c r="AV202" s="105">
        <f t="shared" ref="AV202" si="243">SUM(AV203:AV209)</f>
        <v>0</v>
      </c>
      <c r="AW202" s="42">
        <f t="shared" ref="AW202" si="244">SUM(AW203:AW209)</f>
        <v>0</v>
      </c>
      <c r="AX202" s="42">
        <f t="shared" ref="AX202" si="245">SUM(AX203:AX209)</f>
        <v>0</v>
      </c>
      <c r="AY202" s="42">
        <f t="shared" ref="AY202" si="246">SUM(AY203:AY209)</f>
        <v>0</v>
      </c>
      <c r="AZ202" s="106">
        <f t="shared" ref="AZ202" si="247">SUM(AZ203:AZ209)</f>
        <v>0</v>
      </c>
      <c r="BA202" s="44" t="s">
        <v>1685</v>
      </c>
      <c r="BB202" s="44" t="s">
        <v>1686</v>
      </c>
      <c r="BC202" s="45" t="s">
        <v>1687</v>
      </c>
    </row>
    <row r="203" spans="1:55" ht="17.25" hidden="1" customHeight="1" x14ac:dyDescent="0.2">
      <c r="A203" s="914"/>
      <c r="B203" s="916" t="str">
        <f>VLOOKUP($D$9,'PROYECTOS REGISTRADOS'!$A$2:$D$82,4,0)</f>
        <v>Ampliación de los programas artìscticos y culturales Tocancipá, Cundinamarca, Centro Oriente</v>
      </c>
      <c r="C203" s="919" t="str">
        <f>VLOOKUP($D$9,'PROYECTOS REGISTRADOS'!$A$2:$D$82,3,0)</f>
        <v>2016-25817-00017</v>
      </c>
      <c r="D203" s="922"/>
      <c r="E203" s="925" t="str">
        <f>IF(D203=0,"0-0",(VLOOKUP(D203,'CONSOLIDADO PLAN DESARROLLO'!$EL$9:$ET$304,2,0)))</f>
        <v>0-0</v>
      </c>
      <c r="F203" s="928" t="str">
        <f>IF(D203=0,"0-0",(VLOOKUP(D203,'CONSOLIDADO PLAN DESARROLLO'!$EL$9:$ET$304,3,0)))</f>
        <v>0-0</v>
      </c>
      <c r="G203" s="931" t="str">
        <f>IF(D203=0,"0-0",(VLOOKUP(D203,'CONSOLIDADO PLAN DESARROLLO'!$EL$9:$ET$304,4,0)))</f>
        <v>0-0</v>
      </c>
      <c r="H203" s="934" t="str">
        <f>IF(D203=0,"0-0",(VLOOKUP(D203,'CONSOLIDADO PLAN DESARROLLO'!$EL$9:$ET$304,5,0)))</f>
        <v>0-0</v>
      </c>
      <c r="I203" s="937" t="str">
        <f>IF(D203=0,"0-0",(VLOOKUP(D203,'CONSOLIDADO PLAN DESARROLLO'!$EL$9:$ET$304,$R$3,0)))</f>
        <v>0-0</v>
      </c>
      <c r="J203" s="938"/>
      <c r="K203" s="949"/>
      <c r="L203" s="952"/>
      <c r="M203" s="175"/>
      <c r="N203" s="176"/>
      <c r="O203" s="177"/>
      <c r="P203" s="46"/>
      <c r="Q203" s="47"/>
      <c r="R203" s="955"/>
      <c r="S203" s="48"/>
      <c r="T203" s="943"/>
      <c r="U203" s="49"/>
      <c r="V203" s="943"/>
      <c r="W203" s="49"/>
      <c r="X203" s="943"/>
      <c r="Y203" s="49"/>
      <c r="Z203" s="943"/>
      <c r="AA203" s="49"/>
      <c r="AB203" s="943"/>
      <c r="AC203" s="49"/>
      <c r="AD203" s="943"/>
      <c r="AE203" s="49"/>
      <c r="AF203" s="943"/>
      <c r="AG203" s="50"/>
      <c r="AH203" s="826"/>
      <c r="AI203" s="826"/>
      <c r="AJ203" s="946">
        <f>+R203+T203+V203+X203+Z203+AB203+AD203+AF203</f>
        <v>0</v>
      </c>
      <c r="AK203" s="104">
        <f t="shared" ref="AK203:AK208" si="248">AC203+AE203+AG203+S203+U203+W203+Y203+AA203</f>
        <v>0</v>
      </c>
      <c r="AL203" s="51"/>
      <c r="AM203" s="52"/>
      <c r="AN203" s="52"/>
      <c r="AO203" s="52"/>
      <c r="AP203" s="52"/>
      <c r="AQ203" s="52"/>
      <c r="AR203" s="53">
        <f t="shared" ref="AR203:AR208" si="249">SUM(AL203:AQ203)</f>
        <v>0</v>
      </c>
      <c r="AS203" s="54"/>
      <c r="AT203" s="52"/>
      <c r="AU203" s="53">
        <f t="shared" ref="AU203:AU207" si="250">SUM(AS203:AT203)</f>
        <v>0</v>
      </c>
      <c r="AV203" s="54"/>
      <c r="AW203" s="52"/>
      <c r="AX203" s="52"/>
      <c r="AY203" s="52"/>
      <c r="AZ203" s="55"/>
      <c r="BA203" s="56"/>
      <c r="BB203" s="56"/>
      <c r="BC203" s="57"/>
    </row>
    <row r="204" spans="1:55" ht="17.25" hidden="1" customHeight="1" x14ac:dyDescent="0.2">
      <c r="A204" s="914"/>
      <c r="B204" s="916"/>
      <c r="C204" s="919"/>
      <c r="D204" s="922"/>
      <c r="E204" s="926"/>
      <c r="F204" s="928"/>
      <c r="G204" s="931"/>
      <c r="H204" s="934"/>
      <c r="I204" s="939"/>
      <c r="J204" s="940"/>
      <c r="K204" s="949"/>
      <c r="L204" s="953"/>
      <c r="M204" s="175"/>
      <c r="N204" s="176"/>
      <c r="O204" s="177"/>
      <c r="P204" s="46"/>
      <c r="Q204" s="47"/>
      <c r="R204" s="956"/>
      <c r="S204" s="48"/>
      <c r="T204" s="944"/>
      <c r="U204" s="49"/>
      <c r="V204" s="944"/>
      <c r="W204" s="49"/>
      <c r="X204" s="944"/>
      <c r="Y204" s="49"/>
      <c r="Z204" s="944"/>
      <c r="AA204" s="49"/>
      <c r="AB204" s="944"/>
      <c r="AC204" s="49"/>
      <c r="AD204" s="944"/>
      <c r="AE204" s="49"/>
      <c r="AF204" s="944"/>
      <c r="AG204" s="50"/>
      <c r="AH204" s="827"/>
      <c r="AI204" s="827"/>
      <c r="AJ204" s="947"/>
      <c r="AK204" s="104">
        <f t="shared" si="248"/>
        <v>0</v>
      </c>
      <c r="AL204" s="51"/>
      <c r="AM204" s="52"/>
      <c r="AN204" s="52"/>
      <c r="AO204" s="52"/>
      <c r="AP204" s="52"/>
      <c r="AQ204" s="52"/>
      <c r="AR204" s="53">
        <f t="shared" si="249"/>
        <v>0</v>
      </c>
      <c r="AS204" s="54"/>
      <c r="AT204" s="52"/>
      <c r="AU204" s="53">
        <f t="shared" si="250"/>
        <v>0</v>
      </c>
      <c r="AV204" s="54"/>
      <c r="AW204" s="52"/>
      <c r="AX204" s="52"/>
      <c r="AY204" s="52"/>
      <c r="AZ204" s="55"/>
      <c r="BA204" s="56"/>
      <c r="BB204" s="56"/>
      <c r="BC204" s="57"/>
    </row>
    <row r="205" spans="1:55" ht="17.25" hidden="1" customHeight="1" x14ac:dyDescent="0.2">
      <c r="A205" s="914"/>
      <c r="B205" s="916"/>
      <c r="C205" s="919"/>
      <c r="D205" s="922"/>
      <c r="E205" s="926"/>
      <c r="F205" s="928"/>
      <c r="G205" s="931"/>
      <c r="H205" s="934"/>
      <c r="I205" s="939"/>
      <c r="J205" s="940"/>
      <c r="K205" s="949"/>
      <c r="L205" s="953"/>
      <c r="M205" s="175"/>
      <c r="N205" s="176"/>
      <c r="O205" s="177"/>
      <c r="P205" s="46"/>
      <c r="Q205" s="47"/>
      <c r="R205" s="956"/>
      <c r="S205" s="48"/>
      <c r="T205" s="944"/>
      <c r="U205" s="49"/>
      <c r="V205" s="944"/>
      <c r="W205" s="49"/>
      <c r="X205" s="944"/>
      <c r="Y205" s="49"/>
      <c r="Z205" s="944"/>
      <c r="AA205" s="49"/>
      <c r="AB205" s="944"/>
      <c r="AC205" s="49"/>
      <c r="AD205" s="944"/>
      <c r="AE205" s="49"/>
      <c r="AF205" s="944"/>
      <c r="AG205" s="50"/>
      <c r="AH205" s="827"/>
      <c r="AI205" s="827"/>
      <c r="AJ205" s="947"/>
      <c r="AK205" s="104">
        <f t="shared" si="248"/>
        <v>0</v>
      </c>
      <c r="AL205" s="51"/>
      <c r="AM205" s="52"/>
      <c r="AN205" s="52"/>
      <c r="AO205" s="52"/>
      <c r="AP205" s="52"/>
      <c r="AQ205" s="52"/>
      <c r="AR205" s="53">
        <f t="shared" si="249"/>
        <v>0</v>
      </c>
      <c r="AS205" s="54"/>
      <c r="AT205" s="52"/>
      <c r="AU205" s="53">
        <f t="shared" si="250"/>
        <v>0</v>
      </c>
      <c r="AV205" s="54"/>
      <c r="AW205" s="52"/>
      <c r="AX205" s="52"/>
      <c r="AY205" s="52"/>
      <c r="AZ205" s="55"/>
      <c r="BA205" s="56"/>
      <c r="BB205" s="56"/>
      <c r="BC205" s="57"/>
    </row>
    <row r="206" spans="1:55" ht="17.25" hidden="1" customHeight="1" x14ac:dyDescent="0.2">
      <c r="A206" s="914"/>
      <c r="B206" s="916"/>
      <c r="C206" s="919"/>
      <c r="D206" s="922"/>
      <c r="E206" s="926"/>
      <c r="F206" s="928"/>
      <c r="G206" s="931"/>
      <c r="H206" s="934"/>
      <c r="I206" s="939"/>
      <c r="J206" s="940"/>
      <c r="K206" s="949"/>
      <c r="L206" s="953"/>
      <c r="M206" s="175"/>
      <c r="N206" s="176"/>
      <c r="O206" s="177"/>
      <c r="P206" s="46"/>
      <c r="Q206" s="47"/>
      <c r="R206" s="956"/>
      <c r="S206" s="48"/>
      <c r="T206" s="944"/>
      <c r="U206" s="49"/>
      <c r="V206" s="944"/>
      <c r="W206" s="49"/>
      <c r="X206" s="944"/>
      <c r="Y206" s="49"/>
      <c r="Z206" s="944"/>
      <c r="AA206" s="49"/>
      <c r="AB206" s="944"/>
      <c r="AC206" s="49"/>
      <c r="AD206" s="944"/>
      <c r="AE206" s="49"/>
      <c r="AF206" s="944"/>
      <c r="AG206" s="50"/>
      <c r="AH206" s="827"/>
      <c r="AI206" s="827"/>
      <c r="AJ206" s="947"/>
      <c r="AK206" s="104">
        <f t="shared" si="248"/>
        <v>0</v>
      </c>
      <c r="AL206" s="51"/>
      <c r="AM206" s="52"/>
      <c r="AN206" s="52"/>
      <c r="AO206" s="52"/>
      <c r="AP206" s="52"/>
      <c r="AQ206" s="52"/>
      <c r="AR206" s="53">
        <f t="shared" si="249"/>
        <v>0</v>
      </c>
      <c r="AS206" s="54"/>
      <c r="AT206" s="52"/>
      <c r="AU206" s="53">
        <f t="shared" si="250"/>
        <v>0</v>
      </c>
      <c r="AV206" s="54"/>
      <c r="AW206" s="52"/>
      <c r="AX206" s="52"/>
      <c r="AY206" s="52"/>
      <c r="AZ206" s="55"/>
      <c r="BA206" s="56"/>
      <c r="BB206" s="56"/>
      <c r="BC206" s="57"/>
    </row>
    <row r="207" spans="1:55" ht="17.25" hidden="1" customHeight="1" x14ac:dyDescent="0.2">
      <c r="A207" s="914"/>
      <c r="B207" s="916"/>
      <c r="C207" s="919"/>
      <c r="D207" s="922"/>
      <c r="E207" s="926"/>
      <c r="F207" s="928"/>
      <c r="G207" s="931"/>
      <c r="H207" s="934"/>
      <c r="I207" s="939"/>
      <c r="J207" s="940"/>
      <c r="K207" s="949"/>
      <c r="L207" s="953"/>
      <c r="M207" s="175"/>
      <c r="N207" s="176"/>
      <c r="O207" s="177"/>
      <c r="P207" s="46"/>
      <c r="Q207" s="47"/>
      <c r="R207" s="956"/>
      <c r="S207" s="48"/>
      <c r="T207" s="944"/>
      <c r="U207" s="49"/>
      <c r="V207" s="944"/>
      <c r="W207" s="49"/>
      <c r="X207" s="944"/>
      <c r="Y207" s="49"/>
      <c r="Z207" s="944"/>
      <c r="AA207" s="49"/>
      <c r="AB207" s="944"/>
      <c r="AC207" s="49"/>
      <c r="AD207" s="944"/>
      <c r="AE207" s="49"/>
      <c r="AF207" s="944"/>
      <c r="AG207" s="50"/>
      <c r="AH207" s="827"/>
      <c r="AI207" s="827"/>
      <c r="AJ207" s="947"/>
      <c r="AK207" s="104">
        <f t="shared" si="248"/>
        <v>0</v>
      </c>
      <c r="AL207" s="51"/>
      <c r="AM207" s="52"/>
      <c r="AN207" s="52"/>
      <c r="AO207" s="52"/>
      <c r="AP207" s="52"/>
      <c r="AQ207" s="52"/>
      <c r="AR207" s="53">
        <f t="shared" si="249"/>
        <v>0</v>
      </c>
      <c r="AS207" s="54"/>
      <c r="AT207" s="52"/>
      <c r="AU207" s="53">
        <f t="shared" si="250"/>
        <v>0</v>
      </c>
      <c r="AV207" s="54"/>
      <c r="AW207" s="52"/>
      <c r="AX207" s="52"/>
      <c r="AY207" s="52"/>
      <c r="AZ207" s="55"/>
      <c r="BA207" s="56"/>
      <c r="BB207" s="56"/>
      <c r="BC207" s="57"/>
    </row>
    <row r="208" spans="1:55" ht="17.25" hidden="1" customHeight="1" x14ac:dyDescent="0.2">
      <c r="A208" s="914"/>
      <c r="B208" s="917"/>
      <c r="C208" s="920"/>
      <c r="D208" s="923"/>
      <c r="E208" s="926"/>
      <c r="F208" s="929"/>
      <c r="G208" s="932"/>
      <c r="H208" s="935"/>
      <c r="I208" s="939"/>
      <c r="J208" s="940"/>
      <c r="K208" s="950"/>
      <c r="L208" s="953"/>
      <c r="M208" s="178"/>
      <c r="N208" s="179"/>
      <c r="O208" s="180"/>
      <c r="P208" s="107"/>
      <c r="Q208" s="108"/>
      <c r="R208" s="956"/>
      <c r="S208" s="109"/>
      <c r="T208" s="944"/>
      <c r="U208" s="110"/>
      <c r="V208" s="944"/>
      <c r="W208" s="110"/>
      <c r="X208" s="944"/>
      <c r="Y208" s="110"/>
      <c r="Z208" s="944"/>
      <c r="AA208" s="110"/>
      <c r="AB208" s="944"/>
      <c r="AC208" s="110"/>
      <c r="AD208" s="944"/>
      <c r="AE208" s="110"/>
      <c r="AF208" s="944"/>
      <c r="AG208" s="111"/>
      <c r="AH208" s="827"/>
      <c r="AI208" s="827"/>
      <c r="AJ208" s="948"/>
      <c r="AK208" s="104">
        <f t="shared" si="248"/>
        <v>0</v>
      </c>
      <c r="AL208" s="112"/>
      <c r="AM208" s="113"/>
      <c r="AN208" s="113"/>
      <c r="AO208" s="113"/>
      <c r="AP208" s="113"/>
      <c r="AQ208" s="113"/>
      <c r="AR208" s="53">
        <f t="shared" si="249"/>
        <v>0</v>
      </c>
      <c r="AS208" s="114"/>
      <c r="AT208" s="113"/>
      <c r="AU208" s="53">
        <f>SUM(AS208:AT208)</f>
        <v>0</v>
      </c>
      <c r="AV208" s="114"/>
      <c r="AW208" s="113"/>
      <c r="AX208" s="113"/>
      <c r="AY208" s="113"/>
      <c r="AZ208" s="115"/>
      <c r="BA208" s="116"/>
      <c r="BB208" s="116"/>
      <c r="BC208" s="117"/>
    </row>
    <row r="209" spans="1:55" ht="9.9499999999999993" hidden="1" customHeight="1" thickBot="1" x14ac:dyDescent="0.25">
      <c r="A209" s="915"/>
      <c r="B209" s="918"/>
      <c r="C209" s="921"/>
      <c r="D209" s="924"/>
      <c r="E209" s="927"/>
      <c r="F209" s="930"/>
      <c r="G209" s="933"/>
      <c r="H209" s="936"/>
      <c r="I209" s="941"/>
      <c r="J209" s="942"/>
      <c r="K209" s="951"/>
      <c r="L209" s="954"/>
      <c r="M209" s="181"/>
      <c r="N209" s="182"/>
      <c r="O209" s="183"/>
      <c r="P209" s="118"/>
      <c r="Q209" s="118"/>
      <c r="R209" s="957"/>
      <c r="S209" s="184"/>
      <c r="T209" s="945"/>
      <c r="U209" s="185"/>
      <c r="V209" s="945"/>
      <c r="W209" s="185"/>
      <c r="X209" s="945"/>
      <c r="Y209" s="185"/>
      <c r="Z209" s="945"/>
      <c r="AA209" s="185"/>
      <c r="AB209" s="945"/>
      <c r="AC209" s="185"/>
      <c r="AD209" s="945"/>
      <c r="AE209" s="185"/>
      <c r="AF209" s="945"/>
      <c r="AG209" s="186"/>
      <c r="AH209" s="828"/>
      <c r="AI209" s="828"/>
      <c r="AJ209" s="119"/>
      <c r="AK209" s="120"/>
      <c r="AL209" s="187"/>
      <c r="AM209" s="188"/>
      <c r="AN209" s="188"/>
      <c r="AO209" s="188"/>
      <c r="AP209" s="188"/>
      <c r="AQ209" s="188"/>
      <c r="AR209" s="121"/>
      <c r="AS209" s="189"/>
      <c r="AT209" s="188"/>
      <c r="AU209" s="121"/>
      <c r="AV209" s="189"/>
      <c r="AW209" s="188"/>
      <c r="AX209" s="188"/>
      <c r="AY209" s="188"/>
      <c r="AZ209" s="190"/>
      <c r="BA209" s="191"/>
      <c r="BB209" s="191"/>
      <c r="BC209" s="192"/>
    </row>
    <row r="210" spans="1:55" ht="6" customHeight="1" x14ac:dyDescent="0.2">
      <c r="A210" s="157"/>
      <c r="B210" s="193"/>
      <c r="C210" s="193"/>
      <c r="D210" s="193"/>
      <c r="E210" s="193"/>
      <c r="F210" s="193"/>
      <c r="G210" s="193"/>
      <c r="H210" s="193"/>
      <c r="I210" s="973"/>
      <c r="J210" s="973"/>
      <c r="K210" s="193"/>
      <c r="L210" s="193"/>
      <c r="M210" s="193"/>
      <c r="N210" s="193"/>
      <c r="O210" s="193"/>
      <c r="P210" s="193"/>
      <c r="Q210" s="193"/>
      <c r="R210" s="193"/>
      <c r="S210" s="193"/>
      <c r="T210" s="193"/>
      <c r="U210" s="193"/>
      <c r="V210" s="193"/>
      <c r="W210" s="193"/>
      <c r="X210" s="193"/>
      <c r="Y210" s="193"/>
      <c r="Z210" s="193"/>
      <c r="AA210" s="193"/>
      <c r="AB210" s="193"/>
      <c r="AC210" s="193"/>
      <c r="AD210" s="193"/>
      <c r="AE210" s="193"/>
      <c r="AF210" s="193"/>
      <c r="AG210" s="193"/>
      <c r="AH210" s="193"/>
      <c r="AI210" s="193"/>
      <c r="AJ210" s="193"/>
      <c r="AK210" s="194"/>
      <c r="AL210" s="194"/>
      <c r="AM210" s="194"/>
      <c r="AN210" s="194"/>
      <c r="AO210" s="194"/>
      <c r="AP210" s="194"/>
      <c r="AQ210" s="195"/>
      <c r="AR210" s="194"/>
      <c r="AS210" s="194"/>
      <c r="AT210" s="194"/>
      <c r="AU210" s="194"/>
      <c r="AV210" s="194"/>
      <c r="AW210" s="194"/>
      <c r="AX210" s="194"/>
      <c r="AY210" s="194"/>
      <c r="AZ210" s="194"/>
      <c r="BA210" s="194"/>
      <c r="BB210" s="194"/>
      <c r="BC210" s="157"/>
    </row>
    <row r="212" spans="1:55" x14ac:dyDescent="0.2">
      <c r="B212" s="975"/>
      <c r="C212" s="977" t="s">
        <v>1669</v>
      </c>
      <c r="D212" s="978"/>
      <c r="E212" s="978"/>
      <c r="F212" s="978"/>
      <c r="G212" s="978"/>
      <c r="H212" s="978"/>
      <c r="I212" s="978"/>
      <c r="J212" s="978"/>
    </row>
    <row r="213" spans="1:55" x14ac:dyDescent="0.2">
      <c r="B213" s="976"/>
      <c r="C213" s="977"/>
      <c r="D213" s="978"/>
      <c r="E213" s="978"/>
      <c r="F213" s="978"/>
      <c r="G213" s="978"/>
      <c r="H213" s="978"/>
      <c r="I213" s="978"/>
      <c r="J213" s="978"/>
    </row>
    <row r="319" spans="14:15" x14ac:dyDescent="0.2">
      <c r="N319" s="122" t="s">
        <v>1906</v>
      </c>
      <c r="O319" s="122" t="s">
        <v>1907</v>
      </c>
    </row>
    <row r="320" spans="14:15" x14ac:dyDescent="0.2">
      <c r="N320" s="122">
        <v>2016</v>
      </c>
      <c r="O320" s="122">
        <v>6</v>
      </c>
    </row>
    <row r="321" spans="14:15" x14ac:dyDescent="0.2">
      <c r="N321" s="122">
        <v>2017</v>
      </c>
      <c r="O321" s="122">
        <v>7</v>
      </c>
    </row>
    <row r="322" spans="14:15" x14ac:dyDescent="0.2">
      <c r="N322" s="122">
        <v>2018</v>
      </c>
      <c r="O322" s="122">
        <v>8</v>
      </c>
    </row>
    <row r="323" spans="14:15" x14ac:dyDescent="0.2">
      <c r="N323" s="122">
        <v>2019</v>
      </c>
      <c r="O323" s="122">
        <v>9</v>
      </c>
    </row>
    <row r="324" spans="14:15" x14ac:dyDescent="0.2">
      <c r="N324" s="122">
        <v>2020</v>
      </c>
      <c r="O324" s="122">
        <v>10</v>
      </c>
    </row>
  </sheetData>
  <mergeCells count="505">
    <mergeCell ref="AH77:AH83"/>
    <mergeCell ref="AH86:AH92"/>
    <mergeCell ref="AH95:AH101"/>
    <mergeCell ref="AH104:AH110"/>
    <mergeCell ref="AH113:AH119"/>
    <mergeCell ref="AH122:AH128"/>
    <mergeCell ref="AH131:AH137"/>
    <mergeCell ref="AH140:AH146"/>
    <mergeCell ref="AH149:AH155"/>
    <mergeCell ref="AH13:AH19"/>
    <mergeCell ref="AH22:AH28"/>
    <mergeCell ref="AH31:AH37"/>
    <mergeCell ref="AH40:AH56"/>
    <mergeCell ref="AH59:AH65"/>
    <mergeCell ref="AH68:AH74"/>
    <mergeCell ref="AJ13:AJ18"/>
    <mergeCell ref="R13:R19"/>
    <mergeCell ref="T13:T19"/>
    <mergeCell ref="V13:V19"/>
    <mergeCell ref="X13:X19"/>
    <mergeCell ref="Z13:Z19"/>
    <mergeCell ref="AB13:AB19"/>
    <mergeCell ref="AD13:AD19"/>
    <mergeCell ref="AF13:AF19"/>
    <mergeCell ref="R31:R37"/>
    <mergeCell ref="T31:T37"/>
    <mergeCell ref="V31:V37"/>
    <mergeCell ref="X31:X37"/>
    <mergeCell ref="Z31:Z37"/>
    <mergeCell ref="AB31:AB37"/>
    <mergeCell ref="AD31:AD37"/>
    <mergeCell ref="AF31:AF37"/>
    <mergeCell ref="AJ31:AJ36"/>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12:B213"/>
    <mergeCell ref="C212:J213"/>
    <mergeCell ref="G6:J6"/>
    <mergeCell ref="K6:Q6"/>
    <mergeCell ref="E13:E19"/>
    <mergeCell ref="B7:C8"/>
    <mergeCell ref="E7:E8"/>
    <mergeCell ref="B9:C9"/>
    <mergeCell ref="B68:B74"/>
    <mergeCell ref="C68:C74"/>
    <mergeCell ref="D68:D74"/>
    <mergeCell ref="E68:E74"/>
    <mergeCell ref="F68:F74"/>
    <mergeCell ref="G40:G56"/>
    <mergeCell ref="H40:H56"/>
    <mergeCell ref="I40:J56"/>
    <mergeCell ref="K40:K56"/>
    <mergeCell ref="L40:L56"/>
    <mergeCell ref="I57:J57"/>
    <mergeCell ref="G59:G65"/>
    <mergeCell ref="H59:H65"/>
    <mergeCell ref="I59:J65"/>
    <mergeCell ref="K59:K65"/>
    <mergeCell ref="L59:L65"/>
    <mergeCell ref="R40:R56"/>
    <mergeCell ref="T40:T56"/>
    <mergeCell ref="V40:V56"/>
    <mergeCell ref="X40:X56"/>
    <mergeCell ref="Z40:Z56"/>
    <mergeCell ref="AB40:AB56"/>
    <mergeCell ref="AD40:AD56"/>
    <mergeCell ref="AF40:AF56"/>
    <mergeCell ref="AJ40:AJ56"/>
    <mergeCell ref="R59:R65"/>
    <mergeCell ref="T59:T65"/>
    <mergeCell ref="V59:V65"/>
    <mergeCell ref="X59:X65"/>
    <mergeCell ref="Z59:Z65"/>
    <mergeCell ref="AB59:AB65"/>
    <mergeCell ref="AD59:AD65"/>
    <mergeCell ref="AF59:AF65"/>
    <mergeCell ref="AJ59:AJ64"/>
    <mergeCell ref="AF77:AF83"/>
    <mergeCell ref="AJ77:AJ82"/>
    <mergeCell ref="I84:J84"/>
    <mergeCell ref="A76:A83"/>
    <mergeCell ref="Z68:Z74"/>
    <mergeCell ref="AB68:AB74"/>
    <mergeCell ref="AD68:AD74"/>
    <mergeCell ref="AF68:AF74"/>
    <mergeCell ref="AJ68:AJ73"/>
    <mergeCell ref="I75:J75"/>
    <mergeCell ref="G68:G74"/>
    <mergeCell ref="H68:H74"/>
    <mergeCell ref="I68:J74"/>
    <mergeCell ref="K68:K74"/>
    <mergeCell ref="L68:L74"/>
    <mergeCell ref="R68:R74"/>
    <mergeCell ref="T68:T74"/>
    <mergeCell ref="V68:V74"/>
    <mergeCell ref="X68:X74"/>
    <mergeCell ref="A67:A74"/>
    <mergeCell ref="B77:B83"/>
    <mergeCell ref="C77:C83"/>
    <mergeCell ref="D77:D83"/>
    <mergeCell ref="E77:E83"/>
    <mergeCell ref="AF122:AF128"/>
    <mergeCell ref="AJ122:AJ127"/>
    <mergeCell ref="K122:K128"/>
    <mergeCell ref="L122:L128"/>
    <mergeCell ref="R122:R128"/>
    <mergeCell ref="T122:T128"/>
    <mergeCell ref="V122:V128"/>
    <mergeCell ref="X122:X128"/>
    <mergeCell ref="Z122:Z128"/>
    <mergeCell ref="AB122:AB128"/>
    <mergeCell ref="AD122:AD128"/>
    <mergeCell ref="AF113:AF119"/>
    <mergeCell ref="AJ113:AJ118"/>
    <mergeCell ref="I120:J120"/>
    <mergeCell ref="K113:K119"/>
    <mergeCell ref="L113:L119"/>
    <mergeCell ref="R113:R119"/>
    <mergeCell ref="T113:T119"/>
    <mergeCell ref="V113:V119"/>
    <mergeCell ref="X113:X119"/>
    <mergeCell ref="Z113:Z119"/>
    <mergeCell ref="AB113:AB119"/>
    <mergeCell ref="AD113:AD119"/>
    <mergeCell ref="V158:V164"/>
    <mergeCell ref="X158:X164"/>
    <mergeCell ref="Z158:Z164"/>
    <mergeCell ref="AB158:AB164"/>
    <mergeCell ref="AD158:AD164"/>
    <mergeCell ref="AF131:AF137"/>
    <mergeCell ref="AJ131:AJ136"/>
    <mergeCell ref="I138:J138"/>
    <mergeCell ref="K131:K137"/>
    <mergeCell ref="L131:L137"/>
    <mergeCell ref="R131:R137"/>
    <mergeCell ref="T131:T137"/>
    <mergeCell ref="V131:V137"/>
    <mergeCell ref="X131:X137"/>
    <mergeCell ref="Z131:Z137"/>
    <mergeCell ref="AB131:AB137"/>
    <mergeCell ref="AD131:AD137"/>
    <mergeCell ref="AH158:AH164"/>
    <mergeCell ref="T167:T173"/>
    <mergeCell ref="V167:V173"/>
    <mergeCell ref="X167:X173"/>
    <mergeCell ref="Z167:Z173"/>
    <mergeCell ref="AB167:AB173"/>
    <mergeCell ref="AD167:AD173"/>
    <mergeCell ref="I165:J165"/>
    <mergeCell ref="AJ149:AJ154"/>
    <mergeCell ref="I156:J156"/>
    <mergeCell ref="K149:K155"/>
    <mergeCell ref="L149:L155"/>
    <mergeCell ref="R149:R155"/>
    <mergeCell ref="T149:T155"/>
    <mergeCell ref="V149:V155"/>
    <mergeCell ref="X149:X155"/>
    <mergeCell ref="Z149:Z155"/>
    <mergeCell ref="AB149:AB155"/>
    <mergeCell ref="AD149:AD155"/>
    <mergeCell ref="AF158:AF164"/>
    <mergeCell ref="AJ158:AJ163"/>
    <mergeCell ref="K158:K164"/>
    <mergeCell ref="L158:L164"/>
    <mergeCell ref="R158:R164"/>
    <mergeCell ref="T158:T164"/>
    <mergeCell ref="AF22:AF28"/>
    <mergeCell ref="AJ22:AJ27"/>
    <mergeCell ref="I29:J29"/>
    <mergeCell ref="K203:K209"/>
    <mergeCell ref="L203:L209"/>
    <mergeCell ref="R203:R209"/>
    <mergeCell ref="T203:T209"/>
    <mergeCell ref="V203:V209"/>
    <mergeCell ref="X203:X209"/>
    <mergeCell ref="Z203:Z209"/>
    <mergeCell ref="AB203:AB209"/>
    <mergeCell ref="AD203:AD209"/>
    <mergeCell ref="I201:J201"/>
    <mergeCell ref="AF185:AF191"/>
    <mergeCell ref="AJ185:AJ190"/>
    <mergeCell ref="I192:J192"/>
    <mergeCell ref="K185:K191"/>
    <mergeCell ref="L185:L191"/>
    <mergeCell ref="R185:R191"/>
    <mergeCell ref="T185:T191"/>
    <mergeCell ref="V185:V191"/>
    <mergeCell ref="X185:X191"/>
    <mergeCell ref="Z185:Z191"/>
    <mergeCell ref="AB185:AB191"/>
    <mergeCell ref="R22:R28"/>
    <mergeCell ref="T22:T28"/>
    <mergeCell ref="V22:V28"/>
    <mergeCell ref="X22:X28"/>
    <mergeCell ref="Z22:Z28"/>
    <mergeCell ref="AB22:AB28"/>
    <mergeCell ref="AD22:AD28"/>
    <mergeCell ref="I210:J210"/>
    <mergeCell ref="A21:A28"/>
    <mergeCell ref="B22:B28"/>
    <mergeCell ref="C22:C28"/>
    <mergeCell ref="D22:D28"/>
    <mergeCell ref="E22:E28"/>
    <mergeCell ref="F22:F28"/>
    <mergeCell ref="G22:G28"/>
    <mergeCell ref="H22:H28"/>
    <mergeCell ref="I22:J28"/>
    <mergeCell ref="I183:J183"/>
    <mergeCell ref="I174:J174"/>
    <mergeCell ref="I147:J147"/>
    <mergeCell ref="I129:J129"/>
    <mergeCell ref="I111:J111"/>
    <mergeCell ref="I102:J102"/>
    <mergeCell ref="I38:J38"/>
    <mergeCell ref="I66:J66"/>
    <mergeCell ref="A39:A56"/>
    <mergeCell ref="B40:B56"/>
    <mergeCell ref="C40:C56"/>
    <mergeCell ref="D40:D56"/>
    <mergeCell ref="E40:E56"/>
    <mergeCell ref="F40:F56"/>
    <mergeCell ref="H77:H83"/>
    <mergeCell ref="I77:J83"/>
    <mergeCell ref="A58:A65"/>
    <mergeCell ref="B59:B65"/>
    <mergeCell ref="C59:C65"/>
    <mergeCell ref="D59:D65"/>
    <mergeCell ref="E59:E65"/>
    <mergeCell ref="F59:F65"/>
    <mergeCell ref="R77:R83"/>
    <mergeCell ref="T77:T83"/>
    <mergeCell ref="V77:V83"/>
    <mergeCell ref="AF203:AF209"/>
    <mergeCell ref="AJ203:AJ208"/>
    <mergeCell ref="AD185:AD191"/>
    <mergeCell ref="AF194:AF200"/>
    <mergeCell ref="AJ194:AJ199"/>
    <mergeCell ref="K194:K200"/>
    <mergeCell ref="L194:L200"/>
    <mergeCell ref="R194:R200"/>
    <mergeCell ref="T194:T200"/>
    <mergeCell ref="V194:V200"/>
    <mergeCell ref="X194:X200"/>
    <mergeCell ref="Z194:Z200"/>
    <mergeCell ref="AB194:AB200"/>
    <mergeCell ref="AD194:AD200"/>
    <mergeCell ref="AF167:AF173"/>
    <mergeCell ref="AJ167:AJ172"/>
    <mergeCell ref="K167:K173"/>
    <mergeCell ref="X77:X83"/>
    <mergeCell ref="Z77:Z83"/>
    <mergeCell ref="L167:L173"/>
    <mergeCell ref="R167:R173"/>
    <mergeCell ref="AB77:AB83"/>
    <mergeCell ref="AD77:AD83"/>
    <mergeCell ref="A85:A92"/>
    <mergeCell ref="B86:B92"/>
    <mergeCell ref="C86:C92"/>
    <mergeCell ref="D86:D92"/>
    <mergeCell ref="E86:E92"/>
    <mergeCell ref="F86:F92"/>
    <mergeCell ref="G86:G92"/>
    <mergeCell ref="H86:H92"/>
    <mergeCell ref="I86:J92"/>
    <mergeCell ref="K86:K92"/>
    <mergeCell ref="L86:L92"/>
    <mergeCell ref="R86:R92"/>
    <mergeCell ref="T86:T92"/>
    <mergeCell ref="V86:V92"/>
    <mergeCell ref="X86:X92"/>
    <mergeCell ref="Z86:Z92"/>
    <mergeCell ref="AB86:AB92"/>
    <mergeCell ref="AD86:AD92"/>
    <mergeCell ref="F77:F83"/>
    <mergeCell ref="G77:G83"/>
    <mergeCell ref="K77:K83"/>
    <mergeCell ref="L77:L83"/>
    <mergeCell ref="AJ86:AJ91"/>
    <mergeCell ref="A94:A101"/>
    <mergeCell ref="B95:B101"/>
    <mergeCell ref="C95:C101"/>
    <mergeCell ref="D95:D101"/>
    <mergeCell ref="E95:E101"/>
    <mergeCell ref="F95:F101"/>
    <mergeCell ref="G95:G101"/>
    <mergeCell ref="H95:H101"/>
    <mergeCell ref="I95:J101"/>
    <mergeCell ref="I93:J93"/>
    <mergeCell ref="AF95:AF101"/>
    <mergeCell ref="AJ95:AJ100"/>
    <mergeCell ref="K95:K101"/>
    <mergeCell ref="L95:L101"/>
    <mergeCell ref="R95:R101"/>
    <mergeCell ref="T95:T101"/>
    <mergeCell ref="V95:V101"/>
    <mergeCell ref="X95:X101"/>
    <mergeCell ref="Z95:Z101"/>
    <mergeCell ref="AB95:AB101"/>
    <mergeCell ref="AD95:AD101"/>
    <mergeCell ref="B104:B110"/>
    <mergeCell ref="C104:C110"/>
    <mergeCell ref="D104:D110"/>
    <mergeCell ref="E104:E110"/>
    <mergeCell ref="F104:F110"/>
    <mergeCell ref="G104:G110"/>
    <mergeCell ref="H104:H110"/>
    <mergeCell ref="I104:J110"/>
    <mergeCell ref="AF86:AF92"/>
    <mergeCell ref="AD104:AD110"/>
    <mergeCell ref="F122:F128"/>
    <mergeCell ref="G122:G128"/>
    <mergeCell ref="H122:H128"/>
    <mergeCell ref="I122:J128"/>
    <mergeCell ref="AF104:AF110"/>
    <mergeCell ref="AJ104:AJ109"/>
    <mergeCell ref="A112:A119"/>
    <mergeCell ref="B113:B119"/>
    <mergeCell ref="C113:C119"/>
    <mergeCell ref="D113:D119"/>
    <mergeCell ref="E113:E119"/>
    <mergeCell ref="F113:F119"/>
    <mergeCell ref="G113:G119"/>
    <mergeCell ref="H113:H119"/>
    <mergeCell ref="I113:J119"/>
    <mergeCell ref="K104:K110"/>
    <mergeCell ref="L104:L110"/>
    <mergeCell ref="R104:R110"/>
    <mergeCell ref="T104:T110"/>
    <mergeCell ref="V104:V110"/>
    <mergeCell ref="X104:X110"/>
    <mergeCell ref="Z104:Z110"/>
    <mergeCell ref="AB104:AB110"/>
    <mergeCell ref="A103:A110"/>
    <mergeCell ref="A121:A128"/>
    <mergeCell ref="B122:B128"/>
    <mergeCell ref="C122:C128"/>
    <mergeCell ref="D122:D128"/>
    <mergeCell ref="AD140:AD146"/>
    <mergeCell ref="A139:A146"/>
    <mergeCell ref="B140:B146"/>
    <mergeCell ref="C140:C146"/>
    <mergeCell ref="D140:D146"/>
    <mergeCell ref="E140:E146"/>
    <mergeCell ref="F140:F146"/>
    <mergeCell ref="G140:G146"/>
    <mergeCell ref="H140:H146"/>
    <mergeCell ref="I140:J146"/>
    <mergeCell ref="A130:A137"/>
    <mergeCell ref="B131:B137"/>
    <mergeCell ref="C131:C137"/>
    <mergeCell ref="D131:D137"/>
    <mergeCell ref="E131:E137"/>
    <mergeCell ref="F131:F137"/>
    <mergeCell ref="G131:G137"/>
    <mergeCell ref="H131:H137"/>
    <mergeCell ref="I131:J137"/>
    <mergeCell ref="E122:E128"/>
    <mergeCell ref="F158:F164"/>
    <mergeCell ref="G158:G164"/>
    <mergeCell ref="H158:H164"/>
    <mergeCell ref="I158:J164"/>
    <mergeCell ref="AF140:AF146"/>
    <mergeCell ref="AJ140:AJ145"/>
    <mergeCell ref="A148:A155"/>
    <mergeCell ref="B149:B155"/>
    <mergeCell ref="C149:C155"/>
    <mergeCell ref="D149:D155"/>
    <mergeCell ref="E149:E155"/>
    <mergeCell ref="F149:F155"/>
    <mergeCell ref="G149:G155"/>
    <mergeCell ref="H149:H155"/>
    <mergeCell ref="I149:J155"/>
    <mergeCell ref="K140:K146"/>
    <mergeCell ref="L140:L146"/>
    <mergeCell ref="R140:R146"/>
    <mergeCell ref="T140:T146"/>
    <mergeCell ref="V140:V146"/>
    <mergeCell ref="X140:X146"/>
    <mergeCell ref="Z140:Z146"/>
    <mergeCell ref="AB140:AB146"/>
    <mergeCell ref="AF149:AF155"/>
    <mergeCell ref="A157:A164"/>
    <mergeCell ref="B158:B164"/>
    <mergeCell ref="C158:C164"/>
    <mergeCell ref="D158:D164"/>
    <mergeCell ref="AD176:AD182"/>
    <mergeCell ref="A175:A182"/>
    <mergeCell ref="B176:B182"/>
    <mergeCell ref="C176:C182"/>
    <mergeCell ref="D176:D182"/>
    <mergeCell ref="E176:E182"/>
    <mergeCell ref="F176:F182"/>
    <mergeCell ref="G176:G182"/>
    <mergeCell ref="H176:H182"/>
    <mergeCell ref="I176:J182"/>
    <mergeCell ref="A166:A173"/>
    <mergeCell ref="B167:B173"/>
    <mergeCell ref="C167:C173"/>
    <mergeCell ref="D167:D173"/>
    <mergeCell ref="E167:E173"/>
    <mergeCell ref="F167:F173"/>
    <mergeCell ref="G167:G173"/>
    <mergeCell ref="H167:H173"/>
    <mergeCell ref="I167:J173"/>
    <mergeCell ref="E158:E164"/>
    <mergeCell ref="AF176:AF182"/>
    <mergeCell ref="AJ176:AJ181"/>
    <mergeCell ref="A184:A191"/>
    <mergeCell ref="B185:B191"/>
    <mergeCell ref="C185:C191"/>
    <mergeCell ref="D185:D191"/>
    <mergeCell ref="E185:E191"/>
    <mergeCell ref="F185:F191"/>
    <mergeCell ref="G185:G191"/>
    <mergeCell ref="H185:H191"/>
    <mergeCell ref="I185:J191"/>
    <mergeCell ref="K176:K182"/>
    <mergeCell ref="L176:L182"/>
    <mergeCell ref="R176:R182"/>
    <mergeCell ref="T176:T182"/>
    <mergeCell ref="V176:V182"/>
    <mergeCell ref="X176:X182"/>
    <mergeCell ref="Z176:Z182"/>
    <mergeCell ref="AB176:AB182"/>
    <mergeCell ref="F203:F209"/>
    <mergeCell ref="G203:G209"/>
    <mergeCell ref="H203:H209"/>
    <mergeCell ref="I203:J209"/>
    <mergeCell ref="E194:E200"/>
    <mergeCell ref="F194:F200"/>
    <mergeCell ref="G194:G200"/>
    <mergeCell ref="H194:H200"/>
    <mergeCell ref="I194:J200"/>
    <mergeCell ref="A193:A200"/>
    <mergeCell ref="B194:B200"/>
    <mergeCell ref="C194:C200"/>
    <mergeCell ref="D194:D200"/>
    <mergeCell ref="A202:A209"/>
    <mergeCell ref="B203:B209"/>
    <mergeCell ref="C203:C209"/>
    <mergeCell ref="D203:D209"/>
    <mergeCell ref="E203:E209"/>
  </mergeCells>
  <dataValidations count="4">
    <dataValidation type="list" allowBlank="1" showInputMessage="1" showErrorMessage="1" sqref="WVM983168 WLQ983168 WBU983168 VRY983168 VIC983168 UYG983168 UOK983168 UEO983168 TUS983168 TKW983168 TBA983168 SRE983168 SHI983168 RXM983168 RNQ983168 RDU983168 QTY983168 QKC983168 QAG983168 PQK983168 PGO983168 OWS983168 OMW983168 ODA983168 NTE983168 NJI983168 MZM983168 MPQ983168 MFU983168 LVY983168 LMC983168 LCG983168 KSK983168 KIO983168 JYS983168 JOW983168 JFA983168 IVE983168 ILI983168 IBM983168 HRQ983168 HHU983168 GXY983168 GOC983168 GEG983168 FUK983168 FKO983168 FAS983168 EQW983168 EHA983168 DXE983168 DNI983168 DDM983168 CTQ983168 CJU983168 BZY983168 BQC983168 BGG983168 AWK983168 AMO983168 ACS983168 SW983168 JA983168 B983168 WVM917632 WLQ917632 WBU917632 VRY917632 VIC917632 UYG917632 UOK917632 UEO917632 TUS917632 TKW917632 TBA917632 SRE917632 SHI917632 RXM917632 RNQ917632 RDU917632 QTY917632 QKC917632 QAG917632 PQK917632 PGO917632 OWS917632 OMW917632 ODA917632 NTE917632 NJI917632 MZM917632 MPQ917632 MFU917632 LVY917632 LMC917632 LCG917632 KSK917632 KIO917632 JYS917632 JOW917632 JFA917632 IVE917632 ILI917632 IBM917632 HRQ917632 HHU917632 GXY917632 GOC917632 GEG917632 FUK917632 FKO917632 FAS917632 EQW917632 EHA917632 DXE917632 DNI917632 DDM917632 CTQ917632 CJU917632 BZY917632 BQC917632 BGG917632 AWK917632 AMO917632 ACS917632 SW917632 JA917632 B917632 WVM852096 WLQ852096 WBU852096 VRY852096 VIC852096 UYG852096 UOK852096 UEO852096 TUS852096 TKW852096 TBA852096 SRE852096 SHI852096 RXM852096 RNQ852096 RDU852096 QTY852096 QKC852096 QAG852096 PQK852096 PGO852096 OWS852096 OMW852096 ODA852096 NTE852096 NJI852096 MZM852096 MPQ852096 MFU852096 LVY852096 LMC852096 LCG852096 KSK852096 KIO852096 JYS852096 JOW852096 JFA852096 IVE852096 ILI852096 IBM852096 HRQ852096 HHU852096 GXY852096 GOC852096 GEG852096 FUK852096 FKO852096 FAS852096 EQW852096 EHA852096 DXE852096 DNI852096 DDM852096 CTQ852096 CJU852096 BZY852096 BQC852096 BGG852096 AWK852096 AMO852096 ACS852096 SW852096 JA852096 B852096 WVM786560 WLQ786560 WBU786560 VRY786560 VIC786560 UYG786560 UOK786560 UEO786560 TUS786560 TKW786560 TBA786560 SRE786560 SHI786560 RXM786560 RNQ786560 RDU786560 QTY786560 QKC786560 QAG786560 PQK786560 PGO786560 OWS786560 OMW786560 ODA786560 NTE786560 NJI786560 MZM786560 MPQ786560 MFU786560 LVY786560 LMC786560 LCG786560 KSK786560 KIO786560 JYS786560 JOW786560 JFA786560 IVE786560 ILI786560 IBM786560 HRQ786560 HHU786560 GXY786560 GOC786560 GEG786560 FUK786560 FKO786560 FAS786560 EQW786560 EHA786560 DXE786560 DNI786560 DDM786560 CTQ786560 CJU786560 BZY786560 BQC786560 BGG786560 AWK786560 AMO786560 ACS786560 SW786560 JA786560 B786560 WVM721024 WLQ721024 WBU721024 VRY721024 VIC721024 UYG721024 UOK721024 UEO721024 TUS721024 TKW721024 TBA721024 SRE721024 SHI721024 RXM721024 RNQ721024 RDU721024 QTY721024 QKC721024 QAG721024 PQK721024 PGO721024 OWS721024 OMW721024 ODA721024 NTE721024 NJI721024 MZM721024 MPQ721024 MFU721024 LVY721024 LMC721024 LCG721024 KSK721024 KIO721024 JYS721024 JOW721024 JFA721024 IVE721024 ILI721024 IBM721024 HRQ721024 HHU721024 GXY721024 GOC721024 GEG721024 FUK721024 FKO721024 FAS721024 EQW721024 EHA721024 DXE721024 DNI721024 DDM721024 CTQ721024 CJU721024 BZY721024 BQC721024 BGG721024 AWK721024 AMO721024 ACS721024 SW721024 JA721024 B721024 WVM655488 WLQ655488 WBU655488 VRY655488 VIC655488 UYG655488 UOK655488 UEO655488 TUS655488 TKW655488 TBA655488 SRE655488 SHI655488 RXM655488 RNQ655488 RDU655488 QTY655488 QKC655488 QAG655488 PQK655488 PGO655488 OWS655488 OMW655488 ODA655488 NTE655488 NJI655488 MZM655488 MPQ655488 MFU655488 LVY655488 LMC655488 LCG655488 KSK655488 KIO655488 JYS655488 JOW655488 JFA655488 IVE655488 ILI655488 IBM655488 HRQ655488 HHU655488 GXY655488 GOC655488 GEG655488 FUK655488 FKO655488 FAS655488 EQW655488 EHA655488 DXE655488 DNI655488 DDM655488 CTQ655488 CJU655488 BZY655488 BQC655488 BGG655488 AWK655488 AMO655488 ACS655488 SW655488 JA655488 B655488 WVM589952 WLQ589952 WBU589952 VRY589952 VIC589952 UYG589952 UOK589952 UEO589952 TUS589952 TKW589952 TBA589952 SRE589952 SHI589952 RXM589952 RNQ589952 RDU589952 QTY589952 QKC589952 QAG589952 PQK589952 PGO589952 OWS589952 OMW589952 ODA589952 NTE589952 NJI589952 MZM589952 MPQ589952 MFU589952 LVY589952 LMC589952 LCG589952 KSK589952 KIO589952 JYS589952 JOW589952 JFA589952 IVE589952 ILI589952 IBM589952 HRQ589952 HHU589952 GXY589952 GOC589952 GEG589952 FUK589952 FKO589952 FAS589952 EQW589952 EHA589952 DXE589952 DNI589952 DDM589952 CTQ589952 CJU589952 BZY589952 BQC589952 BGG589952 AWK589952 AMO589952 ACS589952 SW589952 JA589952 B589952 WVM524416 WLQ524416 WBU524416 VRY524416 VIC524416 UYG524416 UOK524416 UEO524416 TUS524416 TKW524416 TBA524416 SRE524416 SHI524416 RXM524416 RNQ524416 RDU524416 QTY524416 QKC524416 QAG524416 PQK524416 PGO524416 OWS524416 OMW524416 ODA524416 NTE524416 NJI524416 MZM524416 MPQ524416 MFU524416 LVY524416 LMC524416 LCG524416 KSK524416 KIO524416 JYS524416 JOW524416 JFA524416 IVE524416 ILI524416 IBM524416 HRQ524416 HHU524416 GXY524416 GOC524416 GEG524416 FUK524416 FKO524416 FAS524416 EQW524416 EHA524416 DXE524416 DNI524416 DDM524416 CTQ524416 CJU524416 BZY524416 BQC524416 BGG524416 AWK524416 AMO524416 ACS524416 SW524416 JA524416 B524416 WVM458880 WLQ458880 WBU458880 VRY458880 VIC458880 UYG458880 UOK458880 UEO458880 TUS458880 TKW458880 TBA458880 SRE458880 SHI458880 RXM458880 RNQ458880 RDU458880 QTY458880 QKC458880 QAG458880 PQK458880 PGO458880 OWS458880 OMW458880 ODA458880 NTE458880 NJI458880 MZM458880 MPQ458880 MFU458880 LVY458880 LMC458880 LCG458880 KSK458880 KIO458880 JYS458880 JOW458880 JFA458880 IVE458880 ILI458880 IBM458880 HRQ458880 HHU458880 GXY458880 GOC458880 GEG458880 FUK458880 FKO458880 FAS458880 EQW458880 EHA458880 DXE458880 DNI458880 DDM458880 CTQ458880 CJU458880 BZY458880 BQC458880 BGG458880 AWK458880 AMO458880 ACS458880 SW458880 JA458880 B458880 WVM393344 WLQ393344 WBU393344 VRY393344 VIC393344 UYG393344 UOK393344 UEO393344 TUS393344 TKW393344 TBA393344 SRE393344 SHI393344 RXM393344 RNQ393344 RDU393344 QTY393344 QKC393344 QAG393344 PQK393344 PGO393344 OWS393344 OMW393344 ODA393344 NTE393344 NJI393344 MZM393344 MPQ393344 MFU393344 LVY393344 LMC393344 LCG393344 KSK393344 KIO393344 JYS393344 JOW393344 JFA393344 IVE393344 ILI393344 IBM393344 HRQ393344 HHU393344 GXY393344 GOC393344 GEG393344 FUK393344 FKO393344 FAS393344 EQW393344 EHA393344 DXE393344 DNI393344 DDM393344 CTQ393344 CJU393344 BZY393344 BQC393344 BGG393344 AWK393344 AMO393344 ACS393344 SW393344 JA393344 B393344 WVM327808 WLQ327808 WBU327808 VRY327808 VIC327808 UYG327808 UOK327808 UEO327808 TUS327808 TKW327808 TBA327808 SRE327808 SHI327808 RXM327808 RNQ327808 RDU327808 QTY327808 QKC327808 QAG327808 PQK327808 PGO327808 OWS327808 OMW327808 ODA327808 NTE327808 NJI327808 MZM327808 MPQ327808 MFU327808 LVY327808 LMC327808 LCG327808 KSK327808 KIO327808 JYS327808 JOW327808 JFA327808 IVE327808 ILI327808 IBM327808 HRQ327808 HHU327808 GXY327808 GOC327808 GEG327808 FUK327808 FKO327808 FAS327808 EQW327808 EHA327808 DXE327808 DNI327808 DDM327808 CTQ327808 CJU327808 BZY327808 BQC327808 BGG327808 AWK327808 AMO327808 ACS327808 SW327808 JA327808 B327808 WVM262272 WLQ262272 WBU262272 VRY262272 VIC262272 UYG262272 UOK262272 UEO262272 TUS262272 TKW262272 TBA262272 SRE262272 SHI262272 RXM262272 RNQ262272 RDU262272 QTY262272 QKC262272 QAG262272 PQK262272 PGO262272 OWS262272 OMW262272 ODA262272 NTE262272 NJI262272 MZM262272 MPQ262272 MFU262272 LVY262272 LMC262272 LCG262272 KSK262272 KIO262272 JYS262272 JOW262272 JFA262272 IVE262272 ILI262272 IBM262272 HRQ262272 HHU262272 GXY262272 GOC262272 GEG262272 FUK262272 FKO262272 FAS262272 EQW262272 EHA262272 DXE262272 DNI262272 DDM262272 CTQ262272 CJU262272 BZY262272 BQC262272 BGG262272 AWK262272 AMO262272 ACS262272 SW262272 JA262272 B262272 WVM196736 WLQ196736 WBU196736 VRY196736 VIC196736 UYG196736 UOK196736 UEO196736 TUS196736 TKW196736 TBA196736 SRE196736 SHI196736 RXM196736 RNQ196736 RDU196736 QTY196736 QKC196736 QAG196736 PQK196736 PGO196736 OWS196736 OMW196736 ODA196736 NTE196736 NJI196736 MZM196736 MPQ196736 MFU196736 LVY196736 LMC196736 LCG196736 KSK196736 KIO196736 JYS196736 JOW196736 JFA196736 IVE196736 ILI196736 IBM196736 HRQ196736 HHU196736 GXY196736 GOC196736 GEG196736 FUK196736 FKO196736 FAS196736 EQW196736 EHA196736 DXE196736 DNI196736 DDM196736 CTQ196736 CJU196736 BZY196736 BQC196736 BGG196736 AWK196736 AMO196736 ACS196736 SW196736 JA196736 B196736 WVM131200 WLQ131200 WBU131200 VRY131200 VIC131200 UYG131200 UOK131200 UEO131200 TUS131200 TKW131200 TBA131200 SRE131200 SHI131200 RXM131200 RNQ131200 RDU131200 QTY131200 QKC131200 QAG131200 PQK131200 PGO131200 OWS131200 OMW131200 ODA131200 NTE131200 NJI131200 MZM131200 MPQ131200 MFU131200 LVY131200 LMC131200 LCG131200 KSK131200 KIO131200 JYS131200 JOW131200 JFA131200 IVE131200 ILI131200 IBM131200 HRQ131200 HHU131200 GXY131200 GOC131200 GEG131200 FUK131200 FKO131200 FAS131200 EQW131200 EHA131200 DXE131200 DNI131200 DDM131200 CTQ131200 CJU131200 BZY131200 BQC131200 BGG131200 AWK131200 AMO131200 ACS131200 SW131200 JA131200 B131200 WVM65664 WLQ65664 WBU65664 VRY65664 VIC65664 UYG65664 UOK65664 UEO65664 TUS65664 TKW65664 TBA65664 SRE65664 SHI65664 RXM65664 RNQ65664 RDU65664 QTY65664 QKC65664 QAG65664 PQK65664 PGO65664 OWS65664 OMW65664 ODA65664 NTE65664 NJI65664 MZM65664 MPQ65664 MFU65664 LVY65664 LMC65664 LCG65664 KSK65664 KIO65664 JYS65664 JOW65664 JFA65664 IVE65664 ILI65664 IBM65664 HRQ65664 HHU65664 GXY65664 GOC65664 GEG65664 FUK65664 FKO65664 FAS65664 EQW65664 EHA65664 DXE65664 DNI65664 DDM65664 CTQ65664 CJU65664 BZY65664 BQC65664 BGG65664 AWK65664 AMO65664 ACS65664 SW65664 JA65664 B6566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203:D209 D59:D65 D68:D74 D77:D83 D86:D92 D95:D101 D104:D110 D113:D119 D122:D128 D131:D137 D140:D146 D149:D155 D158:D164 D167:D173 D176:D182 D185:D191 D194:D200 D40:D56">
      <formula1>INDIRECT($D$9)</formula1>
    </dataValidation>
    <dataValidation type="list" allowBlank="1" showInputMessage="1" showErrorMessage="1" sqref="N3:P3">
      <formula1>$N$320:$N$324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WVX983162:WVZ983162 WMB983162:WMD983162 WCF983162:WCH983162 VSJ983162:VSL983162 VIN983162:VIP983162 UYR983162:UYT983162 UOV983162:UOX983162 UEZ983162:UFB983162 TVD983162:TVF983162 TLH983162:TLJ983162 TBL983162:TBN983162 SRP983162:SRR983162 SHT983162:SHV983162 RXX983162:RXZ983162 ROB983162:ROD983162 REF983162:REH983162 QUJ983162:QUL983162 QKN983162:QKP983162 QAR983162:QAT983162 PQV983162:PQX983162 PGZ983162:PHB983162 OXD983162:OXF983162 ONH983162:ONJ983162 ODL983162:ODN983162 NTP983162:NTR983162 NJT983162:NJV983162 MZX983162:MZZ983162 MQB983162:MQD983162 MGF983162:MGH983162 LWJ983162:LWL983162 LMN983162:LMP983162 LCR983162:LCT983162 KSV983162:KSX983162 KIZ983162:KJB983162 JZD983162:JZF983162 JPH983162:JPJ983162 JFL983162:JFN983162 IVP983162:IVR983162 ILT983162:ILV983162 IBX983162:IBZ983162 HSB983162:HSD983162 HIF983162:HIH983162 GYJ983162:GYL983162 GON983162:GOP983162 GER983162:GET983162 FUV983162:FUX983162 FKZ983162:FLB983162 FBD983162:FBF983162 ERH983162:ERJ983162 EHL983162:EHN983162 DXP983162:DXR983162 DNT983162:DNV983162 DDX983162:DDZ983162 CUB983162:CUD983162 CKF983162:CKH983162 CAJ983162:CAL983162 BQN983162:BQP983162 BGR983162:BGT983162 AWV983162:AWX983162 AMZ983162:ANB983162 ADD983162:ADF983162 TH983162:TJ983162 JL983162:JN983162 N983162:P983162 WVX917626:WVZ917626 WMB917626:WMD917626 WCF917626:WCH917626 VSJ917626:VSL917626 VIN917626:VIP917626 UYR917626:UYT917626 UOV917626:UOX917626 UEZ917626:UFB917626 TVD917626:TVF917626 TLH917626:TLJ917626 TBL917626:TBN917626 SRP917626:SRR917626 SHT917626:SHV917626 RXX917626:RXZ917626 ROB917626:ROD917626 REF917626:REH917626 QUJ917626:QUL917626 QKN917626:QKP917626 QAR917626:QAT917626 PQV917626:PQX917626 PGZ917626:PHB917626 OXD917626:OXF917626 ONH917626:ONJ917626 ODL917626:ODN917626 NTP917626:NTR917626 NJT917626:NJV917626 MZX917626:MZZ917626 MQB917626:MQD917626 MGF917626:MGH917626 LWJ917626:LWL917626 LMN917626:LMP917626 LCR917626:LCT917626 KSV917626:KSX917626 KIZ917626:KJB917626 JZD917626:JZF917626 JPH917626:JPJ917626 JFL917626:JFN917626 IVP917626:IVR917626 ILT917626:ILV917626 IBX917626:IBZ917626 HSB917626:HSD917626 HIF917626:HIH917626 GYJ917626:GYL917626 GON917626:GOP917626 GER917626:GET917626 FUV917626:FUX917626 FKZ917626:FLB917626 FBD917626:FBF917626 ERH917626:ERJ917626 EHL917626:EHN917626 DXP917626:DXR917626 DNT917626:DNV917626 DDX917626:DDZ917626 CUB917626:CUD917626 CKF917626:CKH917626 CAJ917626:CAL917626 BQN917626:BQP917626 BGR917626:BGT917626 AWV917626:AWX917626 AMZ917626:ANB917626 ADD917626:ADF917626 TH917626:TJ917626 JL917626:JN917626 N917626:P917626 WVX852090:WVZ852090 WMB852090:WMD852090 WCF852090:WCH852090 VSJ852090:VSL852090 VIN852090:VIP852090 UYR852090:UYT852090 UOV852090:UOX852090 UEZ852090:UFB852090 TVD852090:TVF852090 TLH852090:TLJ852090 TBL852090:TBN852090 SRP852090:SRR852090 SHT852090:SHV852090 RXX852090:RXZ852090 ROB852090:ROD852090 REF852090:REH852090 QUJ852090:QUL852090 QKN852090:QKP852090 QAR852090:QAT852090 PQV852090:PQX852090 PGZ852090:PHB852090 OXD852090:OXF852090 ONH852090:ONJ852090 ODL852090:ODN852090 NTP852090:NTR852090 NJT852090:NJV852090 MZX852090:MZZ852090 MQB852090:MQD852090 MGF852090:MGH852090 LWJ852090:LWL852090 LMN852090:LMP852090 LCR852090:LCT852090 KSV852090:KSX852090 KIZ852090:KJB852090 JZD852090:JZF852090 JPH852090:JPJ852090 JFL852090:JFN852090 IVP852090:IVR852090 ILT852090:ILV852090 IBX852090:IBZ852090 HSB852090:HSD852090 HIF852090:HIH852090 GYJ852090:GYL852090 GON852090:GOP852090 GER852090:GET852090 FUV852090:FUX852090 FKZ852090:FLB852090 FBD852090:FBF852090 ERH852090:ERJ852090 EHL852090:EHN852090 DXP852090:DXR852090 DNT852090:DNV852090 DDX852090:DDZ852090 CUB852090:CUD852090 CKF852090:CKH852090 CAJ852090:CAL852090 BQN852090:BQP852090 BGR852090:BGT852090 AWV852090:AWX852090 AMZ852090:ANB852090 ADD852090:ADF852090 TH852090:TJ852090 JL852090:JN852090 N852090:P852090 WVX786554:WVZ786554 WMB786554:WMD786554 WCF786554:WCH786554 VSJ786554:VSL786554 VIN786554:VIP786554 UYR786554:UYT786554 UOV786554:UOX786554 UEZ786554:UFB786554 TVD786554:TVF786554 TLH786554:TLJ786554 TBL786554:TBN786554 SRP786554:SRR786554 SHT786554:SHV786554 RXX786554:RXZ786554 ROB786554:ROD786554 REF786554:REH786554 QUJ786554:QUL786554 QKN786554:QKP786554 QAR786554:QAT786554 PQV786554:PQX786554 PGZ786554:PHB786554 OXD786554:OXF786554 ONH786554:ONJ786554 ODL786554:ODN786554 NTP786554:NTR786554 NJT786554:NJV786554 MZX786554:MZZ786554 MQB786554:MQD786554 MGF786554:MGH786554 LWJ786554:LWL786554 LMN786554:LMP786554 LCR786554:LCT786554 KSV786554:KSX786554 KIZ786554:KJB786554 JZD786554:JZF786554 JPH786554:JPJ786554 JFL786554:JFN786554 IVP786554:IVR786554 ILT786554:ILV786554 IBX786554:IBZ786554 HSB786554:HSD786554 HIF786554:HIH786554 GYJ786554:GYL786554 GON786554:GOP786554 GER786554:GET786554 FUV786554:FUX786554 FKZ786554:FLB786554 FBD786554:FBF786554 ERH786554:ERJ786554 EHL786554:EHN786554 DXP786554:DXR786554 DNT786554:DNV786554 DDX786554:DDZ786554 CUB786554:CUD786554 CKF786554:CKH786554 CAJ786554:CAL786554 BQN786554:BQP786554 BGR786554:BGT786554 AWV786554:AWX786554 AMZ786554:ANB786554 ADD786554:ADF786554 TH786554:TJ786554 JL786554:JN786554 N786554:P786554 WVX721018:WVZ721018 WMB721018:WMD721018 WCF721018:WCH721018 VSJ721018:VSL721018 VIN721018:VIP721018 UYR721018:UYT721018 UOV721018:UOX721018 UEZ721018:UFB721018 TVD721018:TVF721018 TLH721018:TLJ721018 TBL721018:TBN721018 SRP721018:SRR721018 SHT721018:SHV721018 RXX721018:RXZ721018 ROB721018:ROD721018 REF721018:REH721018 QUJ721018:QUL721018 QKN721018:QKP721018 QAR721018:QAT721018 PQV721018:PQX721018 PGZ721018:PHB721018 OXD721018:OXF721018 ONH721018:ONJ721018 ODL721018:ODN721018 NTP721018:NTR721018 NJT721018:NJV721018 MZX721018:MZZ721018 MQB721018:MQD721018 MGF721018:MGH721018 LWJ721018:LWL721018 LMN721018:LMP721018 LCR721018:LCT721018 KSV721018:KSX721018 KIZ721018:KJB721018 JZD721018:JZF721018 JPH721018:JPJ721018 JFL721018:JFN721018 IVP721018:IVR721018 ILT721018:ILV721018 IBX721018:IBZ721018 HSB721018:HSD721018 HIF721018:HIH721018 GYJ721018:GYL721018 GON721018:GOP721018 GER721018:GET721018 FUV721018:FUX721018 FKZ721018:FLB721018 FBD721018:FBF721018 ERH721018:ERJ721018 EHL721018:EHN721018 DXP721018:DXR721018 DNT721018:DNV721018 DDX721018:DDZ721018 CUB721018:CUD721018 CKF721018:CKH721018 CAJ721018:CAL721018 BQN721018:BQP721018 BGR721018:BGT721018 AWV721018:AWX721018 AMZ721018:ANB721018 ADD721018:ADF721018 TH721018:TJ721018 JL721018:JN721018 N721018:P721018 WVX655482:WVZ655482 WMB655482:WMD655482 WCF655482:WCH655482 VSJ655482:VSL655482 VIN655482:VIP655482 UYR655482:UYT655482 UOV655482:UOX655482 UEZ655482:UFB655482 TVD655482:TVF655482 TLH655482:TLJ655482 TBL655482:TBN655482 SRP655482:SRR655482 SHT655482:SHV655482 RXX655482:RXZ655482 ROB655482:ROD655482 REF655482:REH655482 QUJ655482:QUL655482 QKN655482:QKP655482 QAR655482:QAT655482 PQV655482:PQX655482 PGZ655482:PHB655482 OXD655482:OXF655482 ONH655482:ONJ655482 ODL655482:ODN655482 NTP655482:NTR655482 NJT655482:NJV655482 MZX655482:MZZ655482 MQB655482:MQD655482 MGF655482:MGH655482 LWJ655482:LWL655482 LMN655482:LMP655482 LCR655482:LCT655482 KSV655482:KSX655482 KIZ655482:KJB655482 JZD655482:JZF655482 JPH655482:JPJ655482 JFL655482:JFN655482 IVP655482:IVR655482 ILT655482:ILV655482 IBX655482:IBZ655482 HSB655482:HSD655482 HIF655482:HIH655482 GYJ655482:GYL655482 GON655482:GOP655482 GER655482:GET655482 FUV655482:FUX655482 FKZ655482:FLB655482 FBD655482:FBF655482 ERH655482:ERJ655482 EHL655482:EHN655482 DXP655482:DXR655482 DNT655482:DNV655482 DDX655482:DDZ655482 CUB655482:CUD655482 CKF655482:CKH655482 CAJ655482:CAL655482 BQN655482:BQP655482 BGR655482:BGT655482 AWV655482:AWX655482 AMZ655482:ANB655482 ADD655482:ADF655482 TH655482:TJ655482 JL655482:JN655482 N655482:P655482 WVX589946:WVZ589946 WMB589946:WMD589946 WCF589946:WCH589946 VSJ589946:VSL589946 VIN589946:VIP589946 UYR589946:UYT589946 UOV589946:UOX589946 UEZ589946:UFB589946 TVD589946:TVF589946 TLH589946:TLJ589946 TBL589946:TBN589946 SRP589946:SRR589946 SHT589946:SHV589946 RXX589946:RXZ589946 ROB589946:ROD589946 REF589946:REH589946 QUJ589946:QUL589946 QKN589946:QKP589946 QAR589946:QAT589946 PQV589946:PQX589946 PGZ589946:PHB589946 OXD589946:OXF589946 ONH589946:ONJ589946 ODL589946:ODN589946 NTP589946:NTR589946 NJT589946:NJV589946 MZX589946:MZZ589946 MQB589946:MQD589946 MGF589946:MGH589946 LWJ589946:LWL589946 LMN589946:LMP589946 LCR589946:LCT589946 KSV589946:KSX589946 KIZ589946:KJB589946 JZD589946:JZF589946 JPH589946:JPJ589946 JFL589946:JFN589946 IVP589946:IVR589946 ILT589946:ILV589946 IBX589946:IBZ589946 HSB589946:HSD589946 HIF589946:HIH589946 GYJ589946:GYL589946 GON589946:GOP589946 GER589946:GET589946 FUV589946:FUX589946 FKZ589946:FLB589946 FBD589946:FBF589946 ERH589946:ERJ589946 EHL589946:EHN589946 DXP589946:DXR589946 DNT589946:DNV589946 DDX589946:DDZ589946 CUB589946:CUD589946 CKF589946:CKH589946 CAJ589946:CAL589946 BQN589946:BQP589946 BGR589946:BGT589946 AWV589946:AWX589946 AMZ589946:ANB589946 ADD589946:ADF589946 TH589946:TJ589946 JL589946:JN589946 N589946:P589946 WVX524410:WVZ524410 WMB524410:WMD524410 WCF524410:WCH524410 VSJ524410:VSL524410 VIN524410:VIP524410 UYR524410:UYT524410 UOV524410:UOX524410 UEZ524410:UFB524410 TVD524410:TVF524410 TLH524410:TLJ524410 TBL524410:TBN524410 SRP524410:SRR524410 SHT524410:SHV524410 RXX524410:RXZ524410 ROB524410:ROD524410 REF524410:REH524410 QUJ524410:QUL524410 QKN524410:QKP524410 QAR524410:QAT524410 PQV524410:PQX524410 PGZ524410:PHB524410 OXD524410:OXF524410 ONH524410:ONJ524410 ODL524410:ODN524410 NTP524410:NTR524410 NJT524410:NJV524410 MZX524410:MZZ524410 MQB524410:MQD524410 MGF524410:MGH524410 LWJ524410:LWL524410 LMN524410:LMP524410 LCR524410:LCT524410 KSV524410:KSX524410 KIZ524410:KJB524410 JZD524410:JZF524410 JPH524410:JPJ524410 JFL524410:JFN524410 IVP524410:IVR524410 ILT524410:ILV524410 IBX524410:IBZ524410 HSB524410:HSD524410 HIF524410:HIH524410 GYJ524410:GYL524410 GON524410:GOP524410 GER524410:GET524410 FUV524410:FUX524410 FKZ524410:FLB524410 FBD524410:FBF524410 ERH524410:ERJ524410 EHL524410:EHN524410 DXP524410:DXR524410 DNT524410:DNV524410 DDX524410:DDZ524410 CUB524410:CUD524410 CKF524410:CKH524410 CAJ524410:CAL524410 BQN524410:BQP524410 BGR524410:BGT524410 AWV524410:AWX524410 AMZ524410:ANB524410 ADD524410:ADF524410 TH524410:TJ524410 JL524410:JN524410 N524410:P524410 WVX458874:WVZ458874 WMB458874:WMD458874 WCF458874:WCH458874 VSJ458874:VSL458874 VIN458874:VIP458874 UYR458874:UYT458874 UOV458874:UOX458874 UEZ458874:UFB458874 TVD458874:TVF458874 TLH458874:TLJ458874 TBL458874:TBN458874 SRP458874:SRR458874 SHT458874:SHV458874 RXX458874:RXZ458874 ROB458874:ROD458874 REF458874:REH458874 QUJ458874:QUL458874 QKN458874:QKP458874 QAR458874:QAT458874 PQV458874:PQX458874 PGZ458874:PHB458874 OXD458874:OXF458874 ONH458874:ONJ458874 ODL458874:ODN458874 NTP458874:NTR458874 NJT458874:NJV458874 MZX458874:MZZ458874 MQB458874:MQD458874 MGF458874:MGH458874 LWJ458874:LWL458874 LMN458874:LMP458874 LCR458874:LCT458874 KSV458874:KSX458874 KIZ458874:KJB458874 JZD458874:JZF458874 JPH458874:JPJ458874 JFL458874:JFN458874 IVP458874:IVR458874 ILT458874:ILV458874 IBX458874:IBZ458874 HSB458874:HSD458874 HIF458874:HIH458874 GYJ458874:GYL458874 GON458874:GOP458874 GER458874:GET458874 FUV458874:FUX458874 FKZ458874:FLB458874 FBD458874:FBF458874 ERH458874:ERJ458874 EHL458874:EHN458874 DXP458874:DXR458874 DNT458874:DNV458874 DDX458874:DDZ458874 CUB458874:CUD458874 CKF458874:CKH458874 CAJ458874:CAL458874 BQN458874:BQP458874 BGR458874:BGT458874 AWV458874:AWX458874 AMZ458874:ANB458874 ADD458874:ADF458874 TH458874:TJ458874 JL458874:JN458874 N458874:P458874 WVX393338:WVZ393338 WMB393338:WMD393338 WCF393338:WCH393338 VSJ393338:VSL393338 VIN393338:VIP393338 UYR393338:UYT393338 UOV393338:UOX393338 UEZ393338:UFB393338 TVD393338:TVF393338 TLH393338:TLJ393338 TBL393338:TBN393338 SRP393338:SRR393338 SHT393338:SHV393338 RXX393338:RXZ393338 ROB393338:ROD393338 REF393338:REH393338 QUJ393338:QUL393338 QKN393338:QKP393338 QAR393338:QAT393338 PQV393338:PQX393338 PGZ393338:PHB393338 OXD393338:OXF393338 ONH393338:ONJ393338 ODL393338:ODN393338 NTP393338:NTR393338 NJT393338:NJV393338 MZX393338:MZZ393338 MQB393338:MQD393338 MGF393338:MGH393338 LWJ393338:LWL393338 LMN393338:LMP393338 LCR393338:LCT393338 KSV393338:KSX393338 KIZ393338:KJB393338 JZD393338:JZF393338 JPH393338:JPJ393338 JFL393338:JFN393338 IVP393338:IVR393338 ILT393338:ILV393338 IBX393338:IBZ393338 HSB393338:HSD393338 HIF393338:HIH393338 GYJ393338:GYL393338 GON393338:GOP393338 GER393338:GET393338 FUV393338:FUX393338 FKZ393338:FLB393338 FBD393338:FBF393338 ERH393338:ERJ393338 EHL393338:EHN393338 DXP393338:DXR393338 DNT393338:DNV393338 DDX393338:DDZ393338 CUB393338:CUD393338 CKF393338:CKH393338 CAJ393338:CAL393338 BQN393338:BQP393338 BGR393338:BGT393338 AWV393338:AWX393338 AMZ393338:ANB393338 ADD393338:ADF393338 TH393338:TJ393338 JL393338:JN393338 N393338:P393338 WVX327802:WVZ327802 WMB327802:WMD327802 WCF327802:WCH327802 VSJ327802:VSL327802 VIN327802:VIP327802 UYR327802:UYT327802 UOV327802:UOX327802 UEZ327802:UFB327802 TVD327802:TVF327802 TLH327802:TLJ327802 TBL327802:TBN327802 SRP327802:SRR327802 SHT327802:SHV327802 RXX327802:RXZ327802 ROB327802:ROD327802 REF327802:REH327802 QUJ327802:QUL327802 QKN327802:QKP327802 QAR327802:QAT327802 PQV327802:PQX327802 PGZ327802:PHB327802 OXD327802:OXF327802 ONH327802:ONJ327802 ODL327802:ODN327802 NTP327802:NTR327802 NJT327802:NJV327802 MZX327802:MZZ327802 MQB327802:MQD327802 MGF327802:MGH327802 LWJ327802:LWL327802 LMN327802:LMP327802 LCR327802:LCT327802 KSV327802:KSX327802 KIZ327802:KJB327802 JZD327802:JZF327802 JPH327802:JPJ327802 JFL327802:JFN327802 IVP327802:IVR327802 ILT327802:ILV327802 IBX327802:IBZ327802 HSB327802:HSD327802 HIF327802:HIH327802 GYJ327802:GYL327802 GON327802:GOP327802 GER327802:GET327802 FUV327802:FUX327802 FKZ327802:FLB327802 FBD327802:FBF327802 ERH327802:ERJ327802 EHL327802:EHN327802 DXP327802:DXR327802 DNT327802:DNV327802 DDX327802:DDZ327802 CUB327802:CUD327802 CKF327802:CKH327802 CAJ327802:CAL327802 BQN327802:BQP327802 BGR327802:BGT327802 AWV327802:AWX327802 AMZ327802:ANB327802 ADD327802:ADF327802 TH327802:TJ327802 JL327802:JN327802 N327802:P327802 WVX262266:WVZ262266 WMB262266:WMD262266 WCF262266:WCH262266 VSJ262266:VSL262266 VIN262266:VIP262266 UYR262266:UYT262266 UOV262266:UOX262266 UEZ262266:UFB262266 TVD262266:TVF262266 TLH262266:TLJ262266 TBL262266:TBN262266 SRP262266:SRR262266 SHT262266:SHV262266 RXX262266:RXZ262266 ROB262266:ROD262266 REF262266:REH262266 QUJ262266:QUL262266 QKN262266:QKP262266 QAR262266:QAT262266 PQV262266:PQX262266 PGZ262266:PHB262266 OXD262266:OXF262266 ONH262266:ONJ262266 ODL262266:ODN262266 NTP262266:NTR262266 NJT262266:NJV262266 MZX262266:MZZ262266 MQB262266:MQD262266 MGF262266:MGH262266 LWJ262266:LWL262266 LMN262266:LMP262266 LCR262266:LCT262266 KSV262266:KSX262266 KIZ262266:KJB262266 JZD262266:JZF262266 JPH262266:JPJ262266 JFL262266:JFN262266 IVP262266:IVR262266 ILT262266:ILV262266 IBX262266:IBZ262266 HSB262266:HSD262266 HIF262266:HIH262266 GYJ262266:GYL262266 GON262266:GOP262266 GER262266:GET262266 FUV262266:FUX262266 FKZ262266:FLB262266 FBD262266:FBF262266 ERH262266:ERJ262266 EHL262266:EHN262266 DXP262266:DXR262266 DNT262266:DNV262266 DDX262266:DDZ262266 CUB262266:CUD262266 CKF262266:CKH262266 CAJ262266:CAL262266 BQN262266:BQP262266 BGR262266:BGT262266 AWV262266:AWX262266 AMZ262266:ANB262266 ADD262266:ADF262266 TH262266:TJ262266 JL262266:JN262266 N262266:P262266 WVX196730:WVZ196730 WMB196730:WMD196730 WCF196730:WCH196730 VSJ196730:VSL196730 VIN196730:VIP196730 UYR196730:UYT196730 UOV196730:UOX196730 UEZ196730:UFB196730 TVD196730:TVF196730 TLH196730:TLJ196730 TBL196730:TBN196730 SRP196730:SRR196730 SHT196730:SHV196730 RXX196730:RXZ196730 ROB196730:ROD196730 REF196730:REH196730 QUJ196730:QUL196730 QKN196730:QKP196730 QAR196730:QAT196730 PQV196730:PQX196730 PGZ196730:PHB196730 OXD196730:OXF196730 ONH196730:ONJ196730 ODL196730:ODN196730 NTP196730:NTR196730 NJT196730:NJV196730 MZX196730:MZZ196730 MQB196730:MQD196730 MGF196730:MGH196730 LWJ196730:LWL196730 LMN196730:LMP196730 LCR196730:LCT196730 KSV196730:KSX196730 KIZ196730:KJB196730 JZD196730:JZF196730 JPH196730:JPJ196730 JFL196730:JFN196730 IVP196730:IVR196730 ILT196730:ILV196730 IBX196730:IBZ196730 HSB196730:HSD196730 HIF196730:HIH196730 GYJ196730:GYL196730 GON196730:GOP196730 GER196730:GET196730 FUV196730:FUX196730 FKZ196730:FLB196730 FBD196730:FBF196730 ERH196730:ERJ196730 EHL196730:EHN196730 DXP196730:DXR196730 DNT196730:DNV196730 DDX196730:DDZ196730 CUB196730:CUD196730 CKF196730:CKH196730 CAJ196730:CAL196730 BQN196730:BQP196730 BGR196730:BGT196730 AWV196730:AWX196730 AMZ196730:ANB196730 ADD196730:ADF196730 TH196730:TJ196730 JL196730:JN196730 N196730:P196730 WVX131194:WVZ131194 WMB131194:WMD131194 WCF131194:WCH131194 VSJ131194:VSL131194 VIN131194:VIP131194 UYR131194:UYT131194 UOV131194:UOX131194 UEZ131194:UFB131194 TVD131194:TVF131194 TLH131194:TLJ131194 TBL131194:TBN131194 SRP131194:SRR131194 SHT131194:SHV131194 RXX131194:RXZ131194 ROB131194:ROD131194 REF131194:REH131194 QUJ131194:QUL131194 QKN131194:QKP131194 QAR131194:QAT131194 PQV131194:PQX131194 PGZ131194:PHB131194 OXD131194:OXF131194 ONH131194:ONJ131194 ODL131194:ODN131194 NTP131194:NTR131194 NJT131194:NJV131194 MZX131194:MZZ131194 MQB131194:MQD131194 MGF131194:MGH131194 LWJ131194:LWL131194 LMN131194:LMP131194 LCR131194:LCT131194 KSV131194:KSX131194 KIZ131194:KJB131194 JZD131194:JZF131194 JPH131194:JPJ131194 JFL131194:JFN131194 IVP131194:IVR131194 ILT131194:ILV131194 IBX131194:IBZ131194 HSB131194:HSD131194 HIF131194:HIH131194 GYJ131194:GYL131194 GON131194:GOP131194 GER131194:GET131194 FUV131194:FUX131194 FKZ131194:FLB131194 FBD131194:FBF131194 ERH131194:ERJ131194 EHL131194:EHN131194 DXP131194:DXR131194 DNT131194:DNV131194 DDX131194:DDZ131194 CUB131194:CUD131194 CKF131194:CKH131194 CAJ131194:CAL131194 BQN131194:BQP131194 BGR131194:BGT131194 AWV131194:AWX131194 AMZ131194:ANB131194 ADD131194:ADF131194 TH131194:TJ131194 JL131194:JN131194 N131194:P131194 WVX65658:WVZ65658 WMB65658:WMD65658 WCF65658:WCH65658 VSJ65658:VSL65658 VIN65658:VIP65658 UYR65658:UYT65658 UOV65658:UOX65658 UEZ65658:UFB65658 TVD65658:TVF65658 TLH65658:TLJ65658 TBL65658:TBN65658 SRP65658:SRR65658 SHT65658:SHV65658 RXX65658:RXZ65658 ROB65658:ROD65658 REF65658:REH65658 QUJ65658:QUL65658 QKN65658:QKP65658 QAR65658:QAT65658 PQV65658:PQX65658 PGZ65658:PHB65658 OXD65658:OXF65658 ONH65658:ONJ65658 ODL65658:ODN65658 NTP65658:NTR65658 NJT65658:NJV65658 MZX65658:MZZ65658 MQB65658:MQD65658 MGF65658:MGH65658 LWJ65658:LWL65658 LMN65658:LMP65658 LCR65658:LCT65658 KSV65658:KSX65658 KIZ65658:KJB65658 JZD65658:JZF65658 JPH65658:JPJ65658 JFL65658:JFN65658 IVP65658:IVR65658 ILT65658:ILV65658 IBX65658:IBZ65658 HSB65658:HSD65658 HIF65658:HIH65658 GYJ65658:GYL65658 GON65658:GOP65658 GER65658:GET65658 FUV65658:FUX65658 FKZ65658:FLB65658 FBD65658:FBF65658 ERH65658:ERJ65658 EHL65658:EHN65658 DXP65658:DXR65658 DNT65658:DNV65658 DDX65658:DDZ65658 CUB65658:CUD65658 CKF65658:CKH65658 CAJ65658:CAL65658 BQN65658:BQP65658 BGR65658:BGT65658 AWV65658:AWX65658 AMZ65658:ANB65658 ADD65658:ADF65658 TH65658:TJ65658 JL65658:JN65658 N65658:P65658 WVX983163 WMB983163 WCF983163 VSJ983163 VIN983163 UYR983163 UOV983163 UEZ983163 TVD983163 TLH983163 TBL983163 SRP983163 SHT983163 RXX983163 ROB983163 REF983163 QUJ983163 QKN983163 QAR983163 PQV983163 PGZ983163 OXD983163 ONH983163 ODL983163 NTP983163 NJT983163 MZX983163 MQB983163 MGF983163 LWJ983163 LMN983163 LCR983163 KSV983163 KIZ983163 JZD983163 JPH983163 JFL983163 IVP983163 ILT983163 IBX983163 HSB983163 HIF983163 GYJ983163 GON983163 GER983163 FUV983163 FKZ983163 FBD983163 ERH983163 EHL983163 DXP983163 DNT983163 DDX983163 CUB983163 CKF983163 CAJ983163 BQN983163 BGR983163 AWV983163 AMZ983163 ADD983163 TH983163 JL983163 N983163 WVX917627 WMB917627 WCF917627 VSJ917627 VIN917627 UYR917627 UOV917627 UEZ917627 TVD917627 TLH917627 TBL917627 SRP917627 SHT917627 RXX917627 ROB917627 REF917627 QUJ917627 QKN917627 QAR917627 PQV917627 PGZ917627 OXD917627 ONH917627 ODL917627 NTP917627 NJT917627 MZX917627 MQB917627 MGF917627 LWJ917627 LMN917627 LCR917627 KSV917627 KIZ917627 JZD917627 JPH917627 JFL917627 IVP917627 ILT917627 IBX917627 HSB917627 HIF917627 GYJ917627 GON917627 GER917627 FUV917627 FKZ917627 FBD917627 ERH917627 EHL917627 DXP917627 DNT917627 DDX917627 CUB917627 CKF917627 CAJ917627 BQN917627 BGR917627 AWV917627 AMZ917627 ADD917627 TH917627 JL917627 N917627 WVX852091 WMB852091 WCF852091 VSJ852091 VIN852091 UYR852091 UOV852091 UEZ852091 TVD852091 TLH852091 TBL852091 SRP852091 SHT852091 RXX852091 ROB852091 REF852091 QUJ852091 QKN852091 QAR852091 PQV852091 PGZ852091 OXD852091 ONH852091 ODL852091 NTP852091 NJT852091 MZX852091 MQB852091 MGF852091 LWJ852091 LMN852091 LCR852091 KSV852091 KIZ852091 JZD852091 JPH852091 JFL852091 IVP852091 ILT852091 IBX852091 HSB852091 HIF852091 GYJ852091 GON852091 GER852091 FUV852091 FKZ852091 FBD852091 ERH852091 EHL852091 DXP852091 DNT852091 DDX852091 CUB852091 CKF852091 CAJ852091 BQN852091 BGR852091 AWV852091 AMZ852091 ADD852091 TH852091 JL852091 N852091 WVX786555 WMB786555 WCF786555 VSJ786555 VIN786555 UYR786555 UOV786555 UEZ786555 TVD786555 TLH786555 TBL786555 SRP786555 SHT786555 RXX786555 ROB786555 REF786555 QUJ786555 QKN786555 QAR786555 PQV786555 PGZ786555 OXD786555 ONH786555 ODL786555 NTP786555 NJT786555 MZX786555 MQB786555 MGF786555 LWJ786555 LMN786555 LCR786555 KSV786555 KIZ786555 JZD786555 JPH786555 JFL786555 IVP786555 ILT786555 IBX786555 HSB786555 HIF786555 GYJ786555 GON786555 GER786555 FUV786555 FKZ786555 FBD786555 ERH786555 EHL786555 DXP786555 DNT786555 DDX786555 CUB786555 CKF786555 CAJ786555 BQN786555 BGR786555 AWV786555 AMZ786555 ADD786555 TH786555 JL786555 N786555 WVX721019 WMB721019 WCF721019 VSJ721019 VIN721019 UYR721019 UOV721019 UEZ721019 TVD721019 TLH721019 TBL721019 SRP721019 SHT721019 RXX721019 ROB721019 REF721019 QUJ721019 QKN721019 QAR721019 PQV721019 PGZ721019 OXD721019 ONH721019 ODL721019 NTP721019 NJT721019 MZX721019 MQB721019 MGF721019 LWJ721019 LMN721019 LCR721019 KSV721019 KIZ721019 JZD721019 JPH721019 JFL721019 IVP721019 ILT721019 IBX721019 HSB721019 HIF721019 GYJ721019 GON721019 GER721019 FUV721019 FKZ721019 FBD721019 ERH721019 EHL721019 DXP721019 DNT721019 DDX721019 CUB721019 CKF721019 CAJ721019 BQN721019 BGR721019 AWV721019 AMZ721019 ADD721019 TH721019 JL721019 N721019 WVX655483 WMB655483 WCF655483 VSJ655483 VIN655483 UYR655483 UOV655483 UEZ655483 TVD655483 TLH655483 TBL655483 SRP655483 SHT655483 RXX655483 ROB655483 REF655483 QUJ655483 QKN655483 QAR655483 PQV655483 PGZ655483 OXD655483 ONH655483 ODL655483 NTP655483 NJT655483 MZX655483 MQB655483 MGF655483 LWJ655483 LMN655483 LCR655483 KSV655483 KIZ655483 JZD655483 JPH655483 JFL655483 IVP655483 ILT655483 IBX655483 HSB655483 HIF655483 GYJ655483 GON655483 GER655483 FUV655483 FKZ655483 FBD655483 ERH655483 EHL655483 DXP655483 DNT655483 DDX655483 CUB655483 CKF655483 CAJ655483 BQN655483 BGR655483 AWV655483 AMZ655483 ADD655483 TH655483 JL655483 N655483 WVX589947 WMB589947 WCF589947 VSJ589947 VIN589947 UYR589947 UOV589947 UEZ589947 TVD589947 TLH589947 TBL589947 SRP589947 SHT589947 RXX589947 ROB589947 REF589947 QUJ589947 QKN589947 QAR589947 PQV589947 PGZ589947 OXD589947 ONH589947 ODL589947 NTP589947 NJT589947 MZX589947 MQB589947 MGF589947 LWJ589947 LMN589947 LCR589947 KSV589947 KIZ589947 JZD589947 JPH589947 JFL589947 IVP589947 ILT589947 IBX589947 HSB589947 HIF589947 GYJ589947 GON589947 GER589947 FUV589947 FKZ589947 FBD589947 ERH589947 EHL589947 DXP589947 DNT589947 DDX589947 CUB589947 CKF589947 CAJ589947 BQN589947 BGR589947 AWV589947 AMZ589947 ADD589947 TH589947 JL589947 N589947 WVX524411 WMB524411 WCF524411 VSJ524411 VIN524411 UYR524411 UOV524411 UEZ524411 TVD524411 TLH524411 TBL524411 SRP524411 SHT524411 RXX524411 ROB524411 REF524411 QUJ524411 QKN524411 QAR524411 PQV524411 PGZ524411 OXD524411 ONH524411 ODL524411 NTP524411 NJT524411 MZX524411 MQB524411 MGF524411 LWJ524411 LMN524411 LCR524411 KSV524411 KIZ524411 JZD524411 JPH524411 JFL524411 IVP524411 ILT524411 IBX524411 HSB524411 HIF524411 GYJ524411 GON524411 GER524411 FUV524411 FKZ524411 FBD524411 ERH524411 EHL524411 DXP524411 DNT524411 DDX524411 CUB524411 CKF524411 CAJ524411 BQN524411 BGR524411 AWV524411 AMZ524411 ADD524411 TH524411 JL524411 N524411 WVX458875 WMB458875 WCF458875 VSJ458875 VIN458875 UYR458875 UOV458875 UEZ458875 TVD458875 TLH458875 TBL458875 SRP458875 SHT458875 RXX458875 ROB458875 REF458875 QUJ458875 QKN458875 QAR458875 PQV458875 PGZ458875 OXD458875 ONH458875 ODL458875 NTP458875 NJT458875 MZX458875 MQB458875 MGF458875 LWJ458875 LMN458875 LCR458875 KSV458875 KIZ458875 JZD458875 JPH458875 JFL458875 IVP458875 ILT458875 IBX458875 HSB458875 HIF458875 GYJ458875 GON458875 GER458875 FUV458875 FKZ458875 FBD458875 ERH458875 EHL458875 DXP458875 DNT458875 DDX458875 CUB458875 CKF458875 CAJ458875 BQN458875 BGR458875 AWV458875 AMZ458875 ADD458875 TH458875 JL458875 N458875 WVX393339 WMB393339 WCF393339 VSJ393339 VIN393339 UYR393339 UOV393339 UEZ393339 TVD393339 TLH393339 TBL393339 SRP393339 SHT393339 RXX393339 ROB393339 REF393339 QUJ393339 QKN393339 QAR393339 PQV393339 PGZ393339 OXD393339 ONH393339 ODL393339 NTP393339 NJT393339 MZX393339 MQB393339 MGF393339 LWJ393339 LMN393339 LCR393339 KSV393339 KIZ393339 JZD393339 JPH393339 JFL393339 IVP393339 ILT393339 IBX393339 HSB393339 HIF393339 GYJ393339 GON393339 GER393339 FUV393339 FKZ393339 FBD393339 ERH393339 EHL393339 DXP393339 DNT393339 DDX393339 CUB393339 CKF393339 CAJ393339 BQN393339 BGR393339 AWV393339 AMZ393339 ADD393339 TH393339 JL393339 N393339 WVX327803 WMB327803 WCF327803 VSJ327803 VIN327803 UYR327803 UOV327803 UEZ327803 TVD327803 TLH327803 TBL327803 SRP327803 SHT327803 RXX327803 ROB327803 REF327803 QUJ327803 QKN327803 QAR327803 PQV327803 PGZ327803 OXD327803 ONH327803 ODL327803 NTP327803 NJT327803 MZX327803 MQB327803 MGF327803 LWJ327803 LMN327803 LCR327803 KSV327803 KIZ327803 JZD327803 JPH327803 JFL327803 IVP327803 ILT327803 IBX327803 HSB327803 HIF327803 GYJ327803 GON327803 GER327803 FUV327803 FKZ327803 FBD327803 ERH327803 EHL327803 DXP327803 DNT327803 DDX327803 CUB327803 CKF327803 CAJ327803 BQN327803 BGR327803 AWV327803 AMZ327803 ADD327803 TH327803 JL327803 N327803 WVX262267 WMB262267 WCF262267 VSJ262267 VIN262267 UYR262267 UOV262267 UEZ262267 TVD262267 TLH262267 TBL262267 SRP262267 SHT262267 RXX262267 ROB262267 REF262267 QUJ262267 QKN262267 QAR262267 PQV262267 PGZ262267 OXD262267 ONH262267 ODL262267 NTP262267 NJT262267 MZX262267 MQB262267 MGF262267 LWJ262267 LMN262267 LCR262267 KSV262267 KIZ262267 JZD262267 JPH262267 JFL262267 IVP262267 ILT262267 IBX262267 HSB262267 HIF262267 GYJ262267 GON262267 GER262267 FUV262267 FKZ262267 FBD262267 ERH262267 EHL262267 DXP262267 DNT262267 DDX262267 CUB262267 CKF262267 CAJ262267 BQN262267 BGR262267 AWV262267 AMZ262267 ADD262267 TH262267 JL262267 N262267 WVX196731 WMB196731 WCF196731 VSJ196731 VIN196731 UYR196731 UOV196731 UEZ196731 TVD196731 TLH196731 TBL196731 SRP196731 SHT196731 RXX196731 ROB196731 REF196731 QUJ196731 QKN196731 QAR196731 PQV196731 PGZ196731 OXD196731 ONH196731 ODL196731 NTP196731 NJT196731 MZX196731 MQB196731 MGF196731 LWJ196731 LMN196731 LCR196731 KSV196731 KIZ196731 JZD196731 JPH196731 JFL196731 IVP196731 ILT196731 IBX196731 HSB196731 HIF196731 GYJ196731 GON196731 GER196731 FUV196731 FKZ196731 FBD196731 ERH196731 EHL196731 DXP196731 DNT196731 DDX196731 CUB196731 CKF196731 CAJ196731 BQN196731 BGR196731 AWV196731 AMZ196731 ADD196731 TH196731 JL196731 N196731 WVX131195 WMB131195 WCF131195 VSJ131195 VIN131195 UYR131195 UOV131195 UEZ131195 TVD131195 TLH131195 TBL131195 SRP131195 SHT131195 RXX131195 ROB131195 REF131195 QUJ131195 QKN131195 QAR131195 PQV131195 PGZ131195 OXD131195 ONH131195 ODL131195 NTP131195 NJT131195 MZX131195 MQB131195 MGF131195 LWJ131195 LMN131195 LCR131195 KSV131195 KIZ131195 JZD131195 JPH131195 JFL131195 IVP131195 ILT131195 IBX131195 HSB131195 HIF131195 GYJ131195 GON131195 GER131195 FUV131195 FKZ131195 FBD131195 ERH131195 EHL131195 DXP131195 DNT131195 DDX131195 CUB131195 CKF131195 CAJ131195 BQN131195 BGR131195 AWV131195 AMZ131195 ADD131195 TH131195 JL131195 N131195 WVX65659 WMB65659 WCF65659 VSJ65659 VIN65659 UYR65659 UOV65659 UEZ65659 TVD65659 TLH65659 TBL65659 SRP65659 SHT65659 RXX65659 ROB65659 REF65659 QUJ65659 QKN65659 QAR65659 PQV65659 PGZ65659 OXD65659 ONH65659 ODL65659 NTP65659 NJT65659 MZX65659 MQB65659 MGF65659 LWJ65659 LMN65659 LCR65659 KSV65659 KIZ65659 JZD65659 JPH65659 JFL65659 IVP65659 ILT65659 IBX65659 HSB65659 HIF65659 GYJ65659 GON65659 GER65659 FUV65659 FKZ65659 FBD65659 ERH65659 EHL65659 DXP65659 DNT65659 DDX65659 CUB65659 CKF65659 CAJ65659 BQN65659 BGR65659 AWV65659 AMZ65659 ADD65659 TH65659 JL65659 N65659 WVN983168:WVN983169 WLR983168:WLR983169 WBV983168:WBV983169 VRZ983168:VRZ983169 VID983168:VID983169 UYH983168:UYH983169 UOL983168:UOL983169 UEP983168:UEP983169 TUT983168:TUT983169 TKX983168:TKX983169 TBB983168:TBB983169 SRF983168:SRF983169 SHJ983168:SHJ983169 RXN983168:RXN983169 RNR983168:RNR983169 RDV983168:RDV983169 QTZ983168:QTZ983169 QKD983168:QKD983169 QAH983168:QAH983169 PQL983168:PQL983169 PGP983168:PGP983169 OWT983168:OWT983169 OMX983168:OMX983169 ODB983168:ODB983169 NTF983168:NTF983169 NJJ983168:NJJ983169 MZN983168:MZN983169 MPR983168:MPR983169 MFV983168:MFV983169 LVZ983168:LVZ983169 LMD983168:LMD983169 LCH983168:LCH983169 KSL983168:KSL983169 KIP983168:KIP983169 JYT983168:JYT983169 JOX983168:JOX983169 JFB983168:JFB983169 IVF983168:IVF983169 ILJ983168:ILJ983169 IBN983168:IBN983169 HRR983168:HRR983169 HHV983168:HHV983169 GXZ983168:GXZ983169 GOD983168:GOD983169 GEH983168:GEH983169 FUL983168:FUL983169 FKP983168:FKP983169 FAT983168:FAT983169 EQX983168:EQX983169 EHB983168:EHB983169 DXF983168:DXF983169 DNJ983168:DNJ983169 DDN983168:DDN983169 CTR983168:CTR983169 CJV983168:CJV983169 BZZ983168:BZZ983169 BQD983168:BQD983169 BGH983168:BGH983169 AWL983168:AWL983169 AMP983168:AMP983169 ACT983168:ACT983169 SX983168:SX983169 JB983168:JB983169 C983168:C983169 WVN917632:WVN917633 WLR917632:WLR917633 WBV917632:WBV917633 VRZ917632:VRZ917633 VID917632:VID917633 UYH917632:UYH917633 UOL917632:UOL917633 UEP917632:UEP917633 TUT917632:TUT917633 TKX917632:TKX917633 TBB917632:TBB917633 SRF917632:SRF917633 SHJ917632:SHJ917633 RXN917632:RXN917633 RNR917632:RNR917633 RDV917632:RDV917633 QTZ917632:QTZ917633 QKD917632:QKD917633 QAH917632:QAH917633 PQL917632:PQL917633 PGP917632:PGP917633 OWT917632:OWT917633 OMX917632:OMX917633 ODB917632:ODB917633 NTF917632:NTF917633 NJJ917632:NJJ917633 MZN917632:MZN917633 MPR917632:MPR917633 MFV917632:MFV917633 LVZ917632:LVZ917633 LMD917632:LMD917633 LCH917632:LCH917633 KSL917632:KSL917633 KIP917632:KIP917633 JYT917632:JYT917633 JOX917632:JOX917633 JFB917632:JFB917633 IVF917632:IVF917633 ILJ917632:ILJ917633 IBN917632:IBN917633 HRR917632:HRR917633 HHV917632:HHV917633 GXZ917632:GXZ917633 GOD917632:GOD917633 GEH917632:GEH917633 FUL917632:FUL917633 FKP917632:FKP917633 FAT917632:FAT917633 EQX917632:EQX917633 EHB917632:EHB917633 DXF917632:DXF917633 DNJ917632:DNJ917633 DDN917632:DDN917633 CTR917632:CTR917633 CJV917632:CJV917633 BZZ917632:BZZ917633 BQD917632:BQD917633 BGH917632:BGH917633 AWL917632:AWL917633 AMP917632:AMP917633 ACT917632:ACT917633 SX917632:SX917633 JB917632:JB917633 C917632:C917633 WVN852096:WVN852097 WLR852096:WLR852097 WBV852096:WBV852097 VRZ852096:VRZ852097 VID852096:VID852097 UYH852096:UYH852097 UOL852096:UOL852097 UEP852096:UEP852097 TUT852096:TUT852097 TKX852096:TKX852097 TBB852096:TBB852097 SRF852096:SRF852097 SHJ852096:SHJ852097 RXN852096:RXN852097 RNR852096:RNR852097 RDV852096:RDV852097 QTZ852096:QTZ852097 QKD852096:QKD852097 QAH852096:QAH852097 PQL852096:PQL852097 PGP852096:PGP852097 OWT852096:OWT852097 OMX852096:OMX852097 ODB852096:ODB852097 NTF852096:NTF852097 NJJ852096:NJJ852097 MZN852096:MZN852097 MPR852096:MPR852097 MFV852096:MFV852097 LVZ852096:LVZ852097 LMD852096:LMD852097 LCH852096:LCH852097 KSL852096:KSL852097 KIP852096:KIP852097 JYT852096:JYT852097 JOX852096:JOX852097 JFB852096:JFB852097 IVF852096:IVF852097 ILJ852096:ILJ852097 IBN852096:IBN852097 HRR852096:HRR852097 HHV852096:HHV852097 GXZ852096:GXZ852097 GOD852096:GOD852097 GEH852096:GEH852097 FUL852096:FUL852097 FKP852096:FKP852097 FAT852096:FAT852097 EQX852096:EQX852097 EHB852096:EHB852097 DXF852096:DXF852097 DNJ852096:DNJ852097 DDN852096:DDN852097 CTR852096:CTR852097 CJV852096:CJV852097 BZZ852096:BZZ852097 BQD852096:BQD852097 BGH852096:BGH852097 AWL852096:AWL852097 AMP852096:AMP852097 ACT852096:ACT852097 SX852096:SX852097 JB852096:JB852097 C852096:C852097 WVN786560:WVN786561 WLR786560:WLR786561 WBV786560:WBV786561 VRZ786560:VRZ786561 VID786560:VID786561 UYH786560:UYH786561 UOL786560:UOL786561 UEP786560:UEP786561 TUT786560:TUT786561 TKX786560:TKX786561 TBB786560:TBB786561 SRF786560:SRF786561 SHJ786560:SHJ786561 RXN786560:RXN786561 RNR786560:RNR786561 RDV786560:RDV786561 QTZ786560:QTZ786561 QKD786560:QKD786561 QAH786560:QAH786561 PQL786560:PQL786561 PGP786560:PGP786561 OWT786560:OWT786561 OMX786560:OMX786561 ODB786560:ODB786561 NTF786560:NTF786561 NJJ786560:NJJ786561 MZN786560:MZN786561 MPR786560:MPR786561 MFV786560:MFV786561 LVZ786560:LVZ786561 LMD786560:LMD786561 LCH786560:LCH786561 KSL786560:KSL786561 KIP786560:KIP786561 JYT786560:JYT786561 JOX786560:JOX786561 JFB786560:JFB786561 IVF786560:IVF786561 ILJ786560:ILJ786561 IBN786560:IBN786561 HRR786560:HRR786561 HHV786560:HHV786561 GXZ786560:GXZ786561 GOD786560:GOD786561 GEH786560:GEH786561 FUL786560:FUL786561 FKP786560:FKP786561 FAT786560:FAT786561 EQX786560:EQX786561 EHB786560:EHB786561 DXF786560:DXF786561 DNJ786560:DNJ786561 DDN786560:DDN786561 CTR786560:CTR786561 CJV786560:CJV786561 BZZ786560:BZZ786561 BQD786560:BQD786561 BGH786560:BGH786561 AWL786560:AWL786561 AMP786560:AMP786561 ACT786560:ACT786561 SX786560:SX786561 JB786560:JB786561 C786560:C786561 WVN721024:WVN721025 WLR721024:WLR721025 WBV721024:WBV721025 VRZ721024:VRZ721025 VID721024:VID721025 UYH721024:UYH721025 UOL721024:UOL721025 UEP721024:UEP721025 TUT721024:TUT721025 TKX721024:TKX721025 TBB721024:TBB721025 SRF721024:SRF721025 SHJ721024:SHJ721025 RXN721024:RXN721025 RNR721024:RNR721025 RDV721024:RDV721025 QTZ721024:QTZ721025 QKD721024:QKD721025 QAH721024:QAH721025 PQL721024:PQL721025 PGP721024:PGP721025 OWT721024:OWT721025 OMX721024:OMX721025 ODB721024:ODB721025 NTF721024:NTF721025 NJJ721024:NJJ721025 MZN721024:MZN721025 MPR721024:MPR721025 MFV721024:MFV721025 LVZ721024:LVZ721025 LMD721024:LMD721025 LCH721024:LCH721025 KSL721024:KSL721025 KIP721024:KIP721025 JYT721024:JYT721025 JOX721024:JOX721025 JFB721024:JFB721025 IVF721024:IVF721025 ILJ721024:ILJ721025 IBN721024:IBN721025 HRR721024:HRR721025 HHV721024:HHV721025 GXZ721024:GXZ721025 GOD721024:GOD721025 GEH721024:GEH721025 FUL721024:FUL721025 FKP721024:FKP721025 FAT721024:FAT721025 EQX721024:EQX721025 EHB721024:EHB721025 DXF721024:DXF721025 DNJ721024:DNJ721025 DDN721024:DDN721025 CTR721024:CTR721025 CJV721024:CJV721025 BZZ721024:BZZ721025 BQD721024:BQD721025 BGH721024:BGH721025 AWL721024:AWL721025 AMP721024:AMP721025 ACT721024:ACT721025 SX721024:SX721025 JB721024:JB721025 C721024:C721025 WVN655488:WVN655489 WLR655488:WLR655489 WBV655488:WBV655489 VRZ655488:VRZ655489 VID655488:VID655489 UYH655488:UYH655489 UOL655488:UOL655489 UEP655488:UEP655489 TUT655488:TUT655489 TKX655488:TKX655489 TBB655488:TBB655489 SRF655488:SRF655489 SHJ655488:SHJ655489 RXN655488:RXN655489 RNR655488:RNR655489 RDV655488:RDV655489 QTZ655488:QTZ655489 QKD655488:QKD655489 QAH655488:QAH655489 PQL655488:PQL655489 PGP655488:PGP655489 OWT655488:OWT655489 OMX655488:OMX655489 ODB655488:ODB655489 NTF655488:NTF655489 NJJ655488:NJJ655489 MZN655488:MZN655489 MPR655488:MPR655489 MFV655488:MFV655489 LVZ655488:LVZ655489 LMD655488:LMD655489 LCH655488:LCH655489 KSL655488:KSL655489 KIP655488:KIP655489 JYT655488:JYT655489 JOX655488:JOX655489 JFB655488:JFB655489 IVF655488:IVF655489 ILJ655488:ILJ655489 IBN655488:IBN655489 HRR655488:HRR655489 HHV655488:HHV655489 GXZ655488:GXZ655489 GOD655488:GOD655489 GEH655488:GEH655489 FUL655488:FUL655489 FKP655488:FKP655489 FAT655488:FAT655489 EQX655488:EQX655489 EHB655488:EHB655489 DXF655488:DXF655489 DNJ655488:DNJ655489 DDN655488:DDN655489 CTR655488:CTR655489 CJV655488:CJV655489 BZZ655488:BZZ655489 BQD655488:BQD655489 BGH655488:BGH655489 AWL655488:AWL655489 AMP655488:AMP655489 ACT655488:ACT655489 SX655488:SX655489 JB655488:JB655489 C655488:C655489 WVN589952:WVN589953 WLR589952:WLR589953 WBV589952:WBV589953 VRZ589952:VRZ589953 VID589952:VID589953 UYH589952:UYH589953 UOL589952:UOL589953 UEP589952:UEP589953 TUT589952:TUT589953 TKX589952:TKX589953 TBB589952:TBB589953 SRF589952:SRF589953 SHJ589952:SHJ589953 RXN589952:RXN589953 RNR589952:RNR589953 RDV589952:RDV589953 QTZ589952:QTZ589953 QKD589952:QKD589953 QAH589952:QAH589953 PQL589952:PQL589953 PGP589952:PGP589953 OWT589952:OWT589953 OMX589952:OMX589953 ODB589952:ODB589953 NTF589952:NTF589953 NJJ589952:NJJ589953 MZN589952:MZN589953 MPR589952:MPR589953 MFV589952:MFV589953 LVZ589952:LVZ589953 LMD589952:LMD589953 LCH589952:LCH589953 KSL589952:KSL589953 KIP589952:KIP589953 JYT589952:JYT589953 JOX589952:JOX589953 JFB589952:JFB589953 IVF589952:IVF589953 ILJ589952:ILJ589953 IBN589952:IBN589953 HRR589952:HRR589953 HHV589952:HHV589953 GXZ589952:GXZ589953 GOD589952:GOD589953 GEH589952:GEH589953 FUL589952:FUL589953 FKP589952:FKP589953 FAT589952:FAT589953 EQX589952:EQX589953 EHB589952:EHB589953 DXF589952:DXF589953 DNJ589952:DNJ589953 DDN589952:DDN589953 CTR589952:CTR589953 CJV589952:CJV589953 BZZ589952:BZZ589953 BQD589952:BQD589953 BGH589952:BGH589953 AWL589952:AWL589953 AMP589952:AMP589953 ACT589952:ACT589953 SX589952:SX589953 JB589952:JB589953 C589952:C589953 WVN524416:WVN524417 WLR524416:WLR524417 WBV524416:WBV524417 VRZ524416:VRZ524417 VID524416:VID524417 UYH524416:UYH524417 UOL524416:UOL524417 UEP524416:UEP524417 TUT524416:TUT524417 TKX524416:TKX524417 TBB524416:TBB524417 SRF524416:SRF524417 SHJ524416:SHJ524417 RXN524416:RXN524417 RNR524416:RNR524417 RDV524416:RDV524417 QTZ524416:QTZ524417 QKD524416:QKD524417 QAH524416:QAH524417 PQL524416:PQL524417 PGP524416:PGP524417 OWT524416:OWT524417 OMX524416:OMX524417 ODB524416:ODB524417 NTF524416:NTF524417 NJJ524416:NJJ524417 MZN524416:MZN524417 MPR524416:MPR524417 MFV524416:MFV524417 LVZ524416:LVZ524417 LMD524416:LMD524417 LCH524416:LCH524417 KSL524416:KSL524417 KIP524416:KIP524417 JYT524416:JYT524417 JOX524416:JOX524417 JFB524416:JFB524417 IVF524416:IVF524417 ILJ524416:ILJ524417 IBN524416:IBN524417 HRR524416:HRR524417 HHV524416:HHV524417 GXZ524416:GXZ524417 GOD524416:GOD524417 GEH524416:GEH524417 FUL524416:FUL524417 FKP524416:FKP524417 FAT524416:FAT524417 EQX524416:EQX524417 EHB524416:EHB524417 DXF524416:DXF524417 DNJ524416:DNJ524417 DDN524416:DDN524417 CTR524416:CTR524417 CJV524416:CJV524417 BZZ524416:BZZ524417 BQD524416:BQD524417 BGH524416:BGH524417 AWL524416:AWL524417 AMP524416:AMP524417 ACT524416:ACT524417 SX524416:SX524417 JB524416:JB524417 C524416:C524417 WVN458880:WVN458881 WLR458880:WLR458881 WBV458880:WBV458881 VRZ458880:VRZ458881 VID458880:VID458881 UYH458880:UYH458881 UOL458880:UOL458881 UEP458880:UEP458881 TUT458880:TUT458881 TKX458880:TKX458881 TBB458880:TBB458881 SRF458880:SRF458881 SHJ458880:SHJ458881 RXN458880:RXN458881 RNR458880:RNR458881 RDV458880:RDV458881 QTZ458880:QTZ458881 QKD458880:QKD458881 QAH458880:QAH458881 PQL458880:PQL458881 PGP458880:PGP458881 OWT458880:OWT458881 OMX458880:OMX458881 ODB458880:ODB458881 NTF458880:NTF458881 NJJ458880:NJJ458881 MZN458880:MZN458881 MPR458880:MPR458881 MFV458880:MFV458881 LVZ458880:LVZ458881 LMD458880:LMD458881 LCH458880:LCH458881 KSL458880:KSL458881 KIP458880:KIP458881 JYT458880:JYT458881 JOX458880:JOX458881 JFB458880:JFB458881 IVF458880:IVF458881 ILJ458880:ILJ458881 IBN458880:IBN458881 HRR458880:HRR458881 HHV458880:HHV458881 GXZ458880:GXZ458881 GOD458880:GOD458881 GEH458880:GEH458881 FUL458880:FUL458881 FKP458880:FKP458881 FAT458880:FAT458881 EQX458880:EQX458881 EHB458880:EHB458881 DXF458880:DXF458881 DNJ458880:DNJ458881 DDN458880:DDN458881 CTR458880:CTR458881 CJV458880:CJV458881 BZZ458880:BZZ458881 BQD458880:BQD458881 BGH458880:BGH458881 AWL458880:AWL458881 AMP458880:AMP458881 ACT458880:ACT458881 SX458880:SX458881 JB458880:JB458881 C458880:C458881 WVN393344:WVN393345 WLR393344:WLR393345 WBV393344:WBV393345 VRZ393344:VRZ393345 VID393344:VID393345 UYH393344:UYH393345 UOL393344:UOL393345 UEP393344:UEP393345 TUT393344:TUT393345 TKX393344:TKX393345 TBB393344:TBB393345 SRF393344:SRF393345 SHJ393344:SHJ393345 RXN393344:RXN393345 RNR393344:RNR393345 RDV393344:RDV393345 QTZ393344:QTZ393345 QKD393344:QKD393345 QAH393344:QAH393345 PQL393344:PQL393345 PGP393344:PGP393345 OWT393344:OWT393345 OMX393344:OMX393345 ODB393344:ODB393345 NTF393344:NTF393345 NJJ393344:NJJ393345 MZN393344:MZN393345 MPR393344:MPR393345 MFV393344:MFV393345 LVZ393344:LVZ393345 LMD393344:LMD393345 LCH393344:LCH393345 KSL393344:KSL393345 KIP393344:KIP393345 JYT393344:JYT393345 JOX393344:JOX393345 JFB393344:JFB393345 IVF393344:IVF393345 ILJ393344:ILJ393345 IBN393344:IBN393345 HRR393344:HRR393345 HHV393344:HHV393345 GXZ393344:GXZ393345 GOD393344:GOD393345 GEH393344:GEH393345 FUL393344:FUL393345 FKP393344:FKP393345 FAT393344:FAT393345 EQX393344:EQX393345 EHB393344:EHB393345 DXF393344:DXF393345 DNJ393344:DNJ393345 DDN393344:DDN393345 CTR393344:CTR393345 CJV393344:CJV393345 BZZ393344:BZZ393345 BQD393344:BQD393345 BGH393344:BGH393345 AWL393344:AWL393345 AMP393344:AMP393345 ACT393344:ACT393345 SX393344:SX393345 JB393344:JB393345 C393344:C393345 WVN327808:WVN327809 WLR327808:WLR327809 WBV327808:WBV327809 VRZ327808:VRZ327809 VID327808:VID327809 UYH327808:UYH327809 UOL327808:UOL327809 UEP327808:UEP327809 TUT327808:TUT327809 TKX327808:TKX327809 TBB327808:TBB327809 SRF327808:SRF327809 SHJ327808:SHJ327809 RXN327808:RXN327809 RNR327808:RNR327809 RDV327808:RDV327809 QTZ327808:QTZ327809 QKD327808:QKD327809 QAH327808:QAH327809 PQL327808:PQL327809 PGP327808:PGP327809 OWT327808:OWT327809 OMX327808:OMX327809 ODB327808:ODB327809 NTF327808:NTF327809 NJJ327808:NJJ327809 MZN327808:MZN327809 MPR327808:MPR327809 MFV327808:MFV327809 LVZ327808:LVZ327809 LMD327808:LMD327809 LCH327808:LCH327809 KSL327808:KSL327809 KIP327808:KIP327809 JYT327808:JYT327809 JOX327808:JOX327809 JFB327808:JFB327809 IVF327808:IVF327809 ILJ327808:ILJ327809 IBN327808:IBN327809 HRR327808:HRR327809 HHV327808:HHV327809 GXZ327808:GXZ327809 GOD327808:GOD327809 GEH327808:GEH327809 FUL327808:FUL327809 FKP327808:FKP327809 FAT327808:FAT327809 EQX327808:EQX327809 EHB327808:EHB327809 DXF327808:DXF327809 DNJ327808:DNJ327809 DDN327808:DDN327809 CTR327808:CTR327809 CJV327808:CJV327809 BZZ327808:BZZ327809 BQD327808:BQD327809 BGH327808:BGH327809 AWL327808:AWL327809 AMP327808:AMP327809 ACT327808:ACT327809 SX327808:SX327809 JB327808:JB327809 C327808:C327809 WVN262272:WVN262273 WLR262272:WLR262273 WBV262272:WBV262273 VRZ262272:VRZ262273 VID262272:VID262273 UYH262272:UYH262273 UOL262272:UOL262273 UEP262272:UEP262273 TUT262272:TUT262273 TKX262272:TKX262273 TBB262272:TBB262273 SRF262272:SRF262273 SHJ262272:SHJ262273 RXN262272:RXN262273 RNR262272:RNR262273 RDV262272:RDV262273 QTZ262272:QTZ262273 QKD262272:QKD262273 QAH262272:QAH262273 PQL262272:PQL262273 PGP262272:PGP262273 OWT262272:OWT262273 OMX262272:OMX262273 ODB262272:ODB262273 NTF262272:NTF262273 NJJ262272:NJJ262273 MZN262272:MZN262273 MPR262272:MPR262273 MFV262272:MFV262273 LVZ262272:LVZ262273 LMD262272:LMD262273 LCH262272:LCH262273 KSL262272:KSL262273 KIP262272:KIP262273 JYT262272:JYT262273 JOX262272:JOX262273 JFB262272:JFB262273 IVF262272:IVF262273 ILJ262272:ILJ262273 IBN262272:IBN262273 HRR262272:HRR262273 HHV262272:HHV262273 GXZ262272:GXZ262273 GOD262272:GOD262273 GEH262272:GEH262273 FUL262272:FUL262273 FKP262272:FKP262273 FAT262272:FAT262273 EQX262272:EQX262273 EHB262272:EHB262273 DXF262272:DXF262273 DNJ262272:DNJ262273 DDN262272:DDN262273 CTR262272:CTR262273 CJV262272:CJV262273 BZZ262272:BZZ262273 BQD262272:BQD262273 BGH262272:BGH262273 AWL262272:AWL262273 AMP262272:AMP262273 ACT262272:ACT262273 SX262272:SX262273 JB262272:JB262273 C262272:C262273 WVN196736:WVN196737 WLR196736:WLR196737 WBV196736:WBV196737 VRZ196736:VRZ196737 VID196736:VID196737 UYH196736:UYH196737 UOL196736:UOL196737 UEP196736:UEP196737 TUT196736:TUT196737 TKX196736:TKX196737 TBB196736:TBB196737 SRF196736:SRF196737 SHJ196736:SHJ196737 RXN196736:RXN196737 RNR196736:RNR196737 RDV196736:RDV196737 QTZ196736:QTZ196737 QKD196736:QKD196737 QAH196736:QAH196737 PQL196736:PQL196737 PGP196736:PGP196737 OWT196736:OWT196737 OMX196736:OMX196737 ODB196736:ODB196737 NTF196736:NTF196737 NJJ196736:NJJ196737 MZN196736:MZN196737 MPR196736:MPR196737 MFV196736:MFV196737 LVZ196736:LVZ196737 LMD196736:LMD196737 LCH196736:LCH196737 KSL196736:KSL196737 KIP196736:KIP196737 JYT196736:JYT196737 JOX196736:JOX196737 JFB196736:JFB196737 IVF196736:IVF196737 ILJ196736:ILJ196737 IBN196736:IBN196737 HRR196736:HRR196737 HHV196736:HHV196737 GXZ196736:GXZ196737 GOD196736:GOD196737 GEH196736:GEH196737 FUL196736:FUL196737 FKP196736:FKP196737 FAT196736:FAT196737 EQX196736:EQX196737 EHB196736:EHB196737 DXF196736:DXF196737 DNJ196736:DNJ196737 DDN196736:DDN196737 CTR196736:CTR196737 CJV196736:CJV196737 BZZ196736:BZZ196737 BQD196736:BQD196737 BGH196736:BGH196737 AWL196736:AWL196737 AMP196736:AMP196737 ACT196736:ACT196737 SX196736:SX196737 JB196736:JB196737 C196736:C196737 WVN131200:WVN131201 WLR131200:WLR131201 WBV131200:WBV131201 VRZ131200:VRZ131201 VID131200:VID131201 UYH131200:UYH131201 UOL131200:UOL131201 UEP131200:UEP131201 TUT131200:TUT131201 TKX131200:TKX131201 TBB131200:TBB131201 SRF131200:SRF131201 SHJ131200:SHJ131201 RXN131200:RXN131201 RNR131200:RNR131201 RDV131200:RDV131201 QTZ131200:QTZ131201 QKD131200:QKD131201 QAH131200:QAH131201 PQL131200:PQL131201 PGP131200:PGP131201 OWT131200:OWT131201 OMX131200:OMX131201 ODB131200:ODB131201 NTF131200:NTF131201 NJJ131200:NJJ131201 MZN131200:MZN131201 MPR131200:MPR131201 MFV131200:MFV131201 LVZ131200:LVZ131201 LMD131200:LMD131201 LCH131200:LCH131201 KSL131200:KSL131201 KIP131200:KIP131201 JYT131200:JYT131201 JOX131200:JOX131201 JFB131200:JFB131201 IVF131200:IVF131201 ILJ131200:ILJ131201 IBN131200:IBN131201 HRR131200:HRR131201 HHV131200:HHV131201 GXZ131200:GXZ131201 GOD131200:GOD131201 GEH131200:GEH131201 FUL131200:FUL131201 FKP131200:FKP131201 FAT131200:FAT131201 EQX131200:EQX131201 EHB131200:EHB131201 DXF131200:DXF131201 DNJ131200:DNJ131201 DDN131200:DDN131201 CTR131200:CTR131201 CJV131200:CJV131201 BZZ131200:BZZ131201 BQD131200:BQD131201 BGH131200:BGH131201 AWL131200:AWL131201 AMP131200:AMP131201 ACT131200:ACT131201 SX131200:SX131201 JB131200:JB131201 C131200:C131201 WVN65664:WVN65665 WLR65664:WLR65665 WBV65664:WBV65665 VRZ65664:VRZ65665 VID65664:VID65665 UYH65664:UYH65665 UOL65664:UOL65665 UEP65664:UEP65665 TUT65664:TUT65665 TKX65664:TKX65665 TBB65664:TBB65665 SRF65664:SRF65665 SHJ65664:SHJ65665 RXN65664:RXN65665 RNR65664:RNR65665 RDV65664:RDV65665 QTZ65664:QTZ65665 QKD65664:QKD65665 QAH65664:QAH65665 PQL65664:PQL65665 PGP65664:PGP65665 OWT65664:OWT65665 OMX65664:OMX65665 ODB65664:ODB65665 NTF65664:NTF65665 NJJ65664:NJJ65665 MZN65664:MZN65665 MPR65664:MPR65665 MFV65664:MFV65665 LVZ65664:LVZ65665 LMD65664:LMD65665 LCH65664:LCH65665 KSL65664:KSL65665 KIP65664:KIP65665 JYT65664:JYT65665 JOX65664:JOX65665 JFB65664:JFB65665 IVF65664:IVF65665 ILJ65664:ILJ65665 IBN65664:IBN65665 HRR65664:HRR65665 HHV65664:HHV65665 GXZ65664:GXZ65665 GOD65664:GOD65665 GEH65664:GEH65665 FUL65664:FUL65665 FKP65664:FKP65665 FAT65664:FAT65665 EQX65664:EQX65665 EHB65664:EHB65665 DXF65664:DXF65665 DNJ65664:DNJ65665 DDN65664:DDN65665 CTR65664:CTR65665 CJV65664:CJV65665 BZZ65664:BZZ65665 BQD65664:BQD65665 BGH65664:BGH65665 AWL65664:AWL65665 AMP65664:AMP65665 ACT65664:ACT65665 SX65664:SX65665 JB65664:JB65665 C65664:C65665 WVM983169 WLQ983169 WBU983169 VRY983169 VIC983169 UYG983169 UOK983169 UEO983169 TUS983169 TKW983169 TBA983169 SRE983169 SHI983169 RXM983169 RNQ983169 RDU983169 QTY983169 QKC983169 QAG983169 PQK983169 PGO983169 OWS983169 OMW983169 ODA983169 NTE983169 NJI983169 MZM983169 MPQ983169 MFU983169 LVY983169 LMC983169 LCG983169 KSK983169 KIO983169 JYS983169 JOW983169 JFA983169 IVE983169 ILI983169 IBM983169 HRQ983169 HHU983169 GXY983169 GOC983169 GEG983169 FUK983169 FKO983169 FAS983169 EQW983169 EHA983169 DXE983169 DNI983169 DDM983169 CTQ983169 CJU983169 BZY983169 BQC983169 BGG983169 AWK983169 AMO983169 ACS983169 SW983169 JA983169 B983169 WVM917633 WLQ917633 WBU917633 VRY917633 VIC917633 UYG917633 UOK917633 UEO917633 TUS917633 TKW917633 TBA917633 SRE917633 SHI917633 RXM917633 RNQ917633 RDU917633 QTY917633 QKC917633 QAG917633 PQK917633 PGO917633 OWS917633 OMW917633 ODA917633 NTE917633 NJI917633 MZM917633 MPQ917633 MFU917633 LVY917633 LMC917633 LCG917633 KSK917633 KIO917633 JYS917633 JOW917633 JFA917633 IVE917633 ILI917633 IBM917633 HRQ917633 HHU917633 GXY917633 GOC917633 GEG917633 FUK917633 FKO917633 FAS917633 EQW917633 EHA917633 DXE917633 DNI917633 DDM917633 CTQ917633 CJU917633 BZY917633 BQC917633 BGG917633 AWK917633 AMO917633 ACS917633 SW917633 JA917633 B917633 WVM852097 WLQ852097 WBU852097 VRY852097 VIC852097 UYG852097 UOK852097 UEO852097 TUS852097 TKW852097 TBA852097 SRE852097 SHI852097 RXM852097 RNQ852097 RDU852097 QTY852097 QKC852097 QAG852097 PQK852097 PGO852097 OWS852097 OMW852097 ODA852097 NTE852097 NJI852097 MZM852097 MPQ852097 MFU852097 LVY852097 LMC852097 LCG852097 KSK852097 KIO852097 JYS852097 JOW852097 JFA852097 IVE852097 ILI852097 IBM852097 HRQ852097 HHU852097 GXY852097 GOC852097 GEG852097 FUK852097 FKO852097 FAS852097 EQW852097 EHA852097 DXE852097 DNI852097 DDM852097 CTQ852097 CJU852097 BZY852097 BQC852097 BGG852097 AWK852097 AMO852097 ACS852097 SW852097 JA852097 B852097 WVM786561 WLQ786561 WBU786561 VRY786561 VIC786561 UYG786561 UOK786561 UEO786561 TUS786561 TKW786561 TBA786561 SRE786561 SHI786561 RXM786561 RNQ786561 RDU786561 QTY786561 QKC786561 QAG786561 PQK786561 PGO786561 OWS786561 OMW786561 ODA786561 NTE786561 NJI786561 MZM786561 MPQ786561 MFU786561 LVY786561 LMC786561 LCG786561 KSK786561 KIO786561 JYS786561 JOW786561 JFA786561 IVE786561 ILI786561 IBM786561 HRQ786561 HHU786561 GXY786561 GOC786561 GEG786561 FUK786561 FKO786561 FAS786561 EQW786561 EHA786561 DXE786561 DNI786561 DDM786561 CTQ786561 CJU786561 BZY786561 BQC786561 BGG786561 AWK786561 AMO786561 ACS786561 SW786561 JA786561 B786561 WVM721025 WLQ721025 WBU721025 VRY721025 VIC721025 UYG721025 UOK721025 UEO721025 TUS721025 TKW721025 TBA721025 SRE721025 SHI721025 RXM721025 RNQ721025 RDU721025 QTY721025 QKC721025 QAG721025 PQK721025 PGO721025 OWS721025 OMW721025 ODA721025 NTE721025 NJI721025 MZM721025 MPQ721025 MFU721025 LVY721025 LMC721025 LCG721025 KSK721025 KIO721025 JYS721025 JOW721025 JFA721025 IVE721025 ILI721025 IBM721025 HRQ721025 HHU721025 GXY721025 GOC721025 GEG721025 FUK721025 FKO721025 FAS721025 EQW721025 EHA721025 DXE721025 DNI721025 DDM721025 CTQ721025 CJU721025 BZY721025 BQC721025 BGG721025 AWK721025 AMO721025 ACS721025 SW721025 JA721025 B721025 WVM655489 WLQ655489 WBU655489 VRY655489 VIC655489 UYG655489 UOK655489 UEO655489 TUS655489 TKW655489 TBA655489 SRE655489 SHI655489 RXM655489 RNQ655489 RDU655489 QTY655489 QKC655489 QAG655489 PQK655489 PGO655489 OWS655489 OMW655489 ODA655489 NTE655489 NJI655489 MZM655489 MPQ655489 MFU655489 LVY655489 LMC655489 LCG655489 KSK655489 KIO655489 JYS655489 JOW655489 JFA655489 IVE655489 ILI655489 IBM655489 HRQ655489 HHU655489 GXY655489 GOC655489 GEG655489 FUK655489 FKO655489 FAS655489 EQW655489 EHA655489 DXE655489 DNI655489 DDM655489 CTQ655489 CJU655489 BZY655489 BQC655489 BGG655489 AWK655489 AMO655489 ACS655489 SW655489 JA655489 B655489 WVM589953 WLQ589953 WBU589953 VRY589953 VIC589953 UYG589953 UOK589953 UEO589953 TUS589953 TKW589953 TBA589953 SRE589953 SHI589953 RXM589953 RNQ589953 RDU589953 QTY589953 QKC589953 QAG589953 PQK589953 PGO589953 OWS589953 OMW589953 ODA589953 NTE589953 NJI589953 MZM589953 MPQ589953 MFU589953 LVY589953 LMC589953 LCG589953 KSK589953 KIO589953 JYS589953 JOW589953 JFA589953 IVE589953 ILI589953 IBM589953 HRQ589953 HHU589953 GXY589953 GOC589953 GEG589953 FUK589953 FKO589953 FAS589953 EQW589953 EHA589953 DXE589953 DNI589953 DDM589953 CTQ589953 CJU589953 BZY589953 BQC589953 BGG589953 AWK589953 AMO589953 ACS589953 SW589953 JA589953 B589953 WVM524417 WLQ524417 WBU524417 VRY524417 VIC524417 UYG524417 UOK524417 UEO524417 TUS524417 TKW524417 TBA524417 SRE524417 SHI524417 RXM524417 RNQ524417 RDU524417 QTY524417 QKC524417 QAG524417 PQK524417 PGO524417 OWS524417 OMW524417 ODA524417 NTE524417 NJI524417 MZM524417 MPQ524417 MFU524417 LVY524417 LMC524417 LCG524417 KSK524417 KIO524417 JYS524417 JOW524417 JFA524417 IVE524417 ILI524417 IBM524417 HRQ524417 HHU524417 GXY524417 GOC524417 GEG524417 FUK524417 FKO524417 FAS524417 EQW524417 EHA524417 DXE524417 DNI524417 DDM524417 CTQ524417 CJU524417 BZY524417 BQC524417 BGG524417 AWK524417 AMO524417 ACS524417 SW524417 JA524417 B524417 WVM458881 WLQ458881 WBU458881 VRY458881 VIC458881 UYG458881 UOK458881 UEO458881 TUS458881 TKW458881 TBA458881 SRE458881 SHI458881 RXM458881 RNQ458881 RDU458881 QTY458881 QKC458881 QAG458881 PQK458881 PGO458881 OWS458881 OMW458881 ODA458881 NTE458881 NJI458881 MZM458881 MPQ458881 MFU458881 LVY458881 LMC458881 LCG458881 KSK458881 KIO458881 JYS458881 JOW458881 JFA458881 IVE458881 ILI458881 IBM458881 HRQ458881 HHU458881 GXY458881 GOC458881 GEG458881 FUK458881 FKO458881 FAS458881 EQW458881 EHA458881 DXE458881 DNI458881 DDM458881 CTQ458881 CJU458881 BZY458881 BQC458881 BGG458881 AWK458881 AMO458881 ACS458881 SW458881 JA458881 B458881 WVM393345 WLQ393345 WBU393345 VRY393345 VIC393345 UYG393345 UOK393345 UEO393345 TUS393345 TKW393345 TBA393345 SRE393345 SHI393345 RXM393345 RNQ393345 RDU393345 QTY393345 QKC393345 QAG393345 PQK393345 PGO393345 OWS393345 OMW393345 ODA393345 NTE393345 NJI393345 MZM393345 MPQ393345 MFU393345 LVY393345 LMC393345 LCG393345 KSK393345 KIO393345 JYS393345 JOW393345 JFA393345 IVE393345 ILI393345 IBM393345 HRQ393345 HHU393345 GXY393345 GOC393345 GEG393345 FUK393345 FKO393345 FAS393345 EQW393345 EHA393345 DXE393345 DNI393345 DDM393345 CTQ393345 CJU393345 BZY393345 BQC393345 BGG393345 AWK393345 AMO393345 ACS393345 SW393345 JA393345 B393345 WVM327809 WLQ327809 WBU327809 VRY327809 VIC327809 UYG327809 UOK327809 UEO327809 TUS327809 TKW327809 TBA327809 SRE327809 SHI327809 RXM327809 RNQ327809 RDU327809 QTY327809 QKC327809 QAG327809 PQK327809 PGO327809 OWS327809 OMW327809 ODA327809 NTE327809 NJI327809 MZM327809 MPQ327809 MFU327809 LVY327809 LMC327809 LCG327809 KSK327809 KIO327809 JYS327809 JOW327809 JFA327809 IVE327809 ILI327809 IBM327809 HRQ327809 HHU327809 GXY327809 GOC327809 GEG327809 FUK327809 FKO327809 FAS327809 EQW327809 EHA327809 DXE327809 DNI327809 DDM327809 CTQ327809 CJU327809 BZY327809 BQC327809 BGG327809 AWK327809 AMO327809 ACS327809 SW327809 JA327809 B327809 WVM262273 WLQ262273 WBU262273 VRY262273 VIC262273 UYG262273 UOK262273 UEO262273 TUS262273 TKW262273 TBA262273 SRE262273 SHI262273 RXM262273 RNQ262273 RDU262273 QTY262273 QKC262273 QAG262273 PQK262273 PGO262273 OWS262273 OMW262273 ODA262273 NTE262273 NJI262273 MZM262273 MPQ262273 MFU262273 LVY262273 LMC262273 LCG262273 KSK262273 KIO262273 JYS262273 JOW262273 JFA262273 IVE262273 ILI262273 IBM262273 HRQ262273 HHU262273 GXY262273 GOC262273 GEG262273 FUK262273 FKO262273 FAS262273 EQW262273 EHA262273 DXE262273 DNI262273 DDM262273 CTQ262273 CJU262273 BZY262273 BQC262273 BGG262273 AWK262273 AMO262273 ACS262273 SW262273 JA262273 B262273 WVM196737 WLQ196737 WBU196737 VRY196737 VIC196737 UYG196737 UOK196737 UEO196737 TUS196737 TKW196737 TBA196737 SRE196737 SHI196737 RXM196737 RNQ196737 RDU196737 QTY196737 QKC196737 QAG196737 PQK196737 PGO196737 OWS196737 OMW196737 ODA196737 NTE196737 NJI196737 MZM196737 MPQ196737 MFU196737 LVY196737 LMC196737 LCG196737 KSK196737 KIO196737 JYS196737 JOW196737 JFA196737 IVE196737 ILI196737 IBM196737 HRQ196737 HHU196737 GXY196737 GOC196737 GEG196737 FUK196737 FKO196737 FAS196737 EQW196737 EHA196737 DXE196737 DNI196737 DDM196737 CTQ196737 CJU196737 BZY196737 BQC196737 BGG196737 AWK196737 AMO196737 ACS196737 SW196737 JA196737 B196737 WVM131201 WLQ131201 WBU131201 VRY131201 VIC131201 UYG131201 UOK131201 UEO131201 TUS131201 TKW131201 TBA131201 SRE131201 SHI131201 RXM131201 RNQ131201 RDU131201 QTY131201 QKC131201 QAG131201 PQK131201 PGO131201 OWS131201 OMW131201 ODA131201 NTE131201 NJI131201 MZM131201 MPQ131201 MFU131201 LVY131201 LMC131201 LCG131201 KSK131201 KIO131201 JYS131201 JOW131201 JFA131201 IVE131201 ILI131201 IBM131201 HRQ131201 HHU131201 GXY131201 GOC131201 GEG131201 FUK131201 FKO131201 FAS131201 EQW131201 EHA131201 DXE131201 DNI131201 DDM131201 CTQ131201 CJU131201 BZY131201 BQC131201 BGG131201 AWK131201 AMO131201 ACS131201 SW131201 JA131201 B131201 WVM65665 WLQ65665 WBU65665 VRY65665 VIC65665 UYG65665 UOK65665 UEO65665 TUS65665 TKW65665 TBA65665 SRE65665 SHI65665 RXM65665 RNQ65665 RDU65665 QTY65665 QKC65665 QAG65665 PQK65665 PGO65665 OWS65665 OMW65665 ODA65665 NTE65665 NJI65665 MZM65665 MPQ65665 MFU65665 LVY65665 LMC65665 LCG65665 KSK65665 KIO65665 JYS65665 JOW65665 JFA65665 IVE65665 ILI65665 IBM65665 HRQ65665 HHU65665 GXY65665 GOC65665 GEG65665 FUK65665 FKO65665 FAS65665 EQW65665 EHA65665 DXE65665 DNI65665 DDM65665 CTQ65665 CJU65665 BZY65665 BQC65665 BGG65665 AWK65665 AMO65665 ACS65665 SW65665 JA65665 B65665 WVO983180:WVO983185 WLS983180:WLS983185 WBW983180:WBW983185 VSA983180:VSA983185 VIE983180:VIE983185 UYI983180:UYI983185 UOM983180:UOM983185 UEQ983180:UEQ983185 TUU983180:TUU983185 TKY983180:TKY983185 TBC983180:TBC983185 SRG983180:SRG983185 SHK983180:SHK983185 RXO983180:RXO983185 RNS983180:RNS983185 RDW983180:RDW983185 QUA983180:QUA983185 QKE983180:QKE983185 QAI983180:QAI983185 PQM983180:PQM983185 PGQ983180:PGQ983185 OWU983180:OWU983185 OMY983180:OMY983185 ODC983180:ODC983185 NTG983180:NTG983185 NJK983180:NJK983185 MZO983180:MZO983185 MPS983180:MPS983185 MFW983180:MFW983185 LWA983180:LWA983185 LME983180:LME983185 LCI983180:LCI983185 KSM983180:KSM983185 KIQ983180:KIQ983185 JYU983180:JYU983185 JOY983180:JOY983185 JFC983180:JFC983185 IVG983180:IVG983185 ILK983180:ILK983185 IBO983180:IBO983185 HRS983180:HRS983185 HHW983180:HHW983185 GYA983180:GYA983185 GOE983180:GOE983185 GEI983180:GEI983185 FUM983180:FUM983185 FKQ983180:FKQ983185 FAU983180:FAU983185 EQY983180:EQY983185 EHC983180:EHC983185 DXG983180:DXG983185 DNK983180:DNK983185 DDO983180:DDO983185 CTS983180:CTS983185 CJW983180:CJW983185 CAA983180:CAA983185 BQE983180:BQE983185 BGI983180:BGI983185 AWM983180:AWM983185 AMQ983180:AMQ983185 ACU983180:ACU983185 SY983180:SY983185 JC983180:JC983185 D983180:E983185 WVO917644:WVO917649 WLS917644:WLS917649 WBW917644:WBW917649 VSA917644:VSA917649 VIE917644:VIE917649 UYI917644:UYI917649 UOM917644:UOM917649 UEQ917644:UEQ917649 TUU917644:TUU917649 TKY917644:TKY917649 TBC917644:TBC917649 SRG917644:SRG917649 SHK917644:SHK917649 RXO917644:RXO917649 RNS917644:RNS917649 RDW917644:RDW917649 QUA917644:QUA917649 QKE917644:QKE917649 QAI917644:QAI917649 PQM917644:PQM917649 PGQ917644:PGQ917649 OWU917644:OWU917649 OMY917644:OMY917649 ODC917644:ODC917649 NTG917644:NTG917649 NJK917644:NJK917649 MZO917644:MZO917649 MPS917644:MPS917649 MFW917644:MFW917649 LWA917644:LWA917649 LME917644:LME917649 LCI917644:LCI917649 KSM917644:KSM917649 KIQ917644:KIQ917649 JYU917644:JYU917649 JOY917644:JOY917649 JFC917644:JFC917649 IVG917644:IVG917649 ILK917644:ILK917649 IBO917644:IBO917649 HRS917644:HRS917649 HHW917644:HHW917649 GYA917644:GYA917649 GOE917644:GOE917649 GEI917644:GEI917649 FUM917644:FUM917649 FKQ917644:FKQ917649 FAU917644:FAU917649 EQY917644:EQY917649 EHC917644:EHC917649 DXG917644:DXG917649 DNK917644:DNK917649 DDO917644:DDO917649 CTS917644:CTS917649 CJW917644:CJW917649 CAA917644:CAA917649 BQE917644:BQE917649 BGI917644:BGI917649 AWM917644:AWM917649 AMQ917644:AMQ917649 ACU917644:ACU917649 SY917644:SY917649 JC917644:JC917649 D917644:E917649 WVO852108:WVO852113 WLS852108:WLS852113 WBW852108:WBW852113 VSA852108:VSA852113 VIE852108:VIE852113 UYI852108:UYI852113 UOM852108:UOM852113 UEQ852108:UEQ852113 TUU852108:TUU852113 TKY852108:TKY852113 TBC852108:TBC852113 SRG852108:SRG852113 SHK852108:SHK852113 RXO852108:RXO852113 RNS852108:RNS852113 RDW852108:RDW852113 QUA852108:QUA852113 QKE852108:QKE852113 QAI852108:QAI852113 PQM852108:PQM852113 PGQ852108:PGQ852113 OWU852108:OWU852113 OMY852108:OMY852113 ODC852108:ODC852113 NTG852108:NTG852113 NJK852108:NJK852113 MZO852108:MZO852113 MPS852108:MPS852113 MFW852108:MFW852113 LWA852108:LWA852113 LME852108:LME852113 LCI852108:LCI852113 KSM852108:KSM852113 KIQ852108:KIQ852113 JYU852108:JYU852113 JOY852108:JOY852113 JFC852108:JFC852113 IVG852108:IVG852113 ILK852108:ILK852113 IBO852108:IBO852113 HRS852108:HRS852113 HHW852108:HHW852113 GYA852108:GYA852113 GOE852108:GOE852113 GEI852108:GEI852113 FUM852108:FUM852113 FKQ852108:FKQ852113 FAU852108:FAU852113 EQY852108:EQY852113 EHC852108:EHC852113 DXG852108:DXG852113 DNK852108:DNK852113 DDO852108:DDO852113 CTS852108:CTS852113 CJW852108:CJW852113 CAA852108:CAA852113 BQE852108:BQE852113 BGI852108:BGI852113 AWM852108:AWM852113 AMQ852108:AMQ852113 ACU852108:ACU852113 SY852108:SY852113 JC852108:JC852113 D852108:E852113 WVO786572:WVO786577 WLS786572:WLS786577 WBW786572:WBW786577 VSA786572:VSA786577 VIE786572:VIE786577 UYI786572:UYI786577 UOM786572:UOM786577 UEQ786572:UEQ786577 TUU786572:TUU786577 TKY786572:TKY786577 TBC786572:TBC786577 SRG786572:SRG786577 SHK786572:SHK786577 RXO786572:RXO786577 RNS786572:RNS786577 RDW786572:RDW786577 QUA786572:QUA786577 QKE786572:QKE786577 QAI786572:QAI786577 PQM786572:PQM786577 PGQ786572:PGQ786577 OWU786572:OWU786577 OMY786572:OMY786577 ODC786572:ODC786577 NTG786572:NTG786577 NJK786572:NJK786577 MZO786572:MZO786577 MPS786572:MPS786577 MFW786572:MFW786577 LWA786572:LWA786577 LME786572:LME786577 LCI786572:LCI786577 KSM786572:KSM786577 KIQ786572:KIQ786577 JYU786572:JYU786577 JOY786572:JOY786577 JFC786572:JFC786577 IVG786572:IVG786577 ILK786572:ILK786577 IBO786572:IBO786577 HRS786572:HRS786577 HHW786572:HHW786577 GYA786572:GYA786577 GOE786572:GOE786577 GEI786572:GEI786577 FUM786572:FUM786577 FKQ786572:FKQ786577 FAU786572:FAU786577 EQY786572:EQY786577 EHC786572:EHC786577 DXG786572:DXG786577 DNK786572:DNK786577 DDO786572:DDO786577 CTS786572:CTS786577 CJW786572:CJW786577 CAA786572:CAA786577 BQE786572:BQE786577 BGI786572:BGI786577 AWM786572:AWM786577 AMQ786572:AMQ786577 ACU786572:ACU786577 SY786572:SY786577 JC786572:JC786577 D786572:E786577 WVO721036:WVO721041 WLS721036:WLS721041 WBW721036:WBW721041 VSA721036:VSA721041 VIE721036:VIE721041 UYI721036:UYI721041 UOM721036:UOM721041 UEQ721036:UEQ721041 TUU721036:TUU721041 TKY721036:TKY721041 TBC721036:TBC721041 SRG721036:SRG721041 SHK721036:SHK721041 RXO721036:RXO721041 RNS721036:RNS721041 RDW721036:RDW721041 QUA721036:QUA721041 QKE721036:QKE721041 QAI721036:QAI721041 PQM721036:PQM721041 PGQ721036:PGQ721041 OWU721036:OWU721041 OMY721036:OMY721041 ODC721036:ODC721041 NTG721036:NTG721041 NJK721036:NJK721041 MZO721036:MZO721041 MPS721036:MPS721041 MFW721036:MFW721041 LWA721036:LWA721041 LME721036:LME721041 LCI721036:LCI721041 KSM721036:KSM721041 KIQ721036:KIQ721041 JYU721036:JYU721041 JOY721036:JOY721041 JFC721036:JFC721041 IVG721036:IVG721041 ILK721036:ILK721041 IBO721036:IBO721041 HRS721036:HRS721041 HHW721036:HHW721041 GYA721036:GYA721041 GOE721036:GOE721041 GEI721036:GEI721041 FUM721036:FUM721041 FKQ721036:FKQ721041 FAU721036:FAU721041 EQY721036:EQY721041 EHC721036:EHC721041 DXG721036:DXG721041 DNK721036:DNK721041 DDO721036:DDO721041 CTS721036:CTS721041 CJW721036:CJW721041 CAA721036:CAA721041 BQE721036:BQE721041 BGI721036:BGI721041 AWM721036:AWM721041 AMQ721036:AMQ721041 ACU721036:ACU721041 SY721036:SY721041 JC721036:JC721041 D721036:E721041 WVO655500:WVO655505 WLS655500:WLS655505 WBW655500:WBW655505 VSA655500:VSA655505 VIE655500:VIE655505 UYI655500:UYI655505 UOM655500:UOM655505 UEQ655500:UEQ655505 TUU655500:TUU655505 TKY655500:TKY655505 TBC655500:TBC655505 SRG655500:SRG655505 SHK655500:SHK655505 RXO655500:RXO655505 RNS655500:RNS655505 RDW655500:RDW655505 QUA655500:QUA655505 QKE655500:QKE655505 QAI655500:QAI655505 PQM655500:PQM655505 PGQ655500:PGQ655505 OWU655500:OWU655505 OMY655500:OMY655505 ODC655500:ODC655505 NTG655500:NTG655505 NJK655500:NJK655505 MZO655500:MZO655505 MPS655500:MPS655505 MFW655500:MFW655505 LWA655500:LWA655505 LME655500:LME655505 LCI655500:LCI655505 KSM655500:KSM655505 KIQ655500:KIQ655505 JYU655500:JYU655505 JOY655500:JOY655505 JFC655500:JFC655505 IVG655500:IVG655505 ILK655500:ILK655505 IBO655500:IBO655505 HRS655500:HRS655505 HHW655500:HHW655505 GYA655500:GYA655505 GOE655500:GOE655505 GEI655500:GEI655505 FUM655500:FUM655505 FKQ655500:FKQ655505 FAU655500:FAU655505 EQY655500:EQY655505 EHC655500:EHC655505 DXG655500:DXG655505 DNK655500:DNK655505 DDO655500:DDO655505 CTS655500:CTS655505 CJW655500:CJW655505 CAA655500:CAA655505 BQE655500:BQE655505 BGI655500:BGI655505 AWM655500:AWM655505 AMQ655500:AMQ655505 ACU655500:ACU655505 SY655500:SY655505 JC655500:JC655505 D655500:E655505 WVO589964:WVO589969 WLS589964:WLS589969 WBW589964:WBW589969 VSA589964:VSA589969 VIE589964:VIE589969 UYI589964:UYI589969 UOM589964:UOM589969 UEQ589964:UEQ589969 TUU589964:TUU589969 TKY589964:TKY589969 TBC589964:TBC589969 SRG589964:SRG589969 SHK589964:SHK589969 RXO589964:RXO589969 RNS589964:RNS589969 RDW589964:RDW589969 QUA589964:QUA589969 QKE589964:QKE589969 QAI589964:QAI589969 PQM589964:PQM589969 PGQ589964:PGQ589969 OWU589964:OWU589969 OMY589964:OMY589969 ODC589964:ODC589969 NTG589964:NTG589969 NJK589964:NJK589969 MZO589964:MZO589969 MPS589964:MPS589969 MFW589964:MFW589969 LWA589964:LWA589969 LME589964:LME589969 LCI589964:LCI589969 KSM589964:KSM589969 KIQ589964:KIQ589969 JYU589964:JYU589969 JOY589964:JOY589969 JFC589964:JFC589969 IVG589964:IVG589969 ILK589964:ILK589969 IBO589964:IBO589969 HRS589964:HRS589969 HHW589964:HHW589969 GYA589964:GYA589969 GOE589964:GOE589969 GEI589964:GEI589969 FUM589964:FUM589969 FKQ589964:FKQ589969 FAU589964:FAU589969 EQY589964:EQY589969 EHC589964:EHC589969 DXG589964:DXG589969 DNK589964:DNK589969 DDO589964:DDO589969 CTS589964:CTS589969 CJW589964:CJW589969 CAA589964:CAA589969 BQE589964:BQE589969 BGI589964:BGI589969 AWM589964:AWM589969 AMQ589964:AMQ589969 ACU589964:ACU589969 SY589964:SY589969 JC589964:JC589969 D589964:E589969 WVO524428:WVO524433 WLS524428:WLS524433 WBW524428:WBW524433 VSA524428:VSA524433 VIE524428:VIE524433 UYI524428:UYI524433 UOM524428:UOM524433 UEQ524428:UEQ524433 TUU524428:TUU524433 TKY524428:TKY524433 TBC524428:TBC524433 SRG524428:SRG524433 SHK524428:SHK524433 RXO524428:RXO524433 RNS524428:RNS524433 RDW524428:RDW524433 QUA524428:QUA524433 QKE524428:QKE524433 QAI524428:QAI524433 PQM524428:PQM524433 PGQ524428:PGQ524433 OWU524428:OWU524433 OMY524428:OMY524433 ODC524428:ODC524433 NTG524428:NTG524433 NJK524428:NJK524433 MZO524428:MZO524433 MPS524428:MPS524433 MFW524428:MFW524433 LWA524428:LWA524433 LME524428:LME524433 LCI524428:LCI524433 KSM524428:KSM524433 KIQ524428:KIQ524433 JYU524428:JYU524433 JOY524428:JOY524433 JFC524428:JFC524433 IVG524428:IVG524433 ILK524428:ILK524433 IBO524428:IBO524433 HRS524428:HRS524433 HHW524428:HHW524433 GYA524428:GYA524433 GOE524428:GOE524433 GEI524428:GEI524433 FUM524428:FUM524433 FKQ524428:FKQ524433 FAU524428:FAU524433 EQY524428:EQY524433 EHC524428:EHC524433 DXG524428:DXG524433 DNK524428:DNK524433 DDO524428:DDO524433 CTS524428:CTS524433 CJW524428:CJW524433 CAA524428:CAA524433 BQE524428:BQE524433 BGI524428:BGI524433 AWM524428:AWM524433 AMQ524428:AMQ524433 ACU524428:ACU524433 SY524428:SY524433 JC524428:JC524433 D524428:E524433 WVO458892:WVO458897 WLS458892:WLS458897 WBW458892:WBW458897 VSA458892:VSA458897 VIE458892:VIE458897 UYI458892:UYI458897 UOM458892:UOM458897 UEQ458892:UEQ458897 TUU458892:TUU458897 TKY458892:TKY458897 TBC458892:TBC458897 SRG458892:SRG458897 SHK458892:SHK458897 RXO458892:RXO458897 RNS458892:RNS458897 RDW458892:RDW458897 QUA458892:QUA458897 QKE458892:QKE458897 QAI458892:QAI458897 PQM458892:PQM458897 PGQ458892:PGQ458897 OWU458892:OWU458897 OMY458892:OMY458897 ODC458892:ODC458897 NTG458892:NTG458897 NJK458892:NJK458897 MZO458892:MZO458897 MPS458892:MPS458897 MFW458892:MFW458897 LWA458892:LWA458897 LME458892:LME458897 LCI458892:LCI458897 KSM458892:KSM458897 KIQ458892:KIQ458897 JYU458892:JYU458897 JOY458892:JOY458897 JFC458892:JFC458897 IVG458892:IVG458897 ILK458892:ILK458897 IBO458892:IBO458897 HRS458892:HRS458897 HHW458892:HHW458897 GYA458892:GYA458897 GOE458892:GOE458897 GEI458892:GEI458897 FUM458892:FUM458897 FKQ458892:FKQ458897 FAU458892:FAU458897 EQY458892:EQY458897 EHC458892:EHC458897 DXG458892:DXG458897 DNK458892:DNK458897 DDO458892:DDO458897 CTS458892:CTS458897 CJW458892:CJW458897 CAA458892:CAA458897 BQE458892:BQE458897 BGI458892:BGI458897 AWM458892:AWM458897 AMQ458892:AMQ458897 ACU458892:ACU458897 SY458892:SY458897 JC458892:JC458897 D458892:E458897 WVO393356:WVO393361 WLS393356:WLS393361 WBW393356:WBW393361 VSA393356:VSA393361 VIE393356:VIE393361 UYI393356:UYI393361 UOM393356:UOM393361 UEQ393356:UEQ393361 TUU393356:TUU393361 TKY393356:TKY393361 TBC393356:TBC393361 SRG393356:SRG393361 SHK393356:SHK393361 RXO393356:RXO393361 RNS393356:RNS393361 RDW393356:RDW393361 QUA393356:QUA393361 QKE393356:QKE393361 QAI393356:QAI393361 PQM393356:PQM393361 PGQ393356:PGQ393361 OWU393356:OWU393361 OMY393356:OMY393361 ODC393356:ODC393361 NTG393356:NTG393361 NJK393356:NJK393361 MZO393356:MZO393361 MPS393356:MPS393361 MFW393356:MFW393361 LWA393356:LWA393361 LME393356:LME393361 LCI393356:LCI393361 KSM393356:KSM393361 KIQ393356:KIQ393361 JYU393356:JYU393361 JOY393356:JOY393361 JFC393356:JFC393361 IVG393356:IVG393361 ILK393356:ILK393361 IBO393356:IBO393361 HRS393356:HRS393361 HHW393356:HHW393361 GYA393356:GYA393361 GOE393356:GOE393361 GEI393356:GEI393361 FUM393356:FUM393361 FKQ393356:FKQ393361 FAU393356:FAU393361 EQY393356:EQY393361 EHC393356:EHC393361 DXG393356:DXG393361 DNK393356:DNK393361 DDO393356:DDO393361 CTS393356:CTS393361 CJW393356:CJW393361 CAA393356:CAA393361 BQE393356:BQE393361 BGI393356:BGI393361 AWM393356:AWM393361 AMQ393356:AMQ393361 ACU393356:ACU393361 SY393356:SY393361 JC393356:JC393361 D393356:E393361 WVO327820:WVO327825 WLS327820:WLS327825 WBW327820:WBW327825 VSA327820:VSA327825 VIE327820:VIE327825 UYI327820:UYI327825 UOM327820:UOM327825 UEQ327820:UEQ327825 TUU327820:TUU327825 TKY327820:TKY327825 TBC327820:TBC327825 SRG327820:SRG327825 SHK327820:SHK327825 RXO327820:RXO327825 RNS327820:RNS327825 RDW327820:RDW327825 QUA327820:QUA327825 QKE327820:QKE327825 QAI327820:QAI327825 PQM327820:PQM327825 PGQ327820:PGQ327825 OWU327820:OWU327825 OMY327820:OMY327825 ODC327820:ODC327825 NTG327820:NTG327825 NJK327820:NJK327825 MZO327820:MZO327825 MPS327820:MPS327825 MFW327820:MFW327825 LWA327820:LWA327825 LME327820:LME327825 LCI327820:LCI327825 KSM327820:KSM327825 KIQ327820:KIQ327825 JYU327820:JYU327825 JOY327820:JOY327825 JFC327820:JFC327825 IVG327820:IVG327825 ILK327820:ILK327825 IBO327820:IBO327825 HRS327820:HRS327825 HHW327820:HHW327825 GYA327820:GYA327825 GOE327820:GOE327825 GEI327820:GEI327825 FUM327820:FUM327825 FKQ327820:FKQ327825 FAU327820:FAU327825 EQY327820:EQY327825 EHC327820:EHC327825 DXG327820:DXG327825 DNK327820:DNK327825 DDO327820:DDO327825 CTS327820:CTS327825 CJW327820:CJW327825 CAA327820:CAA327825 BQE327820:BQE327825 BGI327820:BGI327825 AWM327820:AWM327825 AMQ327820:AMQ327825 ACU327820:ACU327825 SY327820:SY327825 JC327820:JC327825 D327820:E327825 WVO262284:WVO262289 WLS262284:WLS262289 WBW262284:WBW262289 VSA262284:VSA262289 VIE262284:VIE262289 UYI262284:UYI262289 UOM262284:UOM262289 UEQ262284:UEQ262289 TUU262284:TUU262289 TKY262284:TKY262289 TBC262284:TBC262289 SRG262284:SRG262289 SHK262284:SHK262289 RXO262284:RXO262289 RNS262284:RNS262289 RDW262284:RDW262289 QUA262284:QUA262289 QKE262284:QKE262289 QAI262284:QAI262289 PQM262284:PQM262289 PGQ262284:PGQ262289 OWU262284:OWU262289 OMY262284:OMY262289 ODC262284:ODC262289 NTG262284:NTG262289 NJK262284:NJK262289 MZO262284:MZO262289 MPS262284:MPS262289 MFW262284:MFW262289 LWA262284:LWA262289 LME262284:LME262289 LCI262284:LCI262289 KSM262284:KSM262289 KIQ262284:KIQ262289 JYU262284:JYU262289 JOY262284:JOY262289 JFC262284:JFC262289 IVG262284:IVG262289 ILK262284:ILK262289 IBO262284:IBO262289 HRS262284:HRS262289 HHW262284:HHW262289 GYA262284:GYA262289 GOE262284:GOE262289 GEI262284:GEI262289 FUM262284:FUM262289 FKQ262284:FKQ262289 FAU262284:FAU262289 EQY262284:EQY262289 EHC262284:EHC262289 DXG262284:DXG262289 DNK262284:DNK262289 DDO262284:DDO262289 CTS262284:CTS262289 CJW262284:CJW262289 CAA262284:CAA262289 BQE262284:BQE262289 BGI262284:BGI262289 AWM262284:AWM262289 AMQ262284:AMQ262289 ACU262284:ACU262289 SY262284:SY262289 JC262284:JC262289 D262284:E262289 WVO196748:WVO196753 WLS196748:WLS196753 WBW196748:WBW196753 VSA196748:VSA196753 VIE196748:VIE196753 UYI196748:UYI196753 UOM196748:UOM196753 UEQ196748:UEQ196753 TUU196748:TUU196753 TKY196748:TKY196753 TBC196748:TBC196753 SRG196748:SRG196753 SHK196748:SHK196753 RXO196748:RXO196753 RNS196748:RNS196753 RDW196748:RDW196753 QUA196748:QUA196753 QKE196748:QKE196753 QAI196748:QAI196753 PQM196748:PQM196753 PGQ196748:PGQ196753 OWU196748:OWU196753 OMY196748:OMY196753 ODC196748:ODC196753 NTG196748:NTG196753 NJK196748:NJK196753 MZO196748:MZO196753 MPS196748:MPS196753 MFW196748:MFW196753 LWA196748:LWA196753 LME196748:LME196753 LCI196748:LCI196753 KSM196748:KSM196753 KIQ196748:KIQ196753 JYU196748:JYU196753 JOY196748:JOY196753 JFC196748:JFC196753 IVG196748:IVG196753 ILK196748:ILK196753 IBO196748:IBO196753 HRS196748:HRS196753 HHW196748:HHW196753 GYA196748:GYA196753 GOE196748:GOE196753 GEI196748:GEI196753 FUM196748:FUM196753 FKQ196748:FKQ196753 FAU196748:FAU196753 EQY196748:EQY196753 EHC196748:EHC196753 DXG196748:DXG196753 DNK196748:DNK196753 DDO196748:DDO196753 CTS196748:CTS196753 CJW196748:CJW196753 CAA196748:CAA196753 BQE196748:BQE196753 BGI196748:BGI196753 AWM196748:AWM196753 AMQ196748:AMQ196753 ACU196748:ACU196753 SY196748:SY196753 JC196748:JC196753 D196748:E196753 WVO131212:WVO131217 WLS131212:WLS131217 WBW131212:WBW131217 VSA131212:VSA131217 VIE131212:VIE131217 UYI131212:UYI131217 UOM131212:UOM131217 UEQ131212:UEQ131217 TUU131212:TUU131217 TKY131212:TKY131217 TBC131212:TBC131217 SRG131212:SRG131217 SHK131212:SHK131217 RXO131212:RXO131217 RNS131212:RNS131217 RDW131212:RDW131217 QUA131212:QUA131217 QKE131212:QKE131217 QAI131212:QAI131217 PQM131212:PQM131217 PGQ131212:PGQ131217 OWU131212:OWU131217 OMY131212:OMY131217 ODC131212:ODC131217 NTG131212:NTG131217 NJK131212:NJK131217 MZO131212:MZO131217 MPS131212:MPS131217 MFW131212:MFW131217 LWA131212:LWA131217 LME131212:LME131217 LCI131212:LCI131217 KSM131212:KSM131217 KIQ131212:KIQ131217 JYU131212:JYU131217 JOY131212:JOY131217 JFC131212:JFC131217 IVG131212:IVG131217 ILK131212:ILK131217 IBO131212:IBO131217 HRS131212:HRS131217 HHW131212:HHW131217 GYA131212:GYA131217 GOE131212:GOE131217 GEI131212:GEI131217 FUM131212:FUM131217 FKQ131212:FKQ131217 FAU131212:FAU131217 EQY131212:EQY131217 EHC131212:EHC131217 DXG131212:DXG131217 DNK131212:DNK131217 DDO131212:DDO131217 CTS131212:CTS131217 CJW131212:CJW131217 CAA131212:CAA131217 BQE131212:BQE131217 BGI131212:BGI131217 AWM131212:AWM131217 AMQ131212:AMQ131217 ACU131212:ACU131217 SY131212:SY131217 JC131212:JC131217 D131212:E131217 WVO65676:WVO65681 WLS65676:WLS65681 WBW65676:WBW65681 VSA65676:VSA65681 VIE65676:VIE65681 UYI65676:UYI65681 UOM65676:UOM65681 UEQ65676:UEQ65681 TUU65676:TUU65681 TKY65676:TKY65681 TBC65676:TBC65681 SRG65676:SRG65681 SHK65676:SHK65681 RXO65676:RXO65681 RNS65676:RNS65681 RDW65676:RDW65681 QUA65676:QUA65681 QKE65676:QKE65681 QAI65676:QAI65681 PQM65676:PQM65681 PGQ65676:PGQ65681 OWU65676:OWU65681 OMY65676:OMY65681 ODC65676:ODC65681 NTG65676:NTG65681 NJK65676:NJK65681 MZO65676:MZO65681 MPS65676:MPS65681 MFW65676:MFW65681 LWA65676:LWA65681 LME65676:LME65681 LCI65676:LCI65681 KSM65676:KSM65681 KIQ65676:KIQ65681 JYU65676:JYU65681 JOY65676:JOY65681 JFC65676:JFC65681 IVG65676:IVG65681 ILK65676:ILK65681 IBO65676:IBO65681 HRS65676:HRS65681 HHW65676:HHW65681 GYA65676:GYA65681 GOE65676:GOE65681 GEI65676:GEI65681 FUM65676:FUM65681 FKQ65676:FKQ65681 FAU65676:FAU65681 EQY65676:EQY65681 EHC65676:EHC65681 DXG65676:DXG65681 DNK65676:DNK65681 DDO65676:DDO65681 CTS65676:CTS65681 CJW65676:CJW65681 CAA65676:CAA65681 BQE65676:BQE65681 BGI65676:BGI65681 AWM65676:AWM65681 AMQ65676:AMQ65681 ACU65676:ACU65681 SY65676:SY65681 JC65676:JC65681 D65676:E65681 WVO983188:WVO983193 WLS983188:WLS983193 WBW983188:WBW983193 VSA983188:VSA983193 VIE983188:VIE983193 UYI983188:UYI983193 UOM983188:UOM983193 UEQ983188:UEQ983193 TUU983188:TUU983193 TKY983188:TKY983193 TBC983188:TBC983193 SRG983188:SRG983193 SHK983188:SHK983193 RXO983188:RXO983193 RNS983188:RNS983193 RDW983188:RDW983193 QUA983188:QUA983193 QKE983188:QKE983193 QAI983188:QAI983193 PQM983188:PQM983193 PGQ983188:PGQ983193 OWU983188:OWU983193 OMY983188:OMY983193 ODC983188:ODC983193 NTG983188:NTG983193 NJK983188:NJK983193 MZO983188:MZO983193 MPS983188:MPS983193 MFW983188:MFW983193 LWA983188:LWA983193 LME983188:LME983193 LCI983188:LCI983193 KSM983188:KSM983193 KIQ983188:KIQ983193 JYU983188:JYU983193 JOY983188:JOY983193 JFC983188:JFC983193 IVG983188:IVG983193 ILK983188:ILK983193 IBO983188:IBO983193 HRS983188:HRS983193 HHW983188:HHW983193 GYA983188:GYA983193 GOE983188:GOE983193 GEI983188:GEI983193 FUM983188:FUM983193 FKQ983188:FKQ983193 FAU983188:FAU983193 EQY983188:EQY983193 EHC983188:EHC983193 DXG983188:DXG983193 DNK983188:DNK983193 DDO983188:DDO983193 CTS983188:CTS983193 CJW983188:CJW983193 CAA983188:CAA983193 BQE983188:BQE983193 BGI983188:BGI983193 AWM983188:AWM983193 AMQ983188:AMQ983193 ACU983188:ACU983193 SY983188:SY983193 JC983188:JC983193 D983188:E983193 WVO917652:WVO917657 WLS917652:WLS917657 WBW917652:WBW917657 VSA917652:VSA917657 VIE917652:VIE917657 UYI917652:UYI917657 UOM917652:UOM917657 UEQ917652:UEQ917657 TUU917652:TUU917657 TKY917652:TKY917657 TBC917652:TBC917657 SRG917652:SRG917657 SHK917652:SHK917657 RXO917652:RXO917657 RNS917652:RNS917657 RDW917652:RDW917657 QUA917652:QUA917657 QKE917652:QKE917657 QAI917652:QAI917657 PQM917652:PQM917657 PGQ917652:PGQ917657 OWU917652:OWU917657 OMY917652:OMY917657 ODC917652:ODC917657 NTG917652:NTG917657 NJK917652:NJK917657 MZO917652:MZO917657 MPS917652:MPS917657 MFW917652:MFW917657 LWA917652:LWA917657 LME917652:LME917657 LCI917652:LCI917657 KSM917652:KSM917657 KIQ917652:KIQ917657 JYU917652:JYU917657 JOY917652:JOY917657 JFC917652:JFC917657 IVG917652:IVG917657 ILK917652:ILK917657 IBO917652:IBO917657 HRS917652:HRS917657 HHW917652:HHW917657 GYA917652:GYA917657 GOE917652:GOE917657 GEI917652:GEI917657 FUM917652:FUM917657 FKQ917652:FKQ917657 FAU917652:FAU917657 EQY917652:EQY917657 EHC917652:EHC917657 DXG917652:DXG917657 DNK917652:DNK917657 DDO917652:DDO917657 CTS917652:CTS917657 CJW917652:CJW917657 CAA917652:CAA917657 BQE917652:BQE917657 BGI917652:BGI917657 AWM917652:AWM917657 AMQ917652:AMQ917657 ACU917652:ACU917657 SY917652:SY917657 JC917652:JC917657 D917652:E917657 WVO852116:WVO852121 WLS852116:WLS852121 WBW852116:WBW852121 VSA852116:VSA852121 VIE852116:VIE852121 UYI852116:UYI852121 UOM852116:UOM852121 UEQ852116:UEQ852121 TUU852116:TUU852121 TKY852116:TKY852121 TBC852116:TBC852121 SRG852116:SRG852121 SHK852116:SHK852121 RXO852116:RXO852121 RNS852116:RNS852121 RDW852116:RDW852121 QUA852116:QUA852121 QKE852116:QKE852121 QAI852116:QAI852121 PQM852116:PQM852121 PGQ852116:PGQ852121 OWU852116:OWU852121 OMY852116:OMY852121 ODC852116:ODC852121 NTG852116:NTG852121 NJK852116:NJK852121 MZO852116:MZO852121 MPS852116:MPS852121 MFW852116:MFW852121 LWA852116:LWA852121 LME852116:LME852121 LCI852116:LCI852121 KSM852116:KSM852121 KIQ852116:KIQ852121 JYU852116:JYU852121 JOY852116:JOY852121 JFC852116:JFC852121 IVG852116:IVG852121 ILK852116:ILK852121 IBO852116:IBO852121 HRS852116:HRS852121 HHW852116:HHW852121 GYA852116:GYA852121 GOE852116:GOE852121 GEI852116:GEI852121 FUM852116:FUM852121 FKQ852116:FKQ852121 FAU852116:FAU852121 EQY852116:EQY852121 EHC852116:EHC852121 DXG852116:DXG852121 DNK852116:DNK852121 DDO852116:DDO852121 CTS852116:CTS852121 CJW852116:CJW852121 CAA852116:CAA852121 BQE852116:BQE852121 BGI852116:BGI852121 AWM852116:AWM852121 AMQ852116:AMQ852121 ACU852116:ACU852121 SY852116:SY852121 JC852116:JC852121 D852116:E852121 WVO786580:WVO786585 WLS786580:WLS786585 WBW786580:WBW786585 VSA786580:VSA786585 VIE786580:VIE786585 UYI786580:UYI786585 UOM786580:UOM786585 UEQ786580:UEQ786585 TUU786580:TUU786585 TKY786580:TKY786585 TBC786580:TBC786585 SRG786580:SRG786585 SHK786580:SHK786585 RXO786580:RXO786585 RNS786580:RNS786585 RDW786580:RDW786585 QUA786580:QUA786585 QKE786580:QKE786585 QAI786580:QAI786585 PQM786580:PQM786585 PGQ786580:PGQ786585 OWU786580:OWU786585 OMY786580:OMY786585 ODC786580:ODC786585 NTG786580:NTG786585 NJK786580:NJK786585 MZO786580:MZO786585 MPS786580:MPS786585 MFW786580:MFW786585 LWA786580:LWA786585 LME786580:LME786585 LCI786580:LCI786585 KSM786580:KSM786585 KIQ786580:KIQ786585 JYU786580:JYU786585 JOY786580:JOY786585 JFC786580:JFC786585 IVG786580:IVG786585 ILK786580:ILK786585 IBO786580:IBO786585 HRS786580:HRS786585 HHW786580:HHW786585 GYA786580:GYA786585 GOE786580:GOE786585 GEI786580:GEI786585 FUM786580:FUM786585 FKQ786580:FKQ786585 FAU786580:FAU786585 EQY786580:EQY786585 EHC786580:EHC786585 DXG786580:DXG786585 DNK786580:DNK786585 DDO786580:DDO786585 CTS786580:CTS786585 CJW786580:CJW786585 CAA786580:CAA786585 BQE786580:BQE786585 BGI786580:BGI786585 AWM786580:AWM786585 AMQ786580:AMQ786585 ACU786580:ACU786585 SY786580:SY786585 JC786580:JC786585 D786580:E786585 WVO721044:WVO721049 WLS721044:WLS721049 WBW721044:WBW721049 VSA721044:VSA721049 VIE721044:VIE721049 UYI721044:UYI721049 UOM721044:UOM721049 UEQ721044:UEQ721049 TUU721044:TUU721049 TKY721044:TKY721049 TBC721044:TBC721049 SRG721044:SRG721049 SHK721044:SHK721049 RXO721044:RXO721049 RNS721044:RNS721049 RDW721044:RDW721049 QUA721044:QUA721049 QKE721044:QKE721049 QAI721044:QAI721049 PQM721044:PQM721049 PGQ721044:PGQ721049 OWU721044:OWU721049 OMY721044:OMY721049 ODC721044:ODC721049 NTG721044:NTG721049 NJK721044:NJK721049 MZO721044:MZO721049 MPS721044:MPS721049 MFW721044:MFW721049 LWA721044:LWA721049 LME721044:LME721049 LCI721044:LCI721049 KSM721044:KSM721049 KIQ721044:KIQ721049 JYU721044:JYU721049 JOY721044:JOY721049 JFC721044:JFC721049 IVG721044:IVG721049 ILK721044:ILK721049 IBO721044:IBO721049 HRS721044:HRS721049 HHW721044:HHW721049 GYA721044:GYA721049 GOE721044:GOE721049 GEI721044:GEI721049 FUM721044:FUM721049 FKQ721044:FKQ721049 FAU721044:FAU721049 EQY721044:EQY721049 EHC721044:EHC721049 DXG721044:DXG721049 DNK721044:DNK721049 DDO721044:DDO721049 CTS721044:CTS721049 CJW721044:CJW721049 CAA721044:CAA721049 BQE721044:BQE721049 BGI721044:BGI721049 AWM721044:AWM721049 AMQ721044:AMQ721049 ACU721044:ACU721049 SY721044:SY721049 JC721044:JC721049 D721044:E721049 WVO655508:WVO655513 WLS655508:WLS655513 WBW655508:WBW655513 VSA655508:VSA655513 VIE655508:VIE655513 UYI655508:UYI655513 UOM655508:UOM655513 UEQ655508:UEQ655513 TUU655508:TUU655513 TKY655508:TKY655513 TBC655508:TBC655513 SRG655508:SRG655513 SHK655508:SHK655513 RXO655508:RXO655513 RNS655508:RNS655513 RDW655508:RDW655513 QUA655508:QUA655513 QKE655508:QKE655513 QAI655508:QAI655513 PQM655508:PQM655513 PGQ655508:PGQ655513 OWU655508:OWU655513 OMY655508:OMY655513 ODC655508:ODC655513 NTG655508:NTG655513 NJK655508:NJK655513 MZO655508:MZO655513 MPS655508:MPS655513 MFW655508:MFW655513 LWA655508:LWA655513 LME655508:LME655513 LCI655508:LCI655513 KSM655508:KSM655513 KIQ655508:KIQ655513 JYU655508:JYU655513 JOY655508:JOY655513 JFC655508:JFC655513 IVG655508:IVG655513 ILK655508:ILK655513 IBO655508:IBO655513 HRS655508:HRS655513 HHW655508:HHW655513 GYA655508:GYA655513 GOE655508:GOE655513 GEI655508:GEI655513 FUM655508:FUM655513 FKQ655508:FKQ655513 FAU655508:FAU655513 EQY655508:EQY655513 EHC655508:EHC655513 DXG655508:DXG655513 DNK655508:DNK655513 DDO655508:DDO655513 CTS655508:CTS655513 CJW655508:CJW655513 CAA655508:CAA655513 BQE655508:BQE655513 BGI655508:BGI655513 AWM655508:AWM655513 AMQ655508:AMQ655513 ACU655508:ACU655513 SY655508:SY655513 JC655508:JC655513 D655508:E655513 WVO589972:WVO589977 WLS589972:WLS589977 WBW589972:WBW589977 VSA589972:VSA589977 VIE589972:VIE589977 UYI589972:UYI589977 UOM589972:UOM589977 UEQ589972:UEQ589977 TUU589972:TUU589977 TKY589972:TKY589977 TBC589972:TBC589977 SRG589972:SRG589977 SHK589972:SHK589977 RXO589972:RXO589977 RNS589972:RNS589977 RDW589972:RDW589977 QUA589972:QUA589977 QKE589972:QKE589977 QAI589972:QAI589977 PQM589972:PQM589977 PGQ589972:PGQ589977 OWU589972:OWU589977 OMY589972:OMY589977 ODC589972:ODC589977 NTG589972:NTG589977 NJK589972:NJK589977 MZO589972:MZO589977 MPS589972:MPS589977 MFW589972:MFW589977 LWA589972:LWA589977 LME589972:LME589977 LCI589972:LCI589977 KSM589972:KSM589977 KIQ589972:KIQ589977 JYU589972:JYU589977 JOY589972:JOY589977 JFC589972:JFC589977 IVG589972:IVG589977 ILK589972:ILK589977 IBO589972:IBO589977 HRS589972:HRS589977 HHW589972:HHW589977 GYA589972:GYA589977 GOE589972:GOE589977 GEI589972:GEI589977 FUM589972:FUM589977 FKQ589972:FKQ589977 FAU589972:FAU589977 EQY589972:EQY589977 EHC589972:EHC589977 DXG589972:DXG589977 DNK589972:DNK589977 DDO589972:DDO589977 CTS589972:CTS589977 CJW589972:CJW589977 CAA589972:CAA589977 BQE589972:BQE589977 BGI589972:BGI589977 AWM589972:AWM589977 AMQ589972:AMQ589977 ACU589972:ACU589977 SY589972:SY589977 JC589972:JC589977 D589972:E589977 WVO524436:WVO524441 WLS524436:WLS524441 WBW524436:WBW524441 VSA524436:VSA524441 VIE524436:VIE524441 UYI524436:UYI524441 UOM524436:UOM524441 UEQ524436:UEQ524441 TUU524436:TUU524441 TKY524436:TKY524441 TBC524436:TBC524441 SRG524436:SRG524441 SHK524436:SHK524441 RXO524436:RXO524441 RNS524436:RNS524441 RDW524436:RDW524441 QUA524436:QUA524441 QKE524436:QKE524441 QAI524436:QAI524441 PQM524436:PQM524441 PGQ524436:PGQ524441 OWU524436:OWU524441 OMY524436:OMY524441 ODC524436:ODC524441 NTG524436:NTG524441 NJK524436:NJK524441 MZO524436:MZO524441 MPS524436:MPS524441 MFW524436:MFW524441 LWA524436:LWA524441 LME524436:LME524441 LCI524436:LCI524441 KSM524436:KSM524441 KIQ524436:KIQ524441 JYU524436:JYU524441 JOY524436:JOY524441 JFC524436:JFC524441 IVG524436:IVG524441 ILK524436:ILK524441 IBO524436:IBO524441 HRS524436:HRS524441 HHW524436:HHW524441 GYA524436:GYA524441 GOE524436:GOE524441 GEI524436:GEI524441 FUM524436:FUM524441 FKQ524436:FKQ524441 FAU524436:FAU524441 EQY524436:EQY524441 EHC524436:EHC524441 DXG524436:DXG524441 DNK524436:DNK524441 DDO524436:DDO524441 CTS524436:CTS524441 CJW524436:CJW524441 CAA524436:CAA524441 BQE524436:BQE524441 BGI524436:BGI524441 AWM524436:AWM524441 AMQ524436:AMQ524441 ACU524436:ACU524441 SY524436:SY524441 JC524436:JC524441 D524436:E524441 WVO458900:WVO458905 WLS458900:WLS458905 WBW458900:WBW458905 VSA458900:VSA458905 VIE458900:VIE458905 UYI458900:UYI458905 UOM458900:UOM458905 UEQ458900:UEQ458905 TUU458900:TUU458905 TKY458900:TKY458905 TBC458900:TBC458905 SRG458900:SRG458905 SHK458900:SHK458905 RXO458900:RXO458905 RNS458900:RNS458905 RDW458900:RDW458905 QUA458900:QUA458905 QKE458900:QKE458905 QAI458900:QAI458905 PQM458900:PQM458905 PGQ458900:PGQ458905 OWU458900:OWU458905 OMY458900:OMY458905 ODC458900:ODC458905 NTG458900:NTG458905 NJK458900:NJK458905 MZO458900:MZO458905 MPS458900:MPS458905 MFW458900:MFW458905 LWA458900:LWA458905 LME458900:LME458905 LCI458900:LCI458905 KSM458900:KSM458905 KIQ458900:KIQ458905 JYU458900:JYU458905 JOY458900:JOY458905 JFC458900:JFC458905 IVG458900:IVG458905 ILK458900:ILK458905 IBO458900:IBO458905 HRS458900:HRS458905 HHW458900:HHW458905 GYA458900:GYA458905 GOE458900:GOE458905 GEI458900:GEI458905 FUM458900:FUM458905 FKQ458900:FKQ458905 FAU458900:FAU458905 EQY458900:EQY458905 EHC458900:EHC458905 DXG458900:DXG458905 DNK458900:DNK458905 DDO458900:DDO458905 CTS458900:CTS458905 CJW458900:CJW458905 CAA458900:CAA458905 BQE458900:BQE458905 BGI458900:BGI458905 AWM458900:AWM458905 AMQ458900:AMQ458905 ACU458900:ACU458905 SY458900:SY458905 JC458900:JC458905 D458900:E458905 WVO393364:WVO393369 WLS393364:WLS393369 WBW393364:WBW393369 VSA393364:VSA393369 VIE393364:VIE393369 UYI393364:UYI393369 UOM393364:UOM393369 UEQ393364:UEQ393369 TUU393364:TUU393369 TKY393364:TKY393369 TBC393364:TBC393369 SRG393364:SRG393369 SHK393364:SHK393369 RXO393364:RXO393369 RNS393364:RNS393369 RDW393364:RDW393369 QUA393364:QUA393369 QKE393364:QKE393369 QAI393364:QAI393369 PQM393364:PQM393369 PGQ393364:PGQ393369 OWU393364:OWU393369 OMY393364:OMY393369 ODC393364:ODC393369 NTG393364:NTG393369 NJK393364:NJK393369 MZO393364:MZO393369 MPS393364:MPS393369 MFW393364:MFW393369 LWA393364:LWA393369 LME393364:LME393369 LCI393364:LCI393369 KSM393364:KSM393369 KIQ393364:KIQ393369 JYU393364:JYU393369 JOY393364:JOY393369 JFC393364:JFC393369 IVG393364:IVG393369 ILK393364:ILK393369 IBO393364:IBO393369 HRS393364:HRS393369 HHW393364:HHW393369 GYA393364:GYA393369 GOE393364:GOE393369 GEI393364:GEI393369 FUM393364:FUM393369 FKQ393364:FKQ393369 FAU393364:FAU393369 EQY393364:EQY393369 EHC393364:EHC393369 DXG393364:DXG393369 DNK393364:DNK393369 DDO393364:DDO393369 CTS393364:CTS393369 CJW393364:CJW393369 CAA393364:CAA393369 BQE393364:BQE393369 BGI393364:BGI393369 AWM393364:AWM393369 AMQ393364:AMQ393369 ACU393364:ACU393369 SY393364:SY393369 JC393364:JC393369 D393364:E393369 WVO327828:WVO327833 WLS327828:WLS327833 WBW327828:WBW327833 VSA327828:VSA327833 VIE327828:VIE327833 UYI327828:UYI327833 UOM327828:UOM327833 UEQ327828:UEQ327833 TUU327828:TUU327833 TKY327828:TKY327833 TBC327828:TBC327833 SRG327828:SRG327833 SHK327828:SHK327833 RXO327828:RXO327833 RNS327828:RNS327833 RDW327828:RDW327833 QUA327828:QUA327833 QKE327828:QKE327833 QAI327828:QAI327833 PQM327828:PQM327833 PGQ327828:PGQ327833 OWU327828:OWU327833 OMY327828:OMY327833 ODC327828:ODC327833 NTG327828:NTG327833 NJK327828:NJK327833 MZO327828:MZO327833 MPS327828:MPS327833 MFW327828:MFW327833 LWA327828:LWA327833 LME327828:LME327833 LCI327828:LCI327833 KSM327828:KSM327833 KIQ327828:KIQ327833 JYU327828:JYU327833 JOY327828:JOY327833 JFC327828:JFC327833 IVG327828:IVG327833 ILK327828:ILK327833 IBO327828:IBO327833 HRS327828:HRS327833 HHW327828:HHW327833 GYA327828:GYA327833 GOE327828:GOE327833 GEI327828:GEI327833 FUM327828:FUM327833 FKQ327828:FKQ327833 FAU327828:FAU327833 EQY327828:EQY327833 EHC327828:EHC327833 DXG327828:DXG327833 DNK327828:DNK327833 DDO327828:DDO327833 CTS327828:CTS327833 CJW327828:CJW327833 CAA327828:CAA327833 BQE327828:BQE327833 BGI327828:BGI327833 AWM327828:AWM327833 AMQ327828:AMQ327833 ACU327828:ACU327833 SY327828:SY327833 JC327828:JC327833 D327828:E327833 WVO262292:WVO262297 WLS262292:WLS262297 WBW262292:WBW262297 VSA262292:VSA262297 VIE262292:VIE262297 UYI262292:UYI262297 UOM262292:UOM262297 UEQ262292:UEQ262297 TUU262292:TUU262297 TKY262292:TKY262297 TBC262292:TBC262297 SRG262292:SRG262297 SHK262292:SHK262297 RXO262292:RXO262297 RNS262292:RNS262297 RDW262292:RDW262297 QUA262292:QUA262297 QKE262292:QKE262297 QAI262292:QAI262297 PQM262292:PQM262297 PGQ262292:PGQ262297 OWU262292:OWU262297 OMY262292:OMY262297 ODC262292:ODC262297 NTG262292:NTG262297 NJK262292:NJK262297 MZO262292:MZO262297 MPS262292:MPS262297 MFW262292:MFW262297 LWA262292:LWA262297 LME262292:LME262297 LCI262292:LCI262297 KSM262292:KSM262297 KIQ262292:KIQ262297 JYU262292:JYU262297 JOY262292:JOY262297 JFC262292:JFC262297 IVG262292:IVG262297 ILK262292:ILK262297 IBO262292:IBO262297 HRS262292:HRS262297 HHW262292:HHW262297 GYA262292:GYA262297 GOE262292:GOE262297 GEI262292:GEI262297 FUM262292:FUM262297 FKQ262292:FKQ262297 FAU262292:FAU262297 EQY262292:EQY262297 EHC262292:EHC262297 DXG262292:DXG262297 DNK262292:DNK262297 DDO262292:DDO262297 CTS262292:CTS262297 CJW262292:CJW262297 CAA262292:CAA262297 BQE262292:BQE262297 BGI262292:BGI262297 AWM262292:AWM262297 AMQ262292:AMQ262297 ACU262292:ACU262297 SY262292:SY262297 JC262292:JC262297 D262292:E262297 WVO196756:WVO196761 WLS196756:WLS196761 WBW196756:WBW196761 VSA196756:VSA196761 VIE196756:VIE196761 UYI196756:UYI196761 UOM196756:UOM196761 UEQ196756:UEQ196761 TUU196756:TUU196761 TKY196756:TKY196761 TBC196756:TBC196761 SRG196756:SRG196761 SHK196756:SHK196761 RXO196756:RXO196761 RNS196756:RNS196761 RDW196756:RDW196761 QUA196756:QUA196761 QKE196756:QKE196761 QAI196756:QAI196761 PQM196756:PQM196761 PGQ196756:PGQ196761 OWU196756:OWU196761 OMY196756:OMY196761 ODC196756:ODC196761 NTG196756:NTG196761 NJK196756:NJK196761 MZO196756:MZO196761 MPS196756:MPS196761 MFW196756:MFW196761 LWA196756:LWA196761 LME196756:LME196761 LCI196756:LCI196761 KSM196756:KSM196761 KIQ196756:KIQ196761 JYU196756:JYU196761 JOY196756:JOY196761 JFC196756:JFC196761 IVG196756:IVG196761 ILK196756:ILK196761 IBO196756:IBO196761 HRS196756:HRS196761 HHW196756:HHW196761 GYA196756:GYA196761 GOE196756:GOE196761 GEI196756:GEI196761 FUM196756:FUM196761 FKQ196756:FKQ196761 FAU196756:FAU196761 EQY196756:EQY196761 EHC196756:EHC196761 DXG196756:DXG196761 DNK196756:DNK196761 DDO196756:DDO196761 CTS196756:CTS196761 CJW196756:CJW196761 CAA196756:CAA196761 BQE196756:BQE196761 BGI196756:BGI196761 AWM196756:AWM196761 AMQ196756:AMQ196761 ACU196756:ACU196761 SY196756:SY196761 JC196756:JC196761 D196756:E196761 WVO131220:WVO131225 WLS131220:WLS131225 WBW131220:WBW131225 VSA131220:VSA131225 VIE131220:VIE131225 UYI131220:UYI131225 UOM131220:UOM131225 UEQ131220:UEQ131225 TUU131220:TUU131225 TKY131220:TKY131225 TBC131220:TBC131225 SRG131220:SRG131225 SHK131220:SHK131225 RXO131220:RXO131225 RNS131220:RNS131225 RDW131220:RDW131225 QUA131220:QUA131225 QKE131220:QKE131225 QAI131220:QAI131225 PQM131220:PQM131225 PGQ131220:PGQ131225 OWU131220:OWU131225 OMY131220:OMY131225 ODC131220:ODC131225 NTG131220:NTG131225 NJK131220:NJK131225 MZO131220:MZO131225 MPS131220:MPS131225 MFW131220:MFW131225 LWA131220:LWA131225 LME131220:LME131225 LCI131220:LCI131225 KSM131220:KSM131225 KIQ131220:KIQ131225 JYU131220:JYU131225 JOY131220:JOY131225 JFC131220:JFC131225 IVG131220:IVG131225 ILK131220:ILK131225 IBO131220:IBO131225 HRS131220:HRS131225 HHW131220:HHW131225 GYA131220:GYA131225 GOE131220:GOE131225 GEI131220:GEI131225 FUM131220:FUM131225 FKQ131220:FKQ131225 FAU131220:FAU131225 EQY131220:EQY131225 EHC131220:EHC131225 DXG131220:DXG131225 DNK131220:DNK131225 DDO131220:DDO131225 CTS131220:CTS131225 CJW131220:CJW131225 CAA131220:CAA131225 BQE131220:BQE131225 BGI131220:BGI131225 AWM131220:AWM131225 AMQ131220:AMQ131225 ACU131220:ACU131225 SY131220:SY131225 JC131220:JC131225 D131220:E131225 WVO65684:WVO65689 WLS65684:WLS65689 WBW65684:WBW65689 VSA65684:VSA65689 VIE65684:VIE65689 UYI65684:UYI65689 UOM65684:UOM65689 UEQ65684:UEQ65689 TUU65684:TUU65689 TKY65684:TKY65689 TBC65684:TBC65689 SRG65684:SRG65689 SHK65684:SHK65689 RXO65684:RXO65689 RNS65684:RNS65689 RDW65684:RDW65689 QUA65684:QUA65689 QKE65684:QKE65689 QAI65684:QAI65689 PQM65684:PQM65689 PGQ65684:PGQ65689 OWU65684:OWU65689 OMY65684:OMY65689 ODC65684:ODC65689 NTG65684:NTG65689 NJK65684:NJK65689 MZO65684:MZO65689 MPS65684:MPS65689 MFW65684:MFW65689 LWA65684:LWA65689 LME65684:LME65689 LCI65684:LCI65689 KSM65684:KSM65689 KIQ65684:KIQ65689 JYU65684:JYU65689 JOY65684:JOY65689 JFC65684:JFC65689 IVG65684:IVG65689 ILK65684:ILK65689 IBO65684:IBO65689 HRS65684:HRS65689 HHW65684:HHW65689 GYA65684:GYA65689 GOE65684:GOE65689 GEI65684:GEI65689 FUM65684:FUM65689 FKQ65684:FKQ65689 FAU65684:FAU65689 EQY65684:EQY65689 EHC65684:EHC65689 DXG65684:DXG65689 DNK65684:DNK65689 DDO65684:DDO65689 CTS65684:CTS65689 CJW65684:CJW65689 CAA65684:CAA65689 BQE65684:BQE65689 BGI65684:BGI65689 AWM65684:AWM65689 AMQ65684:AMQ65689 ACU65684:ACU65689 SY65684:SY65689 JC65684:JC65689 D65684:E65689 WVO983196:WVO983201 WLS983196:WLS983201 WBW983196:WBW983201 VSA983196:VSA983201 VIE983196:VIE983201 UYI983196:UYI983201 UOM983196:UOM983201 UEQ983196:UEQ983201 TUU983196:TUU983201 TKY983196:TKY983201 TBC983196:TBC983201 SRG983196:SRG983201 SHK983196:SHK983201 RXO983196:RXO983201 RNS983196:RNS983201 RDW983196:RDW983201 QUA983196:QUA983201 QKE983196:QKE983201 QAI983196:QAI983201 PQM983196:PQM983201 PGQ983196:PGQ983201 OWU983196:OWU983201 OMY983196:OMY983201 ODC983196:ODC983201 NTG983196:NTG983201 NJK983196:NJK983201 MZO983196:MZO983201 MPS983196:MPS983201 MFW983196:MFW983201 LWA983196:LWA983201 LME983196:LME983201 LCI983196:LCI983201 KSM983196:KSM983201 KIQ983196:KIQ983201 JYU983196:JYU983201 JOY983196:JOY983201 JFC983196:JFC983201 IVG983196:IVG983201 ILK983196:ILK983201 IBO983196:IBO983201 HRS983196:HRS983201 HHW983196:HHW983201 GYA983196:GYA983201 GOE983196:GOE983201 GEI983196:GEI983201 FUM983196:FUM983201 FKQ983196:FKQ983201 FAU983196:FAU983201 EQY983196:EQY983201 EHC983196:EHC983201 DXG983196:DXG983201 DNK983196:DNK983201 DDO983196:DDO983201 CTS983196:CTS983201 CJW983196:CJW983201 CAA983196:CAA983201 BQE983196:BQE983201 BGI983196:BGI983201 AWM983196:AWM983201 AMQ983196:AMQ983201 ACU983196:ACU983201 SY983196:SY983201 JC983196:JC983201 D983196:E983201 WVO917660:WVO917665 WLS917660:WLS917665 WBW917660:WBW917665 VSA917660:VSA917665 VIE917660:VIE917665 UYI917660:UYI917665 UOM917660:UOM917665 UEQ917660:UEQ917665 TUU917660:TUU917665 TKY917660:TKY917665 TBC917660:TBC917665 SRG917660:SRG917665 SHK917660:SHK917665 RXO917660:RXO917665 RNS917660:RNS917665 RDW917660:RDW917665 QUA917660:QUA917665 QKE917660:QKE917665 QAI917660:QAI917665 PQM917660:PQM917665 PGQ917660:PGQ917665 OWU917660:OWU917665 OMY917660:OMY917665 ODC917660:ODC917665 NTG917660:NTG917665 NJK917660:NJK917665 MZO917660:MZO917665 MPS917660:MPS917665 MFW917660:MFW917665 LWA917660:LWA917665 LME917660:LME917665 LCI917660:LCI917665 KSM917660:KSM917665 KIQ917660:KIQ917665 JYU917660:JYU917665 JOY917660:JOY917665 JFC917660:JFC917665 IVG917660:IVG917665 ILK917660:ILK917665 IBO917660:IBO917665 HRS917660:HRS917665 HHW917660:HHW917665 GYA917660:GYA917665 GOE917660:GOE917665 GEI917660:GEI917665 FUM917660:FUM917665 FKQ917660:FKQ917665 FAU917660:FAU917665 EQY917660:EQY917665 EHC917660:EHC917665 DXG917660:DXG917665 DNK917660:DNK917665 DDO917660:DDO917665 CTS917660:CTS917665 CJW917660:CJW917665 CAA917660:CAA917665 BQE917660:BQE917665 BGI917660:BGI917665 AWM917660:AWM917665 AMQ917660:AMQ917665 ACU917660:ACU917665 SY917660:SY917665 JC917660:JC917665 D917660:E917665 WVO852124:WVO852129 WLS852124:WLS852129 WBW852124:WBW852129 VSA852124:VSA852129 VIE852124:VIE852129 UYI852124:UYI852129 UOM852124:UOM852129 UEQ852124:UEQ852129 TUU852124:TUU852129 TKY852124:TKY852129 TBC852124:TBC852129 SRG852124:SRG852129 SHK852124:SHK852129 RXO852124:RXO852129 RNS852124:RNS852129 RDW852124:RDW852129 QUA852124:QUA852129 QKE852124:QKE852129 QAI852124:QAI852129 PQM852124:PQM852129 PGQ852124:PGQ852129 OWU852124:OWU852129 OMY852124:OMY852129 ODC852124:ODC852129 NTG852124:NTG852129 NJK852124:NJK852129 MZO852124:MZO852129 MPS852124:MPS852129 MFW852124:MFW852129 LWA852124:LWA852129 LME852124:LME852129 LCI852124:LCI852129 KSM852124:KSM852129 KIQ852124:KIQ852129 JYU852124:JYU852129 JOY852124:JOY852129 JFC852124:JFC852129 IVG852124:IVG852129 ILK852124:ILK852129 IBO852124:IBO852129 HRS852124:HRS852129 HHW852124:HHW852129 GYA852124:GYA852129 GOE852124:GOE852129 GEI852124:GEI852129 FUM852124:FUM852129 FKQ852124:FKQ852129 FAU852124:FAU852129 EQY852124:EQY852129 EHC852124:EHC852129 DXG852124:DXG852129 DNK852124:DNK852129 DDO852124:DDO852129 CTS852124:CTS852129 CJW852124:CJW852129 CAA852124:CAA852129 BQE852124:BQE852129 BGI852124:BGI852129 AWM852124:AWM852129 AMQ852124:AMQ852129 ACU852124:ACU852129 SY852124:SY852129 JC852124:JC852129 D852124:E852129 WVO786588:WVO786593 WLS786588:WLS786593 WBW786588:WBW786593 VSA786588:VSA786593 VIE786588:VIE786593 UYI786588:UYI786593 UOM786588:UOM786593 UEQ786588:UEQ786593 TUU786588:TUU786593 TKY786588:TKY786593 TBC786588:TBC786593 SRG786588:SRG786593 SHK786588:SHK786593 RXO786588:RXO786593 RNS786588:RNS786593 RDW786588:RDW786593 QUA786588:QUA786593 QKE786588:QKE786593 QAI786588:QAI786593 PQM786588:PQM786593 PGQ786588:PGQ786593 OWU786588:OWU786593 OMY786588:OMY786593 ODC786588:ODC786593 NTG786588:NTG786593 NJK786588:NJK786593 MZO786588:MZO786593 MPS786588:MPS786593 MFW786588:MFW786593 LWA786588:LWA786593 LME786588:LME786593 LCI786588:LCI786593 KSM786588:KSM786593 KIQ786588:KIQ786593 JYU786588:JYU786593 JOY786588:JOY786593 JFC786588:JFC786593 IVG786588:IVG786593 ILK786588:ILK786593 IBO786588:IBO786593 HRS786588:HRS786593 HHW786588:HHW786593 GYA786588:GYA786593 GOE786588:GOE786593 GEI786588:GEI786593 FUM786588:FUM786593 FKQ786588:FKQ786593 FAU786588:FAU786593 EQY786588:EQY786593 EHC786588:EHC786593 DXG786588:DXG786593 DNK786588:DNK786593 DDO786588:DDO786593 CTS786588:CTS786593 CJW786588:CJW786593 CAA786588:CAA786593 BQE786588:BQE786593 BGI786588:BGI786593 AWM786588:AWM786593 AMQ786588:AMQ786593 ACU786588:ACU786593 SY786588:SY786593 JC786588:JC786593 D786588:E786593 WVO721052:WVO721057 WLS721052:WLS721057 WBW721052:WBW721057 VSA721052:VSA721057 VIE721052:VIE721057 UYI721052:UYI721057 UOM721052:UOM721057 UEQ721052:UEQ721057 TUU721052:TUU721057 TKY721052:TKY721057 TBC721052:TBC721057 SRG721052:SRG721057 SHK721052:SHK721057 RXO721052:RXO721057 RNS721052:RNS721057 RDW721052:RDW721057 QUA721052:QUA721057 QKE721052:QKE721057 QAI721052:QAI721057 PQM721052:PQM721057 PGQ721052:PGQ721057 OWU721052:OWU721057 OMY721052:OMY721057 ODC721052:ODC721057 NTG721052:NTG721057 NJK721052:NJK721057 MZO721052:MZO721057 MPS721052:MPS721057 MFW721052:MFW721057 LWA721052:LWA721057 LME721052:LME721057 LCI721052:LCI721057 KSM721052:KSM721057 KIQ721052:KIQ721057 JYU721052:JYU721057 JOY721052:JOY721057 JFC721052:JFC721057 IVG721052:IVG721057 ILK721052:ILK721057 IBO721052:IBO721057 HRS721052:HRS721057 HHW721052:HHW721057 GYA721052:GYA721057 GOE721052:GOE721057 GEI721052:GEI721057 FUM721052:FUM721057 FKQ721052:FKQ721057 FAU721052:FAU721057 EQY721052:EQY721057 EHC721052:EHC721057 DXG721052:DXG721057 DNK721052:DNK721057 DDO721052:DDO721057 CTS721052:CTS721057 CJW721052:CJW721057 CAA721052:CAA721057 BQE721052:BQE721057 BGI721052:BGI721057 AWM721052:AWM721057 AMQ721052:AMQ721057 ACU721052:ACU721057 SY721052:SY721057 JC721052:JC721057 D721052:E721057 WVO655516:WVO655521 WLS655516:WLS655521 WBW655516:WBW655521 VSA655516:VSA655521 VIE655516:VIE655521 UYI655516:UYI655521 UOM655516:UOM655521 UEQ655516:UEQ655521 TUU655516:TUU655521 TKY655516:TKY655521 TBC655516:TBC655521 SRG655516:SRG655521 SHK655516:SHK655521 RXO655516:RXO655521 RNS655516:RNS655521 RDW655516:RDW655521 QUA655516:QUA655521 QKE655516:QKE655521 QAI655516:QAI655521 PQM655516:PQM655521 PGQ655516:PGQ655521 OWU655516:OWU655521 OMY655516:OMY655521 ODC655516:ODC655521 NTG655516:NTG655521 NJK655516:NJK655521 MZO655516:MZO655521 MPS655516:MPS655521 MFW655516:MFW655521 LWA655516:LWA655521 LME655516:LME655521 LCI655516:LCI655521 KSM655516:KSM655521 KIQ655516:KIQ655521 JYU655516:JYU655521 JOY655516:JOY655521 JFC655516:JFC655521 IVG655516:IVG655521 ILK655516:ILK655521 IBO655516:IBO655521 HRS655516:HRS655521 HHW655516:HHW655521 GYA655516:GYA655521 GOE655516:GOE655521 GEI655516:GEI655521 FUM655516:FUM655521 FKQ655516:FKQ655521 FAU655516:FAU655521 EQY655516:EQY655521 EHC655516:EHC655521 DXG655516:DXG655521 DNK655516:DNK655521 DDO655516:DDO655521 CTS655516:CTS655521 CJW655516:CJW655521 CAA655516:CAA655521 BQE655516:BQE655521 BGI655516:BGI655521 AWM655516:AWM655521 AMQ655516:AMQ655521 ACU655516:ACU655521 SY655516:SY655521 JC655516:JC655521 D655516:E655521 WVO589980:WVO589985 WLS589980:WLS589985 WBW589980:WBW589985 VSA589980:VSA589985 VIE589980:VIE589985 UYI589980:UYI589985 UOM589980:UOM589985 UEQ589980:UEQ589985 TUU589980:TUU589985 TKY589980:TKY589985 TBC589980:TBC589985 SRG589980:SRG589985 SHK589980:SHK589985 RXO589980:RXO589985 RNS589980:RNS589985 RDW589980:RDW589985 QUA589980:QUA589985 QKE589980:QKE589985 QAI589980:QAI589985 PQM589980:PQM589985 PGQ589980:PGQ589985 OWU589980:OWU589985 OMY589980:OMY589985 ODC589980:ODC589985 NTG589980:NTG589985 NJK589980:NJK589985 MZO589980:MZO589985 MPS589980:MPS589985 MFW589980:MFW589985 LWA589980:LWA589985 LME589980:LME589985 LCI589980:LCI589985 KSM589980:KSM589985 KIQ589980:KIQ589985 JYU589980:JYU589985 JOY589980:JOY589985 JFC589980:JFC589985 IVG589980:IVG589985 ILK589980:ILK589985 IBO589980:IBO589985 HRS589980:HRS589985 HHW589980:HHW589985 GYA589980:GYA589985 GOE589980:GOE589985 GEI589980:GEI589985 FUM589980:FUM589985 FKQ589980:FKQ589985 FAU589980:FAU589985 EQY589980:EQY589985 EHC589980:EHC589985 DXG589980:DXG589985 DNK589980:DNK589985 DDO589980:DDO589985 CTS589980:CTS589985 CJW589980:CJW589985 CAA589980:CAA589985 BQE589980:BQE589985 BGI589980:BGI589985 AWM589980:AWM589985 AMQ589980:AMQ589985 ACU589980:ACU589985 SY589980:SY589985 JC589980:JC589985 D589980:E589985 WVO524444:WVO524449 WLS524444:WLS524449 WBW524444:WBW524449 VSA524444:VSA524449 VIE524444:VIE524449 UYI524444:UYI524449 UOM524444:UOM524449 UEQ524444:UEQ524449 TUU524444:TUU524449 TKY524444:TKY524449 TBC524444:TBC524449 SRG524444:SRG524449 SHK524444:SHK524449 RXO524444:RXO524449 RNS524444:RNS524449 RDW524444:RDW524449 QUA524444:QUA524449 QKE524444:QKE524449 QAI524444:QAI524449 PQM524444:PQM524449 PGQ524444:PGQ524449 OWU524444:OWU524449 OMY524444:OMY524449 ODC524444:ODC524449 NTG524444:NTG524449 NJK524444:NJK524449 MZO524444:MZO524449 MPS524444:MPS524449 MFW524444:MFW524449 LWA524444:LWA524449 LME524444:LME524449 LCI524444:LCI524449 KSM524444:KSM524449 KIQ524444:KIQ524449 JYU524444:JYU524449 JOY524444:JOY524449 JFC524444:JFC524449 IVG524444:IVG524449 ILK524444:ILK524449 IBO524444:IBO524449 HRS524444:HRS524449 HHW524444:HHW524449 GYA524444:GYA524449 GOE524444:GOE524449 GEI524444:GEI524449 FUM524444:FUM524449 FKQ524444:FKQ524449 FAU524444:FAU524449 EQY524444:EQY524449 EHC524444:EHC524449 DXG524444:DXG524449 DNK524444:DNK524449 DDO524444:DDO524449 CTS524444:CTS524449 CJW524444:CJW524449 CAA524444:CAA524449 BQE524444:BQE524449 BGI524444:BGI524449 AWM524444:AWM524449 AMQ524444:AMQ524449 ACU524444:ACU524449 SY524444:SY524449 JC524444:JC524449 D524444:E524449 WVO458908:WVO458913 WLS458908:WLS458913 WBW458908:WBW458913 VSA458908:VSA458913 VIE458908:VIE458913 UYI458908:UYI458913 UOM458908:UOM458913 UEQ458908:UEQ458913 TUU458908:TUU458913 TKY458908:TKY458913 TBC458908:TBC458913 SRG458908:SRG458913 SHK458908:SHK458913 RXO458908:RXO458913 RNS458908:RNS458913 RDW458908:RDW458913 QUA458908:QUA458913 QKE458908:QKE458913 QAI458908:QAI458913 PQM458908:PQM458913 PGQ458908:PGQ458913 OWU458908:OWU458913 OMY458908:OMY458913 ODC458908:ODC458913 NTG458908:NTG458913 NJK458908:NJK458913 MZO458908:MZO458913 MPS458908:MPS458913 MFW458908:MFW458913 LWA458908:LWA458913 LME458908:LME458913 LCI458908:LCI458913 KSM458908:KSM458913 KIQ458908:KIQ458913 JYU458908:JYU458913 JOY458908:JOY458913 JFC458908:JFC458913 IVG458908:IVG458913 ILK458908:ILK458913 IBO458908:IBO458913 HRS458908:HRS458913 HHW458908:HHW458913 GYA458908:GYA458913 GOE458908:GOE458913 GEI458908:GEI458913 FUM458908:FUM458913 FKQ458908:FKQ458913 FAU458908:FAU458913 EQY458908:EQY458913 EHC458908:EHC458913 DXG458908:DXG458913 DNK458908:DNK458913 DDO458908:DDO458913 CTS458908:CTS458913 CJW458908:CJW458913 CAA458908:CAA458913 BQE458908:BQE458913 BGI458908:BGI458913 AWM458908:AWM458913 AMQ458908:AMQ458913 ACU458908:ACU458913 SY458908:SY458913 JC458908:JC458913 D458908:E458913 WVO393372:WVO393377 WLS393372:WLS393377 WBW393372:WBW393377 VSA393372:VSA393377 VIE393372:VIE393377 UYI393372:UYI393377 UOM393372:UOM393377 UEQ393372:UEQ393377 TUU393372:TUU393377 TKY393372:TKY393377 TBC393372:TBC393377 SRG393372:SRG393377 SHK393372:SHK393377 RXO393372:RXO393377 RNS393372:RNS393377 RDW393372:RDW393377 QUA393372:QUA393377 QKE393372:QKE393377 QAI393372:QAI393377 PQM393372:PQM393377 PGQ393372:PGQ393377 OWU393372:OWU393377 OMY393372:OMY393377 ODC393372:ODC393377 NTG393372:NTG393377 NJK393372:NJK393377 MZO393372:MZO393377 MPS393372:MPS393377 MFW393372:MFW393377 LWA393372:LWA393377 LME393372:LME393377 LCI393372:LCI393377 KSM393372:KSM393377 KIQ393372:KIQ393377 JYU393372:JYU393377 JOY393372:JOY393377 JFC393372:JFC393377 IVG393372:IVG393377 ILK393372:ILK393377 IBO393372:IBO393377 HRS393372:HRS393377 HHW393372:HHW393377 GYA393372:GYA393377 GOE393372:GOE393377 GEI393372:GEI393377 FUM393372:FUM393377 FKQ393372:FKQ393377 FAU393372:FAU393377 EQY393372:EQY393377 EHC393372:EHC393377 DXG393372:DXG393377 DNK393372:DNK393377 DDO393372:DDO393377 CTS393372:CTS393377 CJW393372:CJW393377 CAA393372:CAA393377 BQE393372:BQE393377 BGI393372:BGI393377 AWM393372:AWM393377 AMQ393372:AMQ393377 ACU393372:ACU393377 SY393372:SY393377 JC393372:JC393377 D393372:E393377 WVO327836:WVO327841 WLS327836:WLS327841 WBW327836:WBW327841 VSA327836:VSA327841 VIE327836:VIE327841 UYI327836:UYI327841 UOM327836:UOM327841 UEQ327836:UEQ327841 TUU327836:TUU327841 TKY327836:TKY327841 TBC327836:TBC327841 SRG327836:SRG327841 SHK327836:SHK327841 RXO327836:RXO327841 RNS327836:RNS327841 RDW327836:RDW327841 QUA327836:QUA327841 QKE327836:QKE327841 QAI327836:QAI327841 PQM327836:PQM327841 PGQ327836:PGQ327841 OWU327836:OWU327841 OMY327836:OMY327841 ODC327836:ODC327841 NTG327836:NTG327841 NJK327836:NJK327841 MZO327836:MZO327841 MPS327836:MPS327841 MFW327836:MFW327841 LWA327836:LWA327841 LME327836:LME327841 LCI327836:LCI327841 KSM327836:KSM327841 KIQ327836:KIQ327841 JYU327836:JYU327841 JOY327836:JOY327841 JFC327836:JFC327841 IVG327836:IVG327841 ILK327836:ILK327841 IBO327836:IBO327841 HRS327836:HRS327841 HHW327836:HHW327841 GYA327836:GYA327841 GOE327836:GOE327841 GEI327836:GEI327841 FUM327836:FUM327841 FKQ327836:FKQ327841 FAU327836:FAU327841 EQY327836:EQY327841 EHC327836:EHC327841 DXG327836:DXG327841 DNK327836:DNK327841 DDO327836:DDO327841 CTS327836:CTS327841 CJW327836:CJW327841 CAA327836:CAA327841 BQE327836:BQE327841 BGI327836:BGI327841 AWM327836:AWM327841 AMQ327836:AMQ327841 ACU327836:ACU327841 SY327836:SY327841 JC327836:JC327841 D327836:E327841 WVO262300:WVO262305 WLS262300:WLS262305 WBW262300:WBW262305 VSA262300:VSA262305 VIE262300:VIE262305 UYI262300:UYI262305 UOM262300:UOM262305 UEQ262300:UEQ262305 TUU262300:TUU262305 TKY262300:TKY262305 TBC262300:TBC262305 SRG262300:SRG262305 SHK262300:SHK262305 RXO262300:RXO262305 RNS262300:RNS262305 RDW262300:RDW262305 QUA262300:QUA262305 QKE262300:QKE262305 QAI262300:QAI262305 PQM262300:PQM262305 PGQ262300:PGQ262305 OWU262300:OWU262305 OMY262300:OMY262305 ODC262300:ODC262305 NTG262300:NTG262305 NJK262300:NJK262305 MZO262300:MZO262305 MPS262300:MPS262305 MFW262300:MFW262305 LWA262300:LWA262305 LME262300:LME262305 LCI262300:LCI262305 KSM262300:KSM262305 KIQ262300:KIQ262305 JYU262300:JYU262305 JOY262300:JOY262305 JFC262300:JFC262305 IVG262300:IVG262305 ILK262300:ILK262305 IBO262300:IBO262305 HRS262300:HRS262305 HHW262300:HHW262305 GYA262300:GYA262305 GOE262300:GOE262305 GEI262300:GEI262305 FUM262300:FUM262305 FKQ262300:FKQ262305 FAU262300:FAU262305 EQY262300:EQY262305 EHC262300:EHC262305 DXG262300:DXG262305 DNK262300:DNK262305 DDO262300:DDO262305 CTS262300:CTS262305 CJW262300:CJW262305 CAA262300:CAA262305 BQE262300:BQE262305 BGI262300:BGI262305 AWM262300:AWM262305 AMQ262300:AMQ262305 ACU262300:ACU262305 SY262300:SY262305 JC262300:JC262305 D262300:E262305 WVO196764:WVO196769 WLS196764:WLS196769 WBW196764:WBW196769 VSA196764:VSA196769 VIE196764:VIE196769 UYI196764:UYI196769 UOM196764:UOM196769 UEQ196764:UEQ196769 TUU196764:TUU196769 TKY196764:TKY196769 TBC196764:TBC196769 SRG196764:SRG196769 SHK196764:SHK196769 RXO196764:RXO196769 RNS196764:RNS196769 RDW196764:RDW196769 QUA196764:QUA196769 QKE196764:QKE196769 QAI196764:QAI196769 PQM196764:PQM196769 PGQ196764:PGQ196769 OWU196764:OWU196769 OMY196764:OMY196769 ODC196764:ODC196769 NTG196764:NTG196769 NJK196764:NJK196769 MZO196764:MZO196769 MPS196764:MPS196769 MFW196764:MFW196769 LWA196764:LWA196769 LME196764:LME196769 LCI196764:LCI196769 KSM196764:KSM196769 KIQ196764:KIQ196769 JYU196764:JYU196769 JOY196764:JOY196769 JFC196764:JFC196769 IVG196764:IVG196769 ILK196764:ILK196769 IBO196764:IBO196769 HRS196764:HRS196769 HHW196764:HHW196769 GYA196764:GYA196769 GOE196764:GOE196769 GEI196764:GEI196769 FUM196764:FUM196769 FKQ196764:FKQ196769 FAU196764:FAU196769 EQY196764:EQY196769 EHC196764:EHC196769 DXG196764:DXG196769 DNK196764:DNK196769 DDO196764:DDO196769 CTS196764:CTS196769 CJW196764:CJW196769 CAA196764:CAA196769 BQE196764:BQE196769 BGI196764:BGI196769 AWM196764:AWM196769 AMQ196764:AMQ196769 ACU196764:ACU196769 SY196764:SY196769 JC196764:JC196769 D196764:E196769 WVO131228:WVO131233 WLS131228:WLS131233 WBW131228:WBW131233 VSA131228:VSA131233 VIE131228:VIE131233 UYI131228:UYI131233 UOM131228:UOM131233 UEQ131228:UEQ131233 TUU131228:TUU131233 TKY131228:TKY131233 TBC131228:TBC131233 SRG131228:SRG131233 SHK131228:SHK131233 RXO131228:RXO131233 RNS131228:RNS131233 RDW131228:RDW131233 QUA131228:QUA131233 QKE131228:QKE131233 QAI131228:QAI131233 PQM131228:PQM131233 PGQ131228:PGQ131233 OWU131228:OWU131233 OMY131228:OMY131233 ODC131228:ODC131233 NTG131228:NTG131233 NJK131228:NJK131233 MZO131228:MZO131233 MPS131228:MPS131233 MFW131228:MFW131233 LWA131228:LWA131233 LME131228:LME131233 LCI131228:LCI131233 KSM131228:KSM131233 KIQ131228:KIQ131233 JYU131228:JYU131233 JOY131228:JOY131233 JFC131228:JFC131233 IVG131228:IVG131233 ILK131228:ILK131233 IBO131228:IBO131233 HRS131228:HRS131233 HHW131228:HHW131233 GYA131228:GYA131233 GOE131228:GOE131233 GEI131228:GEI131233 FUM131228:FUM131233 FKQ131228:FKQ131233 FAU131228:FAU131233 EQY131228:EQY131233 EHC131228:EHC131233 DXG131228:DXG131233 DNK131228:DNK131233 DDO131228:DDO131233 CTS131228:CTS131233 CJW131228:CJW131233 CAA131228:CAA131233 BQE131228:BQE131233 BGI131228:BGI131233 AWM131228:AWM131233 AMQ131228:AMQ131233 ACU131228:ACU131233 SY131228:SY131233 JC131228:JC131233 D131228:E131233 WVO65692:WVO65697 WLS65692:WLS65697 WBW65692:WBW65697 VSA65692:VSA65697 VIE65692:VIE65697 UYI65692:UYI65697 UOM65692:UOM65697 UEQ65692:UEQ65697 TUU65692:TUU65697 TKY65692:TKY65697 TBC65692:TBC65697 SRG65692:SRG65697 SHK65692:SHK65697 RXO65692:RXO65697 RNS65692:RNS65697 RDW65692:RDW65697 QUA65692:QUA65697 QKE65692:QKE65697 QAI65692:QAI65697 PQM65692:PQM65697 PGQ65692:PGQ65697 OWU65692:OWU65697 OMY65692:OMY65697 ODC65692:ODC65697 NTG65692:NTG65697 NJK65692:NJK65697 MZO65692:MZO65697 MPS65692:MPS65697 MFW65692:MFW65697 LWA65692:LWA65697 LME65692:LME65697 LCI65692:LCI65697 KSM65692:KSM65697 KIQ65692:KIQ65697 JYU65692:JYU65697 JOY65692:JOY65697 JFC65692:JFC65697 IVG65692:IVG65697 ILK65692:ILK65697 IBO65692:IBO65697 HRS65692:HRS65697 HHW65692:HHW65697 GYA65692:GYA65697 GOE65692:GOE65697 GEI65692:GEI65697 FUM65692:FUM65697 FKQ65692:FKQ65697 FAU65692:FAU65697 EQY65692:EQY65697 EHC65692:EHC65697 DXG65692:DXG65697 DNK65692:DNK65697 DDO65692:DDO65697 CTS65692:CTS65697 CJW65692:CJW65697 CAA65692:CAA65697 BQE65692:BQE65697 BGI65692:BGI65697 AWM65692:AWM65697 AMQ65692:AMQ65697 ACU65692:ACU65697 SY65692:SY65697 JC65692:JC65697 D65692:E65697 WVO983204:WVO983209 WLS983204:WLS983209 WBW983204:WBW983209 VSA983204:VSA983209 VIE983204:VIE983209 UYI983204:UYI983209 UOM983204:UOM983209 UEQ983204:UEQ983209 TUU983204:TUU983209 TKY983204:TKY983209 TBC983204:TBC983209 SRG983204:SRG983209 SHK983204:SHK983209 RXO983204:RXO983209 RNS983204:RNS983209 RDW983204:RDW983209 QUA983204:QUA983209 QKE983204:QKE983209 QAI983204:QAI983209 PQM983204:PQM983209 PGQ983204:PGQ983209 OWU983204:OWU983209 OMY983204:OMY983209 ODC983204:ODC983209 NTG983204:NTG983209 NJK983204:NJK983209 MZO983204:MZO983209 MPS983204:MPS983209 MFW983204:MFW983209 LWA983204:LWA983209 LME983204:LME983209 LCI983204:LCI983209 KSM983204:KSM983209 KIQ983204:KIQ983209 JYU983204:JYU983209 JOY983204:JOY983209 JFC983204:JFC983209 IVG983204:IVG983209 ILK983204:ILK983209 IBO983204:IBO983209 HRS983204:HRS983209 HHW983204:HHW983209 GYA983204:GYA983209 GOE983204:GOE983209 GEI983204:GEI983209 FUM983204:FUM983209 FKQ983204:FKQ983209 FAU983204:FAU983209 EQY983204:EQY983209 EHC983204:EHC983209 DXG983204:DXG983209 DNK983204:DNK983209 DDO983204:DDO983209 CTS983204:CTS983209 CJW983204:CJW983209 CAA983204:CAA983209 BQE983204:BQE983209 BGI983204:BGI983209 AWM983204:AWM983209 AMQ983204:AMQ983209 ACU983204:ACU983209 SY983204:SY983209 JC983204:JC983209 D983204:E983209 WVO917668:WVO917673 WLS917668:WLS917673 WBW917668:WBW917673 VSA917668:VSA917673 VIE917668:VIE917673 UYI917668:UYI917673 UOM917668:UOM917673 UEQ917668:UEQ917673 TUU917668:TUU917673 TKY917668:TKY917673 TBC917668:TBC917673 SRG917668:SRG917673 SHK917668:SHK917673 RXO917668:RXO917673 RNS917668:RNS917673 RDW917668:RDW917673 QUA917668:QUA917673 QKE917668:QKE917673 QAI917668:QAI917673 PQM917668:PQM917673 PGQ917668:PGQ917673 OWU917668:OWU917673 OMY917668:OMY917673 ODC917668:ODC917673 NTG917668:NTG917673 NJK917668:NJK917673 MZO917668:MZO917673 MPS917668:MPS917673 MFW917668:MFW917673 LWA917668:LWA917673 LME917668:LME917673 LCI917668:LCI917673 KSM917668:KSM917673 KIQ917668:KIQ917673 JYU917668:JYU917673 JOY917668:JOY917673 JFC917668:JFC917673 IVG917668:IVG917673 ILK917668:ILK917673 IBO917668:IBO917673 HRS917668:HRS917673 HHW917668:HHW917673 GYA917668:GYA917673 GOE917668:GOE917673 GEI917668:GEI917673 FUM917668:FUM917673 FKQ917668:FKQ917673 FAU917668:FAU917673 EQY917668:EQY917673 EHC917668:EHC917673 DXG917668:DXG917673 DNK917668:DNK917673 DDO917668:DDO917673 CTS917668:CTS917673 CJW917668:CJW917673 CAA917668:CAA917673 BQE917668:BQE917673 BGI917668:BGI917673 AWM917668:AWM917673 AMQ917668:AMQ917673 ACU917668:ACU917673 SY917668:SY917673 JC917668:JC917673 D917668:E917673 WVO852132:WVO852137 WLS852132:WLS852137 WBW852132:WBW852137 VSA852132:VSA852137 VIE852132:VIE852137 UYI852132:UYI852137 UOM852132:UOM852137 UEQ852132:UEQ852137 TUU852132:TUU852137 TKY852132:TKY852137 TBC852132:TBC852137 SRG852132:SRG852137 SHK852132:SHK852137 RXO852132:RXO852137 RNS852132:RNS852137 RDW852132:RDW852137 QUA852132:QUA852137 QKE852132:QKE852137 QAI852132:QAI852137 PQM852132:PQM852137 PGQ852132:PGQ852137 OWU852132:OWU852137 OMY852132:OMY852137 ODC852132:ODC852137 NTG852132:NTG852137 NJK852132:NJK852137 MZO852132:MZO852137 MPS852132:MPS852137 MFW852132:MFW852137 LWA852132:LWA852137 LME852132:LME852137 LCI852132:LCI852137 KSM852132:KSM852137 KIQ852132:KIQ852137 JYU852132:JYU852137 JOY852132:JOY852137 JFC852132:JFC852137 IVG852132:IVG852137 ILK852132:ILK852137 IBO852132:IBO852137 HRS852132:HRS852137 HHW852132:HHW852137 GYA852132:GYA852137 GOE852132:GOE852137 GEI852132:GEI852137 FUM852132:FUM852137 FKQ852132:FKQ852137 FAU852132:FAU852137 EQY852132:EQY852137 EHC852132:EHC852137 DXG852132:DXG852137 DNK852132:DNK852137 DDO852132:DDO852137 CTS852132:CTS852137 CJW852132:CJW852137 CAA852132:CAA852137 BQE852132:BQE852137 BGI852132:BGI852137 AWM852132:AWM852137 AMQ852132:AMQ852137 ACU852132:ACU852137 SY852132:SY852137 JC852132:JC852137 D852132:E852137 WVO786596:WVO786601 WLS786596:WLS786601 WBW786596:WBW786601 VSA786596:VSA786601 VIE786596:VIE786601 UYI786596:UYI786601 UOM786596:UOM786601 UEQ786596:UEQ786601 TUU786596:TUU786601 TKY786596:TKY786601 TBC786596:TBC786601 SRG786596:SRG786601 SHK786596:SHK786601 RXO786596:RXO786601 RNS786596:RNS786601 RDW786596:RDW786601 QUA786596:QUA786601 QKE786596:QKE786601 QAI786596:QAI786601 PQM786596:PQM786601 PGQ786596:PGQ786601 OWU786596:OWU786601 OMY786596:OMY786601 ODC786596:ODC786601 NTG786596:NTG786601 NJK786596:NJK786601 MZO786596:MZO786601 MPS786596:MPS786601 MFW786596:MFW786601 LWA786596:LWA786601 LME786596:LME786601 LCI786596:LCI786601 KSM786596:KSM786601 KIQ786596:KIQ786601 JYU786596:JYU786601 JOY786596:JOY786601 JFC786596:JFC786601 IVG786596:IVG786601 ILK786596:ILK786601 IBO786596:IBO786601 HRS786596:HRS786601 HHW786596:HHW786601 GYA786596:GYA786601 GOE786596:GOE786601 GEI786596:GEI786601 FUM786596:FUM786601 FKQ786596:FKQ786601 FAU786596:FAU786601 EQY786596:EQY786601 EHC786596:EHC786601 DXG786596:DXG786601 DNK786596:DNK786601 DDO786596:DDO786601 CTS786596:CTS786601 CJW786596:CJW786601 CAA786596:CAA786601 BQE786596:BQE786601 BGI786596:BGI786601 AWM786596:AWM786601 AMQ786596:AMQ786601 ACU786596:ACU786601 SY786596:SY786601 JC786596:JC786601 D786596:E786601 WVO721060:WVO721065 WLS721060:WLS721065 WBW721060:WBW721065 VSA721060:VSA721065 VIE721060:VIE721065 UYI721060:UYI721065 UOM721060:UOM721065 UEQ721060:UEQ721065 TUU721060:TUU721065 TKY721060:TKY721065 TBC721060:TBC721065 SRG721060:SRG721065 SHK721060:SHK721065 RXO721060:RXO721065 RNS721060:RNS721065 RDW721060:RDW721065 QUA721060:QUA721065 QKE721060:QKE721065 QAI721060:QAI721065 PQM721060:PQM721065 PGQ721060:PGQ721065 OWU721060:OWU721065 OMY721060:OMY721065 ODC721060:ODC721065 NTG721060:NTG721065 NJK721060:NJK721065 MZO721060:MZO721065 MPS721060:MPS721065 MFW721060:MFW721065 LWA721060:LWA721065 LME721060:LME721065 LCI721060:LCI721065 KSM721060:KSM721065 KIQ721060:KIQ721065 JYU721060:JYU721065 JOY721060:JOY721065 JFC721060:JFC721065 IVG721060:IVG721065 ILK721060:ILK721065 IBO721060:IBO721065 HRS721060:HRS721065 HHW721060:HHW721065 GYA721060:GYA721065 GOE721060:GOE721065 GEI721060:GEI721065 FUM721060:FUM721065 FKQ721060:FKQ721065 FAU721060:FAU721065 EQY721060:EQY721065 EHC721060:EHC721065 DXG721060:DXG721065 DNK721060:DNK721065 DDO721060:DDO721065 CTS721060:CTS721065 CJW721060:CJW721065 CAA721060:CAA721065 BQE721060:BQE721065 BGI721060:BGI721065 AWM721060:AWM721065 AMQ721060:AMQ721065 ACU721060:ACU721065 SY721060:SY721065 JC721060:JC721065 D721060:E721065 WVO655524:WVO655529 WLS655524:WLS655529 WBW655524:WBW655529 VSA655524:VSA655529 VIE655524:VIE655529 UYI655524:UYI655529 UOM655524:UOM655529 UEQ655524:UEQ655529 TUU655524:TUU655529 TKY655524:TKY655529 TBC655524:TBC655529 SRG655524:SRG655529 SHK655524:SHK655529 RXO655524:RXO655529 RNS655524:RNS655529 RDW655524:RDW655529 QUA655524:QUA655529 QKE655524:QKE655529 QAI655524:QAI655529 PQM655524:PQM655529 PGQ655524:PGQ655529 OWU655524:OWU655529 OMY655524:OMY655529 ODC655524:ODC655529 NTG655524:NTG655529 NJK655524:NJK655529 MZO655524:MZO655529 MPS655524:MPS655529 MFW655524:MFW655529 LWA655524:LWA655529 LME655524:LME655529 LCI655524:LCI655529 KSM655524:KSM655529 KIQ655524:KIQ655529 JYU655524:JYU655529 JOY655524:JOY655529 JFC655524:JFC655529 IVG655524:IVG655529 ILK655524:ILK655529 IBO655524:IBO655529 HRS655524:HRS655529 HHW655524:HHW655529 GYA655524:GYA655529 GOE655524:GOE655529 GEI655524:GEI655529 FUM655524:FUM655529 FKQ655524:FKQ655529 FAU655524:FAU655529 EQY655524:EQY655529 EHC655524:EHC655529 DXG655524:DXG655529 DNK655524:DNK655529 DDO655524:DDO655529 CTS655524:CTS655529 CJW655524:CJW655529 CAA655524:CAA655529 BQE655524:BQE655529 BGI655524:BGI655529 AWM655524:AWM655529 AMQ655524:AMQ655529 ACU655524:ACU655529 SY655524:SY655529 JC655524:JC655529 D655524:E655529 WVO589988:WVO589993 WLS589988:WLS589993 WBW589988:WBW589993 VSA589988:VSA589993 VIE589988:VIE589993 UYI589988:UYI589993 UOM589988:UOM589993 UEQ589988:UEQ589993 TUU589988:TUU589993 TKY589988:TKY589993 TBC589988:TBC589993 SRG589988:SRG589993 SHK589988:SHK589993 RXO589988:RXO589993 RNS589988:RNS589993 RDW589988:RDW589993 QUA589988:QUA589993 QKE589988:QKE589993 QAI589988:QAI589993 PQM589988:PQM589993 PGQ589988:PGQ589993 OWU589988:OWU589993 OMY589988:OMY589993 ODC589988:ODC589993 NTG589988:NTG589993 NJK589988:NJK589993 MZO589988:MZO589993 MPS589988:MPS589993 MFW589988:MFW589993 LWA589988:LWA589993 LME589988:LME589993 LCI589988:LCI589993 KSM589988:KSM589993 KIQ589988:KIQ589993 JYU589988:JYU589993 JOY589988:JOY589993 JFC589988:JFC589993 IVG589988:IVG589993 ILK589988:ILK589993 IBO589988:IBO589993 HRS589988:HRS589993 HHW589988:HHW589993 GYA589988:GYA589993 GOE589988:GOE589993 GEI589988:GEI589993 FUM589988:FUM589993 FKQ589988:FKQ589993 FAU589988:FAU589993 EQY589988:EQY589993 EHC589988:EHC589993 DXG589988:DXG589993 DNK589988:DNK589993 DDO589988:DDO589993 CTS589988:CTS589993 CJW589988:CJW589993 CAA589988:CAA589993 BQE589988:BQE589993 BGI589988:BGI589993 AWM589988:AWM589993 AMQ589988:AMQ589993 ACU589988:ACU589993 SY589988:SY589993 JC589988:JC589993 D589988:E589993 WVO524452:WVO524457 WLS524452:WLS524457 WBW524452:WBW524457 VSA524452:VSA524457 VIE524452:VIE524457 UYI524452:UYI524457 UOM524452:UOM524457 UEQ524452:UEQ524457 TUU524452:TUU524457 TKY524452:TKY524457 TBC524452:TBC524457 SRG524452:SRG524457 SHK524452:SHK524457 RXO524452:RXO524457 RNS524452:RNS524457 RDW524452:RDW524457 QUA524452:QUA524457 QKE524452:QKE524457 QAI524452:QAI524457 PQM524452:PQM524457 PGQ524452:PGQ524457 OWU524452:OWU524457 OMY524452:OMY524457 ODC524452:ODC524457 NTG524452:NTG524457 NJK524452:NJK524457 MZO524452:MZO524457 MPS524452:MPS524457 MFW524452:MFW524457 LWA524452:LWA524457 LME524452:LME524457 LCI524452:LCI524457 KSM524452:KSM524457 KIQ524452:KIQ524457 JYU524452:JYU524457 JOY524452:JOY524457 JFC524452:JFC524457 IVG524452:IVG524457 ILK524452:ILK524457 IBO524452:IBO524457 HRS524452:HRS524457 HHW524452:HHW524457 GYA524452:GYA524457 GOE524452:GOE524457 GEI524452:GEI524457 FUM524452:FUM524457 FKQ524452:FKQ524457 FAU524452:FAU524457 EQY524452:EQY524457 EHC524452:EHC524457 DXG524452:DXG524457 DNK524452:DNK524457 DDO524452:DDO524457 CTS524452:CTS524457 CJW524452:CJW524457 CAA524452:CAA524457 BQE524452:BQE524457 BGI524452:BGI524457 AWM524452:AWM524457 AMQ524452:AMQ524457 ACU524452:ACU524457 SY524452:SY524457 JC524452:JC524457 D524452:E524457 WVO458916:WVO458921 WLS458916:WLS458921 WBW458916:WBW458921 VSA458916:VSA458921 VIE458916:VIE458921 UYI458916:UYI458921 UOM458916:UOM458921 UEQ458916:UEQ458921 TUU458916:TUU458921 TKY458916:TKY458921 TBC458916:TBC458921 SRG458916:SRG458921 SHK458916:SHK458921 RXO458916:RXO458921 RNS458916:RNS458921 RDW458916:RDW458921 QUA458916:QUA458921 QKE458916:QKE458921 QAI458916:QAI458921 PQM458916:PQM458921 PGQ458916:PGQ458921 OWU458916:OWU458921 OMY458916:OMY458921 ODC458916:ODC458921 NTG458916:NTG458921 NJK458916:NJK458921 MZO458916:MZO458921 MPS458916:MPS458921 MFW458916:MFW458921 LWA458916:LWA458921 LME458916:LME458921 LCI458916:LCI458921 KSM458916:KSM458921 KIQ458916:KIQ458921 JYU458916:JYU458921 JOY458916:JOY458921 JFC458916:JFC458921 IVG458916:IVG458921 ILK458916:ILK458921 IBO458916:IBO458921 HRS458916:HRS458921 HHW458916:HHW458921 GYA458916:GYA458921 GOE458916:GOE458921 GEI458916:GEI458921 FUM458916:FUM458921 FKQ458916:FKQ458921 FAU458916:FAU458921 EQY458916:EQY458921 EHC458916:EHC458921 DXG458916:DXG458921 DNK458916:DNK458921 DDO458916:DDO458921 CTS458916:CTS458921 CJW458916:CJW458921 CAA458916:CAA458921 BQE458916:BQE458921 BGI458916:BGI458921 AWM458916:AWM458921 AMQ458916:AMQ458921 ACU458916:ACU458921 SY458916:SY458921 JC458916:JC458921 D458916:E458921 WVO393380:WVO393385 WLS393380:WLS393385 WBW393380:WBW393385 VSA393380:VSA393385 VIE393380:VIE393385 UYI393380:UYI393385 UOM393380:UOM393385 UEQ393380:UEQ393385 TUU393380:TUU393385 TKY393380:TKY393385 TBC393380:TBC393385 SRG393380:SRG393385 SHK393380:SHK393385 RXO393380:RXO393385 RNS393380:RNS393385 RDW393380:RDW393385 QUA393380:QUA393385 QKE393380:QKE393385 QAI393380:QAI393385 PQM393380:PQM393385 PGQ393380:PGQ393385 OWU393380:OWU393385 OMY393380:OMY393385 ODC393380:ODC393385 NTG393380:NTG393385 NJK393380:NJK393385 MZO393380:MZO393385 MPS393380:MPS393385 MFW393380:MFW393385 LWA393380:LWA393385 LME393380:LME393385 LCI393380:LCI393385 KSM393380:KSM393385 KIQ393380:KIQ393385 JYU393380:JYU393385 JOY393380:JOY393385 JFC393380:JFC393385 IVG393380:IVG393385 ILK393380:ILK393385 IBO393380:IBO393385 HRS393380:HRS393385 HHW393380:HHW393385 GYA393380:GYA393385 GOE393380:GOE393385 GEI393380:GEI393385 FUM393380:FUM393385 FKQ393380:FKQ393385 FAU393380:FAU393385 EQY393380:EQY393385 EHC393380:EHC393385 DXG393380:DXG393385 DNK393380:DNK393385 DDO393380:DDO393385 CTS393380:CTS393385 CJW393380:CJW393385 CAA393380:CAA393385 BQE393380:BQE393385 BGI393380:BGI393385 AWM393380:AWM393385 AMQ393380:AMQ393385 ACU393380:ACU393385 SY393380:SY393385 JC393380:JC393385 D393380:E393385 WVO327844:WVO327849 WLS327844:WLS327849 WBW327844:WBW327849 VSA327844:VSA327849 VIE327844:VIE327849 UYI327844:UYI327849 UOM327844:UOM327849 UEQ327844:UEQ327849 TUU327844:TUU327849 TKY327844:TKY327849 TBC327844:TBC327849 SRG327844:SRG327849 SHK327844:SHK327849 RXO327844:RXO327849 RNS327844:RNS327849 RDW327844:RDW327849 QUA327844:QUA327849 QKE327844:QKE327849 QAI327844:QAI327849 PQM327844:PQM327849 PGQ327844:PGQ327849 OWU327844:OWU327849 OMY327844:OMY327849 ODC327844:ODC327849 NTG327844:NTG327849 NJK327844:NJK327849 MZO327844:MZO327849 MPS327844:MPS327849 MFW327844:MFW327849 LWA327844:LWA327849 LME327844:LME327849 LCI327844:LCI327849 KSM327844:KSM327849 KIQ327844:KIQ327849 JYU327844:JYU327849 JOY327844:JOY327849 JFC327844:JFC327849 IVG327844:IVG327849 ILK327844:ILK327849 IBO327844:IBO327849 HRS327844:HRS327849 HHW327844:HHW327849 GYA327844:GYA327849 GOE327844:GOE327849 GEI327844:GEI327849 FUM327844:FUM327849 FKQ327844:FKQ327849 FAU327844:FAU327849 EQY327844:EQY327849 EHC327844:EHC327849 DXG327844:DXG327849 DNK327844:DNK327849 DDO327844:DDO327849 CTS327844:CTS327849 CJW327844:CJW327849 CAA327844:CAA327849 BQE327844:BQE327849 BGI327844:BGI327849 AWM327844:AWM327849 AMQ327844:AMQ327849 ACU327844:ACU327849 SY327844:SY327849 JC327844:JC327849 D327844:E327849 WVO262308:WVO262313 WLS262308:WLS262313 WBW262308:WBW262313 VSA262308:VSA262313 VIE262308:VIE262313 UYI262308:UYI262313 UOM262308:UOM262313 UEQ262308:UEQ262313 TUU262308:TUU262313 TKY262308:TKY262313 TBC262308:TBC262313 SRG262308:SRG262313 SHK262308:SHK262313 RXO262308:RXO262313 RNS262308:RNS262313 RDW262308:RDW262313 QUA262308:QUA262313 QKE262308:QKE262313 QAI262308:QAI262313 PQM262308:PQM262313 PGQ262308:PGQ262313 OWU262308:OWU262313 OMY262308:OMY262313 ODC262308:ODC262313 NTG262308:NTG262313 NJK262308:NJK262313 MZO262308:MZO262313 MPS262308:MPS262313 MFW262308:MFW262313 LWA262308:LWA262313 LME262308:LME262313 LCI262308:LCI262313 KSM262308:KSM262313 KIQ262308:KIQ262313 JYU262308:JYU262313 JOY262308:JOY262313 JFC262308:JFC262313 IVG262308:IVG262313 ILK262308:ILK262313 IBO262308:IBO262313 HRS262308:HRS262313 HHW262308:HHW262313 GYA262308:GYA262313 GOE262308:GOE262313 GEI262308:GEI262313 FUM262308:FUM262313 FKQ262308:FKQ262313 FAU262308:FAU262313 EQY262308:EQY262313 EHC262308:EHC262313 DXG262308:DXG262313 DNK262308:DNK262313 DDO262308:DDO262313 CTS262308:CTS262313 CJW262308:CJW262313 CAA262308:CAA262313 BQE262308:BQE262313 BGI262308:BGI262313 AWM262308:AWM262313 AMQ262308:AMQ262313 ACU262308:ACU262313 SY262308:SY262313 JC262308:JC262313 D262308:E262313 WVO196772:WVO196777 WLS196772:WLS196777 WBW196772:WBW196777 VSA196772:VSA196777 VIE196772:VIE196777 UYI196772:UYI196777 UOM196772:UOM196777 UEQ196772:UEQ196777 TUU196772:TUU196777 TKY196772:TKY196777 TBC196772:TBC196777 SRG196772:SRG196777 SHK196772:SHK196777 RXO196772:RXO196777 RNS196772:RNS196777 RDW196772:RDW196777 QUA196772:QUA196777 QKE196772:QKE196777 QAI196772:QAI196777 PQM196772:PQM196777 PGQ196772:PGQ196777 OWU196772:OWU196777 OMY196772:OMY196777 ODC196772:ODC196777 NTG196772:NTG196777 NJK196772:NJK196777 MZO196772:MZO196777 MPS196772:MPS196777 MFW196772:MFW196777 LWA196772:LWA196777 LME196772:LME196777 LCI196772:LCI196777 KSM196772:KSM196777 KIQ196772:KIQ196777 JYU196772:JYU196777 JOY196772:JOY196777 JFC196772:JFC196777 IVG196772:IVG196777 ILK196772:ILK196777 IBO196772:IBO196777 HRS196772:HRS196777 HHW196772:HHW196777 GYA196772:GYA196777 GOE196772:GOE196777 GEI196772:GEI196777 FUM196772:FUM196777 FKQ196772:FKQ196777 FAU196772:FAU196777 EQY196772:EQY196777 EHC196772:EHC196777 DXG196772:DXG196777 DNK196772:DNK196777 DDO196772:DDO196777 CTS196772:CTS196777 CJW196772:CJW196777 CAA196772:CAA196777 BQE196772:BQE196777 BGI196772:BGI196777 AWM196772:AWM196777 AMQ196772:AMQ196777 ACU196772:ACU196777 SY196772:SY196777 JC196772:JC196777 D196772:E196777 WVO131236:WVO131241 WLS131236:WLS131241 WBW131236:WBW131241 VSA131236:VSA131241 VIE131236:VIE131241 UYI131236:UYI131241 UOM131236:UOM131241 UEQ131236:UEQ131241 TUU131236:TUU131241 TKY131236:TKY131241 TBC131236:TBC131241 SRG131236:SRG131241 SHK131236:SHK131241 RXO131236:RXO131241 RNS131236:RNS131241 RDW131236:RDW131241 QUA131236:QUA131241 QKE131236:QKE131241 QAI131236:QAI131241 PQM131236:PQM131241 PGQ131236:PGQ131241 OWU131236:OWU131241 OMY131236:OMY131241 ODC131236:ODC131241 NTG131236:NTG131241 NJK131236:NJK131241 MZO131236:MZO131241 MPS131236:MPS131241 MFW131236:MFW131241 LWA131236:LWA131241 LME131236:LME131241 LCI131236:LCI131241 KSM131236:KSM131241 KIQ131236:KIQ131241 JYU131236:JYU131241 JOY131236:JOY131241 JFC131236:JFC131241 IVG131236:IVG131241 ILK131236:ILK131241 IBO131236:IBO131241 HRS131236:HRS131241 HHW131236:HHW131241 GYA131236:GYA131241 GOE131236:GOE131241 GEI131236:GEI131241 FUM131236:FUM131241 FKQ131236:FKQ131241 FAU131236:FAU131241 EQY131236:EQY131241 EHC131236:EHC131241 DXG131236:DXG131241 DNK131236:DNK131241 DDO131236:DDO131241 CTS131236:CTS131241 CJW131236:CJW131241 CAA131236:CAA131241 BQE131236:BQE131241 BGI131236:BGI131241 AWM131236:AWM131241 AMQ131236:AMQ131241 ACU131236:ACU131241 SY131236:SY131241 JC131236:JC131241 D131236:E131241 WVO65700:WVO65705 WLS65700:WLS65705 WBW65700:WBW65705 VSA65700:VSA65705 VIE65700:VIE65705 UYI65700:UYI65705 UOM65700:UOM65705 UEQ65700:UEQ65705 TUU65700:TUU65705 TKY65700:TKY65705 TBC65700:TBC65705 SRG65700:SRG65705 SHK65700:SHK65705 RXO65700:RXO65705 RNS65700:RNS65705 RDW65700:RDW65705 QUA65700:QUA65705 QKE65700:QKE65705 QAI65700:QAI65705 PQM65700:PQM65705 PGQ65700:PGQ65705 OWU65700:OWU65705 OMY65700:OMY65705 ODC65700:ODC65705 NTG65700:NTG65705 NJK65700:NJK65705 MZO65700:MZO65705 MPS65700:MPS65705 MFW65700:MFW65705 LWA65700:LWA65705 LME65700:LME65705 LCI65700:LCI65705 KSM65700:KSM65705 KIQ65700:KIQ65705 JYU65700:JYU65705 JOY65700:JOY65705 JFC65700:JFC65705 IVG65700:IVG65705 ILK65700:ILK65705 IBO65700:IBO65705 HRS65700:HRS65705 HHW65700:HHW65705 GYA65700:GYA65705 GOE65700:GOE65705 GEI65700:GEI65705 FUM65700:FUM65705 FKQ65700:FKQ65705 FAU65700:FAU65705 EQY65700:EQY65705 EHC65700:EHC65705 DXG65700:DXG65705 DNK65700:DNK65705 DDO65700:DDO65705 CTS65700:CTS65705 CJW65700:CJW65705 CAA65700:CAA65705 BQE65700:BQE65705 BGI65700:BGI65705 AWM65700:AWM65705 AMQ65700:AMQ65705 ACU65700:ACU65705 SY65700:SY65705 JC65700:JC65705 D65700:E65705 WVO983212:WVO983217 WLS983212:WLS983217 WBW983212:WBW983217 VSA983212:VSA983217 VIE983212:VIE983217 UYI983212:UYI983217 UOM983212:UOM983217 UEQ983212:UEQ983217 TUU983212:TUU983217 TKY983212:TKY983217 TBC983212:TBC983217 SRG983212:SRG983217 SHK983212:SHK983217 RXO983212:RXO983217 RNS983212:RNS983217 RDW983212:RDW983217 QUA983212:QUA983217 QKE983212:QKE983217 QAI983212:QAI983217 PQM983212:PQM983217 PGQ983212:PGQ983217 OWU983212:OWU983217 OMY983212:OMY983217 ODC983212:ODC983217 NTG983212:NTG983217 NJK983212:NJK983217 MZO983212:MZO983217 MPS983212:MPS983217 MFW983212:MFW983217 LWA983212:LWA983217 LME983212:LME983217 LCI983212:LCI983217 KSM983212:KSM983217 KIQ983212:KIQ983217 JYU983212:JYU983217 JOY983212:JOY983217 JFC983212:JFC983217 IVG983212:IVG983217 ILK983212:ILK983217 IBO983212:IBO983217 HRS983212:HRS983217 HHW983212:HHW983217 GYA983212:GYA983217 GOE983212:GOE983217 GEI983212:GEI983217 FUM983212:FUM983217 FKQ983212:FKQ983217 FAU983212:FAU983217 EQY983212:EQY983217 EHC983212:EHC983217 DXG983212:DXG983217 DNK983212:DNK983217 DDO983212:DDO983217 CTS983212:CTS983217 CJW983212:CJW983217 CAA983212:CAA983217 BQE983212:BQE983217 BGI983212:BGI983217 AWM983212:AWM983217 AMQ983212:AMQ983217 ACU983212:ACU983217 SY983212:SY983217 JC983212:JC983217 D983212:E983217 WVO917676:WVO917681 WLS917676:WLS917681 WBW917676:WBW917681 VSA917676:VSA917681 VIE917676:VIE917681 UYI917676:UYI917681 UOM917676:UOM917681 UEQ917676:UEQ917681 TUU917676:TUU917681 TKY917676:TKY917681 TBC917676:TBC917681 SRG917676:SRG917681 SHK917676:SHK917681 RXO917676:RXO917681 RNS917676:RNS917681 RDW917676:RDW917681 QUA917676:QUA917681 QKE917676:QKE917681 QAI917676:QAI917681 PQM917676:PQM917681 PGQ917676:PGQ917681 OWU917676:OWU917681 OMY917676:OMY917681 ODC917676:ODC917681 NTG917676:NTG917681 NJK917676:NJK917681 MZO917676:MZO917681 MPS917676:MPS917681 MFW917676:MFW917681 LWA917676:LWA917681 LME917676:LME917681 LCI917676:LCI917681 KSM917676:KSM917681 KIQ917676:KIQ917681 JYU917676:JYU917681 JOY917676:JOY917681 JFC917676:JFC917681 IVG917676:IVG917681 ILK917676:ILK917681 IBO917676:IBO917681 HRS917676:HRS917681 HHW917676:HHW917681 GYA917676:GYA917681 GOE917676:GOE917681 GEI917676:GEI917681 FUM917676:FUM917681 FKQ917676:FKQ917681 FAU917676:FAU917681 EQY917676:EQY917681 EHC917676:EHC917681 DXG917676:DXG917681 DNK917676:DNK917681 DDO917676:DDO917681 CTS917676:CTS917681 CJW917676:CJW917681 CAA917676:CAA917681 BQE917676:BQE917681 BGI917676:BGI917681 AWM917676:AWM917681 AMQ917676:AMQ917681 ACU917676:ACU917681 SY917676:SY917681 JC917676:JC917681 D917676:E917681 WVO852140:WVO852145 WLS852140:WLS852145 WBW852140:WBW852145 VSA852140:VSA852145 VIE852140:VIE852145 UYI852140:UYI852145 UOM852140:UOM852145 UEQ852140:UEQ852145 TUU852140:TUU852145 TKY852140:TKY852145 TBC852140:TBC852145 SRG852140:SRG852145 SHK852140:SHK852145 RXO852140:RXO852145 RNS852140:RNS852145 RDW852140:RDW852145 QUA852140:QUA852145 QKE852140:QKE852145 QAI852140:QAI852145 PQM852140:PQM852145 PGQ852140:PGQ852145 OWU852140:OWU852145 OMY852140:OMY852145 ODC852140:ODC852145 NTG852140:NTG852145 NJK852140:NJK852145 MZO852140:MZO852145 MPS852140:MPS852145 MFW852140:MFW852145 LWA852140:LWA852145 LME852140:LME852145 LCI852140:LCI852145 KSM852140:KSM852145 KIQ852140:KIQ852145 JYU852140:JYU852145 JOY852140:JOY852145 JFC852140:JFC852145 IVG852140:IVG852145 ILK852140:ILK852145 IBO852140:IBO852145 HRS852140:HRS852145 HHW852140:HHW852145 GYA852140:GYA852145 GOE852140:GOE852145 GEI852140:GEI852145 FUM852140:FUM852145 FKQ852140:FKQ852145 FAU852140:FAU852145 EQY852140:EQY852145 EHC852140:EHC852145 DXG852140:DXG852145 DNK852140:DNK852145 DDO852140:DDO852145 CTS852140:CTS852145 CJW852140:CJW852145 CAA852140:CAA852145 BQE852140:BQE852145 BGI852140:BGI852145 AWM852140:AWM852145 AMQ852140:AMQ852145 ACU852140:ACU852145 SY852140:SY852145 JC852140:JC852145 D852140:E852145 WVO786604:WVO786609 WLS786604:WLS786609 WBW786604:WBW786609 VSA786604:VSA786609 VIE786604:VIE786609 UYI786604:UYI786609 UOM786604:UOM786609 UEQ786604:UEQ786609 TUU786604:TUU786609 TKY786604:TKY786609 TBC786604:TBC786609 SRG786604:SRG786609 SHK786604:SHK786609 RXO786604:RXO786609 RNS786604:RNS786609 RDW786604:RDW786609 QUA786604:QUA786609 QKE786604:QKE786609 QAI786604:QAI786609 PQM786604:PQM786609 PGQ786604:PGQ786609 OWU786604:OWU786609 OMY786604:OMY786609 ODC786604:ODC786609 NTG786604:NTG786609 NJK786604:NJK786609 MZO786604:MZO786609 MPS786604:MPS786609 MFW786604:MFW786609 LWA786604:LWA786609 LME786604:LME786609 LCI786604:LCI786609 KSM786604:KSM786609 KIQ786604:KIQ786609 JYU786604:JYU786609 JOY786604:JOY786609 JFC786604:JFC786609 IVG786604:IVG786609 ILK786604:ILK786609 IBO786604:IBO786609 HRS786604:HRS786609 HHW786604:HHW786609 GYA786604:GYA786609 GOE786604:GOE786609 GEI786604:GEI786609 FUM786604:FUM786609 FKQ786604:FKQ786609 FAU786604:FAU786609 EQY786604:EQY786609 EHC786604:EHC786609 DXG786604:DXG786609 DNK786604:DNK786609 DDO786604:DDO786609 CTS786604:CTS786609 CJW786604:CJW786609 CAA786604:CAA786609 BQE786604:BQE786609 BGI786604:BGI786609 AWM786604:AWM786609 AMQ786604:AMQ786609 ACU786604:ACU786609 SY786604:SY786609 JC786604:JC786609 D786604:E786609 WVO721068:WVO721073 WLS721068:WLS721073 WBW721068:WBW721073 VSA721068:VSA721073 VIE721068:VIE721073 UYI721068:UYI721073 UOM721068:UOM721073 UEQ721068:UEQ721073 TUU721068:TUU721073 TKY721068:TKY721073 TBC721068:TBC721073 SRG721068:SRG721073 SHK721068:SHK721073 RXO721068:RXO721073 RNS721068:RNS721073 RDW721068:RDW721073 QUA721068:QUA721073 QKE721068:QKE721073 QAI721068:QAI721073 PQM721068:PQM721073 PGQ721068:PGQ721073 OWU721068:OWU721073 OMY721068:OMY721073 ODC721068:ODC721073 NTG721068:NTG721073 NJK721068:NJK721073 MZO721068:MZO721073 MPS721068:MPS721073 MFW721068:MFW721073 LWA721068:LWA721073 LME721068:LME721073 LCI721068:LCI721073 KSM721068:KSM721073 KIQ721068:KIQ721073 JYU721068:JYU721073 JOY721068:JOY721073 JFC721068:JFC721073 IVG721068:IVG721073 ILK721068:ILK721073 IBO721068:IBO721073 HRS721068:HRS721073 HHW721068:HHW721073 GYA721068:GYA721073 GOE721068:GOE721073 GEI721068:GEI721073 FUM721068:FUM721073 FKQ721068:FKQ721073 FAU721068:FAU721073 EQY721068:EQY721073 EHC721068:EHC721073 DXG721068:DXG721073 DNK721068:DNK721073 DDO721068:DDO721073 CTS721068:CTS721073 CJW721068:CJW721073 CAA721068:CAA721073 BQE721068:BQE721073 BGI721068:BGI721073 AWM721068:AWM721073 AMQ721068:AMQ721073 ACU721068:ACU721073 SY721068:SY721073 JC721068:JC721073 D721068:E721073 WVO655532:WVO655537 WLS655532:WLS655537 WBW655532:WBW655537 VSA655532:VSA655537 VIE655532:VIE655537 UYI655532:UYI655537 UOM655532:UOM655537 UEQ655532:UEQ655537 TUU655532:TUU655537 TKY655532:TKY655537 TBC655532:TBC655537 SRG655532:SRG655537 SHK655532:SHK655537 RXO655532:RXO655537 RNS655532:RNS655537 RDW655532:RDW655537 QUA655532:QUA655537 QKE655532:QKE655537 QAI655532:QAI655537 PQM655532:PQM655537 PGQ655532:PGQ655537 OWU655532:OWU655537 OMY655532:OMY655537 ODC655532:ODC655537 NTG655532:NTG655537 NJK655532:NJK655537 MZO655532:MZO655537 MPS655532:MPS655537 MFW655532:MFW655537 LWA655532:LWA655537 LME655532:LME655537 LCI655532:LCI655537 KSM655532:KSM655537 KIQ655532:KIQ655537 JYU655532:JYU655537 JOY655532:JOY655537 JFC655532:JFC655537 IVG655532:IVG655537 ILK655532:ILK655537 IBO655532:IBO655537 HRS655532:HRS655537 HHW655532:HHW655537 GYA655532:GYA655537 GOE655532:GOE655537 GEI655532:GEI655537 FUM655532:FUM655537 FKQ655532:FKQ655537 FAU655532:FAU655537 EQY655532:EQY655537 EHC655532:EHC655537 DXG655532:DXG655537 DNK655532:DNK655537 DDO655532:DDO655537 CTS655532:CTS655537 CJW655532:CJW655537 CAA655532:CAA655537 BQE655532:BQE655537 BGI655532:BGI655537 AWM655532:AWM655537 AMQ655532:AMQ655537 ACU655532:ACU655537 SY655532:SY655537 JC655532:JC655537 D655532:E655537 WVO589996:WVO590001 WLS589996:WLS590001 WBW589996:WBW590001 VSA589996:VSA590001 VIE589996:VIE590001 UYI589996:UYI590001 UOM589996:UOM590001 UEQ589996:UEQ590001 TUU589996:TUU590001 TKY589996:TKY590001 TBC589996:TBC590001 SRG589996:SRG590001 SHK589996:SHK590001 RXO589996:RXO590001 RNS589996:RNS590001 RDW589996:RDW590001 QUA589996:QUA590001 QKE589996:QKE590001 QAI589996:QAI590001 PQM589996:PQM590001 PGQ589996:PGQ590001 OWU589996:OWU590001 OMY589996:OMY590001 ODC589996:ODC590001 NTG589996:NTG590001 NJK589996:NJK590001 MZO589996:MZO590001 MPS589996:MPS590001 MFW589996:MFW590001 LWA589996:LWA590001 LME589996:LME590001 LCI589996:LCI590001 KSM589996:KSM590001 KIQ589996:KIQ590001 JYU589996:JYU590001 JOY589996:JOY590001 JFC589996:JFC590001 IVG589996:IVG590001 ILK589996:ILK590001 IBO589996:IBO590001 HRS589996:HRS590001 HHW589996:HHW590001 GYA589996:GYA590001 GOE589996:GOE590001 GEI589996:GEI590001 FUM589996:FUM590001 FKQ589996:FKQ590001 FAU589996:FAU590001 EQY589996:EQY590001 EHC589996:EHC590001 DXG589996:DXG590001 DNK589996:DNK590001 DDO589996:DDO590001 CTS589996:CTS590001 CJW589996:CJW590001 CAA589996:CAA590001 BQE589996:BQE590001 BGI589996:BGI590001 AWM589996:AWM590001 AMQ589996:AMQ590001 ACU589996:ACU590001 SY589996:SY590001 JC589996:JC590001 D589996:E590001 WVO524460:WVO524465 WLS524460:WLS524465 WBW524460:WBW524465 VSA524460:VSA524465 VIE524460:VIE524465 UYI524460:UYI524465 UOM524460:UOM524465 UEQ524460:UEQ524465 TUU524460:TUU524465 TKY524460:TKY524465 TBC524460:TBC524465 SRG524460:SRG524465 SHK524460:SHK524465 RXO524460:RXO524465 RNS524460:RNS524465 RDW524460:RDW524465 QUA524460:QUA524465 QKE524460:QKE524465 QAI524460:QAI524465 PQM524460:PQM524465 PGQ524460:PGQ524465 OWU524460:OWU524465 OMY524460:OMY524465 ODC524460:ODC524465 NTG524460:NTG524465 NJK524460:NJK524465 MZO524460:MZO524465 MPS524460:MPS524465 MFW524460:MFW524465 LWA524460:LWA524465 LME524460:LME524465 LCI524460:LCI524465 KSM524460:KSM524465 KIQ524460:KIQ524465 JYU524460:JYU524465 JOY524460:JOY524465 JFC524460:JFC524465 IVG524460:IVG524465 ILK524460:ILK524465 IBO524460:IBO524465 HRS524460:HRS524465 HHW524460:HHW524465 GYA524460:GYA524465 GOE524460:GOE524465 GEI524460:GEI524465 FUM524460:FUM524465 FKQ524460:FKQ524465 FAU524460:FAU524465 EQY524460:EQY524465 EHC524460:EHC524465 DXG524460:DXG524465 DNK524460:DNK524465 DDO524460:DDO524465 CTS524460:CTS524465 CJW524460:CJW524465 CAA524460:CAA524465 BQE524460:BQE524465 BGI524460:BGI524465 AWM524460:AWM524465 AMQ524460:AMQ524465 ACU524460:ACU524465 SY524460:SY524465 JC524460:JC524465 D524460:E524465 WVO458924:WVO458929 WLS458924:WLS458929 WBW458924:WBW458929 VSA458924:VSA458929 VIE458924:VIE458929 UYI458924:UYI458929 UOM458924:UOM458929 UEQ458924:UEQ458929 TUU458924:TUU458929 TKY458924:TKY458929 TBC458924:TBC458929 SRG458924:SRG458929 SHK458924:SHK458929 RXO458924:RXO458929 RNS458924:RNS458929 RDW458924:RDW458929 QUA458924:QUA458929 QKE458924:QKE458929 QAI458924:QAI458929 PQM458924:PQM458929 PGQ458924:PGQ458929 OWU458924:OWU458929 OMY458924:OMY458929 ODC458924:ODC458929 NTG458924:NTG458929 NJK458924:NJK458929 MZO458924:MZO458929 MPS458924:MPS458929 MFW458924:MFW458929 LWA458924:LWA458929 LME458924:LME458929 LCI458924:LCI458929 KSM458924:KSM458929 KIQ458924:KIQ458929 JYU458924:JYU458929 JOY458924:JOY458929 JFC458924:JFC458929 IVG458924:IVG458929 ILK458924:ILK458929 IBO458924:IBO458929 HRS458924:HRS458929 HHW458924:HHW458929 GYA458924:GYA458929 GOE458924:GOE458929 GEI458924:GEI458929 FUM458924:FUM458929 FKQ458924:FKQ458929 FAU458924:FAU458929 EQY458924:EQY458929 EHC458924:EHC458929 DXG458924:DXG458929 DNK458924:DNK458929 DDO458924:DDO458929 CTS458924:CTS458929 CJW458924:CJW458929 CAA458924:CAA458929 BQE458924:BQE458929 BGI458924:BGI458929 AWM458924:AWM458929 AMQ458924:AMQ458929 ACU458924:ACU458929 SY458924:SY458929 JC458924:JC458929 D458924:E458929 WVO393388:WVO393393 WLS393388:WLS393393 WBW393388:WBW393393 VSA393388:VSA393393 VIE393388:VIE393393 UYI393388:UYI393393 UOM393388:UOM393393 UEQ393388:UEQ393393 TUU393388:TUU393393 TKY393388:TKY393393 TBC393388:TBC393393 SRG393388:SRG393393 SHK393388:SHK393393 RXO393388:RXO393393 RNS393388:RNS393393 RDW393388:RDW393393 QUA393388:QUA393393 QKE393388:QKE393393 QAI393388:QAI393393 PQM393388:PQM393393 PGQ393388:PGQ393393 OWU393388:OWU393393 OMY393388:OMY393393 ODC393388:ODC393393 NTG393388:NTG393393 NJK393388:NJK393393 MZO393388:MZO393393 MPS393388:MPS393393 MFW393388:MFW393393 LWA393388:LWA393393 LME393388:LME393393 LCI393388:LCI393393 KSM393388:KSM393393 KIQ393388:KIQ393393 JYU393388:JYU393393 JOY393388:JOY393393 JFC393388:JFC393393 IVG393388:IVG393393 ILK393388:ILK393393 IBO393388:IBO393393 HRS393388:HRS393393 HHW393388:HHW393393 GYA393388:GYA393393 GOE393388:GOE393393 GEI393388:GEI393393 FUM393388:FUM393393 FKQ393388:FKQ393393 FAU393388:FAU393393 EQY393388:EQY393393 EHC393388:EHC393393 DXG393388:DXG393393 DNK393388:DNK393393 DDO393388:DDO393393 CTS393388:CTS393393 CJW393388:CJW393393 CAA393388:CAA393393 BQE393388:BQE393393 BGI393388:BGI393393 AWM393388:AWM393393 AMQ393388:AMQ393393 ACU393388:ACU393393 SY393388:SY393393 JC393388:JC393393 D393388:E393393 WVO327852:WVO327857 WLS327852:WLS327857 WBW327852:WBW327857 VSA327852:VSA327857 VIE327852:VIE327857 UYI327852:UYI327857 UOM327852:UOM327857 UEQ327852:UEQ327857 TUU327852:TUU327857 TKY327852:TKY327857 TBC327852:TBC327857 SRG327852:SRG327857 SHK327852:SHK327857 RXO327852:RXO327857 RNS327852:RNS327857 RDW327852:RDW327857 QUA327852:QUA327857 QKE327852:QKE327857 QAI327852:QAI327857 PQM327852:PQM327857 PGQ327852:PGQ327857 OWU327852:OWU327857 OMY327852:OMY327857 ODC327852:ODC327857 NTG327852:NTG327857 NJK327852:NJK327857 MZO327852:MZO327857 MPS327852:MPS327857 MFW327852:MFW327857 LWA327852:LWA327857 LME327852:LME327857 LCI327852:LCI327857 KSM327852:KSM327857 KIQ327852:KIQ327857 JYU327852:JYU327857 JOY327852:JOY327857 JFC327852:JFC327857 IVG327852:IVG327857 ILK327852:ILK327857 IBO327852:IBO327857 HRS327852:HRS327857 HHW327852:HHW327857 GYA327852:GYA327857 GOE327852:GOE327857 GEI327852:GEI327857 FUM327852:FUM327857 FKQ327852:FKQ327857 FAU327852:FAU327857 EQY327852:EQY327857 EHC327852:EHC327857 DXG327852:DXG327857 DNK327852:DNK327857 DDO327852:DDO327857 CTS327852:CTS327857 CJW327852:CJW327857 CAA327852:CAA327857 BQE327852:BQE327857 BGI327852:BGI327857 AWM327852:AWM327857 AMQ327852:AMQ327857 ACU327852:ACU327857 SY327852:SY327857 JC327852:JC327857 D327852:E327857 WVO262316:WVO262321 WLS262316:WLS262321 WBW262316:WBW262321 VSA262316:VSA262321 VIE262316:VIE262321 UYI262316:UYI262321 UOM262316:UOM262321 UEQ262316:UEQ262321 TUU262316:TUU262321 TKY262316:TKY262321 TBC262316:TBC262321 SRG262316:SRG262321 SHK262316:SHK262321 RXO262316:RXO262321 RNS262316:RNS262321 RDW262316:RDW262321 QUA262316:QUA262321 QKE262316:QKE262321 QAI262316:QAI262321 PQM262316:PQM262321 PGQ262316:PGQ262321 OWU262316:OWU262321 OMY262316:OMY262321 ODC262316:ODC262321 NTG262316:NTG262321 NJK262316:NJK262321 MZO262316:MZO262321 MPS262316:MPS262321 MFW262316:MFW262321 LWA262316:LWA262321 LME262316:LME262321 LCI262316:LCI262321 KSM262316:KSM262321 KIQ262316:KIQ262321 JYU262316:JYU262321 JOY262316:JOY262321 JFC262316:JFC262321 IVG262316:IVG262321 ILK262316:ILK262321 IBO262316:IBO262321 HRS262316:HRS262321 HHW262316:HHW262321 GYA262316:GYA262321 GOE262316:GOE262321 GEI262316:GEI262321 FUM262316:FUM262321 FKQ262316:FKQ262321 FAU262316:FAU262321 EQY262316:EQY262321 EHC262316:EHC262321 DXG262316:DXG262321 DNK262316:DNK262321 DDO262316:DDO262321 CTS262316:CTS262321 CJW262316:CJW262321 CAA262316:CAA262321 BQE262316:BQE262321 BGI262316:BGI262321 AWM262316:AWM262321 AMQ262316:AMQ262321 ACU262316:ACU262321 SY262316:SY262321 JC262316:JC262321 D262316:E262321 WVO196780:WVO196785 WLS196780:WLS196785 WBW196780:WBW196785 VSA196780:VSA196785 VIE196780:VIE196785 UYI196780:UYI196785 UOM196780:UOM196785 UEQ196780:UEQ196785 TUU196780:TUU196785 TKY196780:TKY196785 TBC196780:TBC196785 SRG196780:SRG196785 SHK196780:SHK196785 RXO196780:RXO196785 RNS196780:RNS196785 RDW196780:RDW196785 QUA196780:QUA196785 QKE196780:QKE196785 QAI196780:QAI196785 PQM196780:PQM196785 PGQ196780:PGQ196785 OWU196780:OWU196785 OMY196780:OMY196785 ODC196780:ODC196785 NTG196780:NTG196785 NJK196780:NJK196785 MZO196780:MZO196785 MPS196780:MPS196785 MFW196780:MFW196785 LWA196780:LWA196785 LME196780:LME196785 LCI196780:LCI196785 KSM196780:KSM196785 KIQ196780:KIQ196785 JYU196780:JYU196785 JOY196780:JOY196785 JFC196780:JFC196785 IVG196780:IVG196785 ILK196780:ILK196785 IBO196780:IBO196785 HRS196780:HRS196785 HHW196780:HHW196785 GYA196780:GYA196785 GOE196780:GOE196785 GEI196780:GEI196785 FUM196780:FUM196785 FKQ196780:FKQ196785 FAU196780:FAU196785 EQY196780:EQY196785 EHC196780:EHC196785 DXG196780:DXG196785 DNK196780:DNK196785 DDO196780:DDO196785 CTS196780:CTS196785 CJW196780:CJW196785 CAA196780:CAA196785 BQE196780:BQE196785 BGI196780:BGI196785 AWM196780:AWM196785 AMQ196780:AMQ196785 ACU196780:ACU196785 SY196780:SY196785 JC196780:JC196785 D196780:E196785 WVO131244:WVO131249 WLS131244:WLS131249 WBW131244:WBW131249 VSA131244:VSA131249 VIE131244:VIE131249 UYI131244:UYI131249 UOM131244:UOM131249 UEQ131244:UEQ131249 TUU131244:TUU131249 TKY131244:TKY131249 TBC131244:TBC131249 SRG131244:SRG131249 SHK131244:SHK131249 RXO131244:RXO131249 RNS131244:RNS131249 RDW131244:RDW131249 QUA131244:QUA131249 QKE131244:QKE131249 QAI131244:QAI131249 PQM131244:PQM131249 PGQ131244:PGQ131249 OWU131244:OWU131249 OMY131244:OMY131249 ODC131244:ODC131249 NTG131244:NTG131249 NJK131244:NJK131249 MZO131244:MZO131249 MPS131244:MPS131249 MFW131244:MFW131249 LWA131244:LWA131249 LME131244:LME131249 LCI131244:LCI131249 KSM131244:KSM131249 KIQ131244:KIQ131249 JYU131244:JYU131249 JOY131244:JOY131249 JFC131244:JFC131249 IVG131244:IVG131249 ILK131244:ILK131249 IBO131244:IBO131249 HRS131244:HRS131249 HHW131244:HHW131249 GYA131244:GYA131249 GOE131244:GOE131249 GEI131244:GEI131249 FUM131244:FUM131249 FKQ131244:FKQ131249 FAU131244:FAU131249 EQY131244:EQY131249 EHC131244:EHC131249 DXG131244:DXG131249 DNK131244:DNK131249 DDO131244:DDO131249 CTS131244:CTS131249 CJW131244:CJW131249 CAA131244:CAA131249 BQE131244:BQE131249 BGI131244:BGI131249 AWM131244:AWM131249 AMQ131244:AMQ131249 ACU131244:ACU131249 SY131244:SY131249 JC131244:JC131249 D131244:E131249 WVO65708:WVO65713 WLS65708:WLS65713 WBW65708:WBW65713 VSA65708:VSA65713 VIE65708:VIE65713 UYI65708:UYI65713 UOM65708:UOM65713 UEQ65708:UEQ65713 TUU65708:TUU65713 TKY65708:TKY65713 TBC65708:TBC65713 SRG65708:SRG65713 SHK65708:SHK65713 RXO65708:RXO65713 RNS65708:RNS65713 RDW65708:RDW65713 QUA65708:QUA65713 QKE65708:QKE65713 QAI65708:QAI65713 PQM65708:PQM65713 PGQ65708:PGQ65713 OWU65708:OWU65713 OMY65708:OMY65713 ODC65708:ODC65713 NTG65708:NTG65713 NJK65708:NJK65713 MZO65708:MZO65713 MPS65708:MPS65713 MFW65708:MFW65713 LWA65708:LWA65713 LME65708:LME65713 LCI65708:LCI65713 KSM65708:KSM65713 KIQ65708:KIQ65713 JYU65708:JYU65713 JOY65708:JOY65713 JFC65708:JFC65713 IVG65708:IVG65713 ILK65708:ILK65713 IBO65708:IBO65713 HRS65708:HRS65713 HHW65708:HHW65713 GYA65708:GYA65713 GOE65708:GOE65713 GEI65708:GEI65713 FUM65708:FUM65713 FKQ65708:FKQ65713 FAU65708:FAU65713 EQY65708:EQY65713 EHC65708:EHC65713 DXG65708:DXG65713 DNK65708:DNK65713 DDO65708:DDO65713 CTS65708:CTS65713 CJW65708:CJW65713 CAA65708:CAA65713 BQE65708:BQE65713 BGI65708:BGI65713 AWM65708:AWM65713 AMQ65708:AMQ65713 ACU65708:ACU65713 SY65708:SY65713 JC65708:JC65713 D65708:E65713 WVO983220:WVO983225 WLS983220:WLS983225 WBW983220:WBW983225 VSA983220:VSA983225 VIE983220:VIE983225 UYI983220:UYI983225 UOM983220:UOM983225 UEQ983220:UEQ983225 TUU983220:TUU983225 TKY983220:TKY983225 TBC983220:TBC983225 SRG983220:SRG983225 SHK983220:SHK983225 RXO983220:RXO983225 RNS983220:RNS983225 RDW983220:RDW983225 QUA983220:QUA983225 QKE983220:QKE983225 QAI983220:QAI983225 PQM983220:PQM983225 PGQ983220:PGQ983225 OWU983220:OWU983225 OMY983220:OMY983225 ODC983220:ODC983225 NTG983220:NTG983225 NJK983220:NJK983225 MZO983220:MZO983225 MPS983220:MPS983225 MFW983220:MFW983225 LWA983220:LWA983225 LME983220:LME983225 LCI983220:LCI983225 KSM983220:KSM983225 KIQ983220:KIQ983225 JYU983220:JYU983225 JOY983220:JOY983225 JFC983220:JFC983225 IVG983220:IVG983225 ILK983220:ILK983225 IBO983220:IBO983225 HRS983220:HRS983225 HHW983220:HHW983225 GYA983220:GYA983225 GOE983220:GOE983225 GEI983220:GEI983225 FUM983220:FUM983225 FKQ983220:FKQ983225 FAU983220:FAU983225 EQY983220:EQY983225 EHC983220:EHC983225 DXG983220:DXG983225 DNK983220:DNK983225 DDO983220:DDO983225 CTS983220:CTS983225 CJW983220:CJW983225 CAA983220:CAA983225 BQE983220:BQE983225 BGI983220:BGI983225 AWM983220:AWM983225 AMQ983220:AMQ983225 ACU983220:ACU983225 SY983220:SY983225 JC983220:JC983225 D983220:E983225 WVO917684:WVO917689 WLS917684:WLS917689 WBW917684:WBW917689 VSA917684:VSA917689 VIE917684:VIE917689 UYI917684:UYI917689 UOM917684:UOM917689 UEQ917684:UEQ917689 TUU917684:TUU917689 TKY917684:TKY917689 TBC917684:TBC917689 SRG917684:SRG917689 SHK917684:SHK917689 RXO917684:RXO917689 RNS917684:RNS917689 RDW917684:RDW917689 QUA917684:QUA917689 QKE917684:QKE917689 QAI917684:QAI917689 PQM917684:PQM917689 PGQ917684:PGQ917689 OWU917684:OWU917689 OMY917684:OMY917689 ODC917684:ODC917689 NTG917684:NTG917689 NJK917684:NJK917689 MZO917684:MZO917689 MPS917684:MPS917689 MFW917684:MFW917689 LWA917684:LWA917689 LME917684:LME917689 LCI917684:LCI917689 KSM917684:KSM917689 KIQ917684:KIQ917689 JYU917684:JYU917689 JOY917684:JOY917689 JFC917684:JFC917689 IVG917684:IVG917689 ILK917684:ILK917689 IBO917684:IBO917689 HRS917684:HRS917689 HHW917684:HHW917689 GYA917684:GYA917689 GOE917684:GOE917689 GEI917684:GEI917689 FUM917684:FUM917689 FKQ917684:FKQ917689 FAU917684:FAU917689 EQY917684:EQY917689 EHC917684:EHC917689 DXG917684:DXG917689 DNK917684:DNK917689 DDO917684:DDO917689 CTS917684:CTS917689 CJW917684:CJW917689 CAA917684:CAA917689 BQE917684:BQE917689 BGI917684:BGI917689 AWM917684:AWM917689 AMQ917684:AMQ917689 ACU917684:ACU917689 SY917684:SY917689 JC917684:JC917689 D917684:E917689 WVO852148:WVO852153 WLS852148:WLS852153 WBW852148:WBW852153 VSA852148:VSA852153 VIE852148:VIE852153 UYI852148:UYI852153 UOM852148:UOM852153 UEQ852148:UEQ852153 TUU852148:TUU852153 TKY852148:TKY852153 TBC852148:TBC852153 SRG852148:SRG852153 SHK852148:SHK852153 RXO852148:RXO852153 RNS852148:RNS852153 RDW852148:RDW852153 QUA852148:QUA852153 QKE852148:QKE852153 QAI852148:QAI852153 PQM852148:PQM852153 PGQ852148:PGQ852153 OWU852148:OWU852153 OMY852148:OMY852153 ODC852148:ODC852153 NTG852148:NTG852153 NJK852148:NJK852153 MZO852148:MZO852153 MPS852148:MPS852153 MFW852148:MFW852153 LWA852148:LWA852153 LME852148:LME852153 LCI852148:LCI852153 KSM852148:KSM852153 KIQ852148:KIQ852153 JYU852148:JYU852153 JOY852148:JOY852153 JFC852148:JFC852153 IVG852148:IVG852153 ILK852148:ILK852153 IBO852148:IBO852153 HRS852148:HRS852153 HHW852148:HHW852153 GYA852148:GYA852153 GOE852148:GOE852153 GEI852148:GEI852153 FUM852148:FUM852153 FKQ852148:FKQ852153 FAU852148:FAU852153 EQY852148:EQY852153 EHC852148:EHC852153 DXG852148:DXG852153 DNK852148:DNK852153 DDO852148:DDO852153 CTS852148:CTS852153 CJW852148:CJW852153 CAA852148:CAA852153 BQE852148:BQE852153 BGI852148:BGI852153 AWM852148:AWM852153 AMQ852148:AMQ852153 ACU852148:ACU852153 SY852148:SY852153 JC852148:JC852153 D852148:E852153 WVO786612:WVO786617 WLS786612:WLS786617 WBW786612:WBW786617 VSA786612:VSA786617 VIE786612:VIE786617 UYI786612:UYI786617 UOM786612:UOM786617 UEQ786612:UEQ786617 TUU786612:TUU786617 TKY786612:TKY786617 TBC786612:TBC786617 SRG786612:SRG786617 SHK786612:SHK786617 RXO786612:RXO786617 RNS786612:RNS786617 RDW786612:RDW786617 QUA786612:QUA786617 QKE786612:QKE786617 QAI786612:QAI786617 PQM786612:PQM786617 PGQ786612:PGQ786617 OWU786612:OWU786617 OMY786612:OMY786617 ODC786612:ODC786617 NTG786612:NTG786617 NJK786612:NJK786617 MZO786612:MZO786617 MPS786612:MPS786617 MFW786612:MFW786617 LWA786612:LWA786617 LME786612:LME786617 LCI786612:LCI786617 KSM786612:KSM786617 KIQ786612:KIQ786617 JYU786612:JYU786617 JOY786612:JOY786617 JFC786612:JFC786617 IVG786612:IVG786617 ILK786612:ILK786617 IBO786612:IBO786617 HRS786612:HRS786617 HHW786612:HHW786617 GYA786612:GYA786617 GOE786612:GOE786617 GEI786612:GEI786617 FUM786612:FUM786617 FKQ786612:FKQ786617 FAU786612:FAU786617 EQY786612:EQY786617 EHC786612:EHC786617 DXG786612:DXG786617 DNK786612:DNK786617 DDO786612:DDO786617 CTS786612:CTS786617 CJW786612:CJW786617 CAA786612:CAA786617 BQE786612:BQE786617 BGI786612:BGI786617 AWM786612:AWM786617 AMQ786612:AMQ786617 ACU786612:ACU786617 SY786612:SY786617 JC786612:JC786617 D786612:E786617 WVO721076:WVO721081 WLS721076:WLS721081 WBW721076:WBW721081 VSA721076:VSA721081 VIE721076:VIE721081 UYI721076:UYI721081 UOM721076:UOM721081 UEQ721076:UEQ721081 TUU721076:TUU721081 TKY721076:TKY721081 TBC721076:TBC721081 SRG721076:SRG721081 SHK721076:SHK721081 RXO721076:RXO721081 RNS721076:RNS721081 RDW721076:RDW721081 QUA721076:QUA721081 QKE721076:QKE721081 QAI721076:QAI721081 PQM721076:PQM721081 PGQ721076:PGQ721081 OWU721076:OWU721081 OMY721076:OMY721081 ODC721076:ODC721081 NTG721076:NTG721081 NJK721076:NJK721081 MZO721076:MZO721081 MPS721076:MPS721081 MFW721076:MFW721081 LWA721076:LWA721081 LME721076:LME721081 LCI721076:LCI721081 KSM721076:KSM721081 KIQ721076:KIQ721081 JYU721076:JYU721081 JOY721076:JOY721081 JFC721076:JFC721081 IVG721076:IVG721081 ILK721076:ILK721081 IBO721076:IBO721081 HRS721076:HRS721081 HHW721076:HHW721081 GYA721076:GYA721081 GOE721076:GOE721081 GEI721076:GEI721081 FUM721076:FUM721081 FKQ721076:FKQ721081 FAU721076:FAU721081 EQY721076:EQY721081 EHC721076:EHC721081 DXG721076:DXG721081 DNK721076:DNK721081 DDO721076:DDO721081 CTS721076:CTS721081 CJW721076:CJW721081 CAA721076:CAA721081 BQE721076:BQE721081 BGI721076:BGI721081 AWM721076:AWM721081 AMQ721076:AMQ721081 ACU721076:ACU721081 SY721076:SY721081 JC721076:JC721081 D721076:E721081 WVO655540:WVO655545 WLS655540:WLS655545 WBW655540:WBW655545 VSA655540:VSA655545 VIE655540:VIE655545 UYI655540:UYI655545 UOM655540:UOM655545 UEQ655540:UEQ655545 TUU655540:TUU655545 TKY655540:TKY655545 TBC655540:TBC655545 SRG655540:SRG655545 SHK655540:SHK655545 RXO655540:RXO655545 RNS655540:RNS655545 RDW655540:RDW655545 QUA655540:QUA655545 QKE655540:QKE655545 QAI655540:QAI655545 PQM655540:PQM655545 PGQ655540:PGQ655545 OWU655540:OWU655545 OMY655540:OMY655545 ODC655540:ODC655545 NTG655540:NTG655545 NJK655540:NJK655545 MZO655540:MZO655545 MPS655540:MPS655545 MFW655540:MFW655545 LWA655540:LWA655545 LME655540:LME655545 LCI655540:LCI655545 KSM655540:KSM655545 KIQ655540:KIQ655545 JYU655540:JYU655545 JOY655540:JOY655545 JFC655540:JFC655545 IVG655540:IVG655545 ILK655540:ILK655545 IBO655540:IBO655545 HRS655540:HRS655545 HHW655540:HHW655545 GYA655540:GYA655545 GOE655540:GOE655545 GEI655540:GEI655545 FUM655540:FUM655545 FKQ655540:FKQ655545 FAU655540:FAU655545 EQY655540:EQY655545 EHC655540:EHC655545 DXG655540:DXG655545 DNK655540:DNK655545 DDO655540:DDO655545 CTS655540:CTS655545 CJW655540:CJW655545 CAA655540:CAA655545 BQE655540:BQE655545 BGI655540:BGI655545 AWM655540:AWM655545 AMQ655540:AMQ655545 ACU655540:ACU655545 SY655540:SY655545 JC655540:JC655545 D655540:E655545 WVO590004:WVO590009 WLS590004:WLS590009 WBW590004:WBW590009 VSA590004:VSA590009 VIE590004:VIE590009 UYI590004:UYI590009 UOM590004:UOM590009 UEQ590004:UEQ590009 TUU590004:TUU590009 TKY590004:TKY590009 TBC590004:TBC590009 SRG590004:SRG590009 SHK590004:SHK590009 RXO590004:RXO590009 RNS590004:RNS590009 RDW590004:RDW590009 QUA590004:QUA590009 QKE590004:QKE590009 QAI590004:QAI590009 PQM590004:PQM590009 PGQ590004:PGQ590009 OWU590004:OWU590009 OMY590004:OMY590009 ODC590004:ODC590009 NTG590004:NTG590009 NJK590004:NJK590009 MZO590004:MZO590009 MPS590004:MPS590009 MFW590004:MFW590009 LWA590004:LWA590009 LME590004:LME590009 LCI590004:LCI590009 KSM590004:KSM590009 KIQ590004:KIQ590009 JYU590004:JYU590009 JOY590004:JOY590009 JFC590004:JFC590009 IVG590004:IVG590009 ILK590004:ILK590009 IBO590004:IBO590009 HRS590004:HRS590009 HHW590004:HHW590009 GYA590004:GYA590009 GOE590004:GOE590009 GEI590004:GEI590009 FUM590004:FUM590009 FKQ590004:FKQ590009 FAU590004:FAU590009 EQY590004:EQY590009 EHC590004:EHC590009 DXG590004:DXG590009 DNK590004:DNK590009 DDO590004:DDO590009 CTS590004:CTS590009 CJW590004:CJW590009 CAA590004:CAA590009 BQE590004:BQE590009 BGI590004:BGI590009 AWM590004:AWM590009 AMQ590004:AMQ590009 ACU590004:ACU590009 SY590004:SY590009 JC590004:JC590009 D590004:E590009 WVO524468:WVO524473 WLS524468:WLS524473 WBW524468:WBW524473 VSA524468:VSA524473 VIE524468:VIE524473 UYI524468:UYI524473 UOM524468:UOM524473 UEQ524468:UEQ524473 TUU524468:TUU524473 TKY524468:TKY524473 TBC524468:TBC524473 SRG524468:SRG524473 SHK524468:SHK524473 RXO524468:RXO524473 RNS524468:RNS524473 RDW524468:RDW524473 QUA524468:QUA524473 QKE524468:QKE524473 QAI524468:QAI524473 PQM524468:PQM524473 PGQ524468:PGQ524473 OWU524468:OWU524473 OMY524468:OMY524473 ODC524468:ODC524473 NTG524468:NTG524473 NJK524468:NJK524473 MZO524468:MZO524473 MPS524468:MPS524473 MFW524468:MFW524473 LWA524468:LWA524473 LME524468:LME524473 LCI524468:LCI524473 KSM524468:KSM524473 KIQ524468:KIQ524473 JYU524468:JYU524473 JOY524468:JOY524473 JFC524468:JFC524473 IVG524468:IVG524473 ILK524468:ILK524473 IBO524468:IBO524473 HRS524468:HRS524473 HHW524468:HHW524473 GYA524468:GYA524473 GOE524468:GOE524473 GEI524468:GEI524473 FUM524468:FUM524473 FKQ524468:FKQ524473 FAU524468:FAU524473 EQY524468:EQY524473 EHC524468:EHC524473 DXG524468:DXG524473 DNK524468:DNK524473 DDO524468:DDO524473 CTS524468:CTS524473 CJW524468:CJW524473 CAA524468:CAA524473 BQE524468:BQE524473 BGI524468:BGI524473 AWM524468:AWM524473 AMQ524468:AMQ524473 ACU524468:ACU524473 SY524468:SY524473 JC524468:JC524473 D524468:E524473 WVO458932:WVO458937 WLS458932:WLS458937 WBW458932:WBW458937 VSA458932:VSA458937 VIE458932:VIE458937 UYI458932:UYI458937 UOM458932:UOM458937 UEQ458932:UEQ458937 TUU458932:TUU458937 TKY458932:TKY458937 TBC458932:TBC458937 SRG458932:SRG458937 SHK458932:SHK458937 RXO458932:RXO458937 RNS458932:RNS458937 RDW458932:RDW458937 QUA458932:QUA458937 QKE458932:QKE458937 QAI458932:QAI458937 PQM458932:PQM458937 PGQ458932:PGQ458937 OWU458932:OWU458937 OMY458932:OMY458937 ODC458932:ODC458937 NTG458932:NTG458937 NJK458932:NJK458937 MZO458932:MZO458937 MPS458932:MPS458937 MFW458932:MFW458937 LWA458932:LWA458937 LME458932:LME458937 LCI458932:LCI458937 KSM458932:KSM458937 KIQ458932:KIQ458937 JYU458932:JYU458937 JOY458932:JOY458937 JFC458932:JFC458937 IVG458932:IVG458937 ILK458932:ILK458937 IBO458932:IBO458937 HRS458932:HRS458937 HHW458932:HHW458937 GYA458932:GYA458937 GOE458932:GOE458937 GEI458932:GEI458937 FUM458932:FUM458937 FKQ458932:FKQ458937 FAU458932:FAU458937 EQY458932:EQY458937 EHC458932:EHC458937 DXG458932:DXG458937 DNK458932:DNK458937 DDO458932:DDO458937 CTS458932:CTS458937 CJW458932:CJW458937 CAA458932:CAA458937 BQE458932:BQE458937 BGI458932:BGI458937 AWM458932:AWM458937 AMQ458932:AMQ458937 ACU458932:ACU458937 SY458932:SY458937 JC458932:JC458937 D458932:E458937 WVO393396:WVO393401 WLS393396:WLS393401 WBW393396:WBW393401 VSA393396:VSA393401 VIE393396:VIE393401 UYI393396:UYI393401 UOM393396:UOM393401 UEQ393396:UEQ393401 TUU393396:TUU393401 TKY393396:TKY393401 TBC393396:TBC393401 SRG393396:SRG393401 SHK393396:SHK393401 RXO393396:RXO393401 RNS393396:RNS393401 RDW393396:RDW393401 QUA393396:QUA393401 QKE393396:QKE393401 QAI393396:QAI393401 PQM393396:PQM393401 PGQ393396:PGQ393401 OWU393396:OWU393401 OMY393396:OMY393401 ODC393396:ODC393401 NTG393396:NTG393401 NJK393396:NJK393401 MZO393396:MZO393401 MPS393396:MPS393401 MFW393396:MFW393401 LWA393396:LWA393401 LME393396:LME393401 LCI393396:LCI393401 KSM393396:KSM393401 KIQ393396:KIQ393401 JYU393396:JYU393401 JOY393396:JOY393401 JFC393396:JFC393401 IVG393396:IVG393401 ILK393396:ILK393401 IBO393396:IBO393401 HRS393396:HRS393401 HHW393396:HHW393401 GYA393396:GYA393401 GOE393396:GOE393401 GEI393396:GEI393401 FUM393396:FUM393401 FKQ393396:FKQ393401 FAU393396:FAU393401 EQY393396:EQY393401 EHC393396:EHC393401 DXG393396:DXG393401 DNK393396:DNK393401 DDO393396:DDO393401 CTS393396:CTS393401 CJW393396:CJW393401 CAA393396:CAA393401 BQE393396:BQE393401 BGI393396:BGI393401 AWM393396:AWM393401 AMQ393396:AMQ393401 ACU393396:ACU393401 SY393396:SY393401 JC393396:JC393401 D393396:E393401 WVO327860:WVO327865 WLS327860:WLS327865 WBW327860:WBW327865 VSA327860:VSA327865 VIE327860:VIE327865 UYI327860:UYI327865 UOM327860:UOM327865 UEQ327860:UEQ327865 TUU327860:TUU327865 TKY327860:TKY327865 TBC327860:TBC327865 SRG327860:SRG327865 SHK327860:SHK327865 RXO327860:RXO327865 RNS327860:RNS327865 RDW327860:RDW327865 QUA327860:QUA327865 QKE327860:QKE327865 QAI327860:QAI327865 PQM327860:PQM327865 PGQ327860:PGQ327865 OWU327860:OWU327865 OMY327860:OMY327865 ODC327860:ODC327865 NTG327860:NTG327865 NJK327860:NJK327865 MZO327860:MZO327865 MPS327860:MPS327865 MFW327860:MFW327865 LWA327860:LWA327865 LME327860:LME327865 LCI327860:LCI327865 KSM327860:KSM327865 KIQ327860:KIQ327865 JYU327860:JYU327865 JOY327860:JOY327865 JFC327860:JFC327865 IVG327860:IVG327865 ILK327860:ILK327865 IBO327860:IBO327865 HRS327860:HRS327865 HHW327860:HHW327865 GYA327860:GYA327865 GOE327860:GOE327865 GEI327860:GEI327865 FUM327860:FUM327865 FKQ327860:FKQ327865 FAU327860:FAU327865 EQY327860:EQY327865 EHC327860:EHC327865 DXG327860:DXG327865 DNK327860:DNK327865 DDO327860:DDO327865 CTS327860:CTS327865 CJW327860:CJW327865 CAA327860:CAA327865 BQE327860:BQE327865 BGI327860:BGI327865 AWM327860:AWM327865 AMQ327860:AMQ327865 ACU327860:ACU327865 SY327860:SY327865 JC327860:JC327865 D327860:E327865 WVO262324:WVO262329 WLS262324:WLS262329 WBW262324:WBW262329 VSA262324:VSA262329 VIE262324:VIE262329 UYI262324:UYI262329 UOM262324:UOM262329 UEQ262324:UEQ262329 TUU262324:TUU262329 TKY262324:TKY262329 TBC262324:TBC262329 SRG262324:SRG262329 SHK262324:SHK262329 RXO262324:RXO262329 RNS262324:RNS262329 RDW262324:RDW262329 QUA262324:QUA262329 QKE262324:QKE262329 QAI262324:QAI262329 PQM262324:PQM262329 PGQ262324:PGQ262329 OWU262324:OWU262329 OMY262324:OMY262329 ODC262324:ODC262329 NTG262324:NTG262329 NJK262324:NJK262329 MZO262324:MZO262329 MPS262324:MPS262329 MFW262324:MFW262329 LWA262324:LWA262329 LME262324:LME262329 LCI262324:LCI262329 KSM262324:KSM262329 KIQ262324:KIQ262329 JYU262324:JYU262329 JOY262324:JOY262329 JFC262324:JFC262329 IVG262324:IVG262329 ILK262324:ILK262329 IBO262324:IBO262329 HRS262324:HRS262329 HHW262324:HHW262329 GYA262324:GYA262329 GOE262324:GOE262329 GEI262324:GEI262329 FUM262324:FUM262329 FKQ262324:FKQ262329 FAU262324:FAU262329 EQY262324:EQY262329 EHC262324:EHC262329 DXG262324:DXG262329 DNK262324:DNK262329 DDO262324:DDO262329 CTS262324:CTS262329 CJW262324:CJW262329 CAA262324:CAA262329 BQE262324:BQE262329 BGI262324:BGI262329 AWM262324:AWM262329 AMQ262324:AMQ262329 ACU262324:ACU262329 SY262324:SY262329 JC262324:JC262329 D262324:E262329 WVO196788:WVO196793 WLS196788:WLS196793 WBW196788:WBW196793 VSA196788:VSA196793 VIE196788:VIE196793 UYI196788:UYI196793 UOM196788:UOM196793 UEQ196788:UEQ196793 TUU196788:TUU196793 TKY196788:TKY196793 TBC196788:TBC196793 SRG196788:SRG196793 SHK196788:SHK196793 RXO196788:RXO196793 RNS196788:RNS196793 RDW196788:RDW196793 QUA196788:QUA196793 QKE196788:QKE196793 QAI196788:QAI196793 PQM196788:PQM196793 PGQ196788:PGQ196793 OWU196788:OWU196793 OMY196788:OMY196793 ODC196788:ODC196793 NTG196788:NTG196793 NJK196788:NJK196793 MZO196788:MZO196793 MPS196788:MPS196793 MFW196788:MFW196793 LWA196788:LWA196793 LME196788:LME196793 LCI196788:LCI196793 KSM196788:KSM196793 KIQ196788:KIQ196793 JYU196788:JYU196793 JOY196788:JOY196793 JFC196788:JFC196793 IVG196788:IVG196793 ILK196788:ILK196793 IBO196788:IBO196793 HRS196788:HRS196793 HHW196788:HHW196793 GYA196788:GYA196793 GOE196788:GOE196793 GEI196788:GEI196793 FUM196788:FUM196793 FKQ196788:FKQ196793 FAU196788:FAU196793 EQY196788:EQY196793 EHC196788:EHC196793 DXG196788:DXG196793 DNK196788:DNK196793 DDO196788:DDO196793 CTS196788:CTS196793 CJW196788:CJW196793 CAA196788:CAA196793 BQE196788:BQE196793 BGI196788:BGI196793 AWM196788:AWM196793 AMQ196788:AMQ196793 ACU196788:ACU196793 SY196788:SY196793 JC196788:JC196793 D196788:E196793 WVO131252:WVO131257 WLS131252:WLS131257 WBW131252:WBW131257 VSA131252:VSA131257 VIE131252:VIE131257 UYI131252:UYI131257 UOM131252:UOM131257 UEQ131252:UEQ131257 TUU131252:TUU131257 TKY131252:TKY131257 TBC131252:TBC131257 SRG131252:SRG131257 SHK131252:SHK131257 RXO131252:RXO131257 RNS131252:RNS131257 RDW131252:RDW131257 QUA131252:QUA131257 QKE131252:QKE131257 QAI131252:QAI131257 PQM131252:PQM131257 PGQ131252:PGQ131257 OWU131252:OWU131257 OMY131252:OMY131257 ODC131252:ODC131257 NTG131252:NTG131257 NJK131252:NJK131257 MZO131252:MZO131257 MPS131252:MPS131257 MFW131252:MFW131257 LWA131252:LWA131257 LME131252:LME131257 LCI131252:LCI131257 KSM131252:KSM131257 KIQ131252:KIQ131257 JYU131252:JYU131257 JOY131252:JOY131257 JFC131252:JFC131257 IVG131252:IVG131257 ILK131252:ILK131257 IBO131252:IBO131257 HRS131252:HRS131257 HHW131252:HHW131257 GYA131252:GYA131257 GOE131252:GOE131257 GEI131252:GEI131257 FUM131252:FUM131257 FKQ131252:FKQ131257 FAU131252:FAU131257 EQY131252:EQY131257 EHC131252:EHC131257 DXG131252:DXG131257 DNK131252:DNK131257 DDO131252:DDO131257 CTS131252:CTS131257 CJW131252:CJW131257 CAA131252:CAA131257 BQE131252:BQE131257 BGI131252:BGI131257 AWM131252:AWM131257 AMQ131252:AMQ131257 ACU131252:ACU131257 SY131252:SY131257 JC131252:JC131257 D131252:E131257 WVO65716:WVO65721 WLS65716:WLS65721 WBW65716:WBW65721 VSA65716:VSA65721 VIE65716:VIE65721 UYI65716:UYI65721 UOM65716:UOM65721 UEQ65716:UEQ65721 TUU65716:TUU65721 TKY65716:TKY65721 TBC65716:TBC65721 SRG65716:SRG65721 SHK65716:SHK65721 RXO65716:RXO65721 RNS65716:RNS65721 RDW65716:RDW65721 QUA65716:QUA65721 QKE65716:QKE65721 QAI65716:QAI65721 PQM65716:PQM65721 PGQ65716:PGQ65721 OWU65716:OWU65721 OMY65716:OMY65721 ODC65716:ODC65721 NTG65716:NTG65721 NJK65716:NJK65721 MZO65716:MZO65721 MPS65716:MPS65721 MFW65716:MFW65721 LWA65716:LWA65721 LME65716:LME65721 LCI65716:LCI65721 KSM65716:KSM65721 KIQ65716:KIQ65721 JYU65716:JYU65721 JOY65716:JOY65721 JFC65716:JFC65721 IVG65716:IVG65721 ILK65716:ILK65721 IBO65716:IBO65721 HRS65716:HRS65721 HHW65716:HHW65721 GYA65716:GYA65721 GOE65716:GOE65721 GEI65716:GEI65721 FUM65716:FUM65721 FKQ65716:FKQ65721 FAU65716:FAU65721 EQY65716:EQY65721 EHC65716:EHC65721 DXG65716:DXG65721 DNK65716:DNK65721 DDO65716:DDO65721 CTS65716:CTS65721 CJW65716:CJW65721 CAA65716:CAA65721 BQE65716:BQE65721 BGI65716:BGI65721 AWM65716:AWM65721 AMQ65716:AMQ65721 ACU65716:ACU65721 SY65716:SY65721 JC65716:JC65721 D65716:E65721 WVO983228:WVO983233 WLS983228:WLS983233 WBW983228:WBW983233 VSA983228:VSA983233 VIE983228:VIE983233 UYI983228:UYI983233 UOM983228:UOM983233 UEQ983228:UEQ983233 TUU983228:TUU983233 TKY983228:TKY983233 TBC983228:TBC983233 SRG983228:SRG983233 SHK983228:SHK983233 RXO983228:RXO983233 RNS983228:RNS983233 RDW983228:RDW983233 QUA983228:QUA983233 QKE983228:QKE983233 QAI983228:QAI983233 PQM983228:PQM983233 PGQ983228:PGQ983233 OWU983228:OWU983233 OMY983228:OMY983233 ODC983228:ODC983233 NTG983228:NTG983233 NJK983228:NJK983233 MZO983228:MZO983233 MPS983228:MPS983233 MFW983228:MFW983233 LWA983228:LWA983233 LME983228:LME983233 LCI983228:LCI983233 KSM983228:KSM983233 KIQ983228:KIQ983233 JYU983228:JYU983233 JOY983228:JOY983233 JFC983228:JFC983233 IVG983228:IVG983233 ILK983228:ILK983233 IBO983228:IBO983233 HRS983228:HRS983233 HHW983228:HHW983233 GYA983228:GYA983233 GOE983228:GOE983233 GEI983228:GEI983233 FUM983228:FUM983233 FKQ983228:FKQ983233 FAU983228:FAU983233 EQY983228:EQY983233 EHC983228:EHC983233 DXG983228:DXG983233 DNK983228:DNK983233 DDO983228:DDO983233 CTS983228:CTS983233 CJW983228:CJW983233 CAA983228:CAA983233 BQE983228:BQE983233 BGI983228:BGI983233 AWM983228:AWM983233 AMQ983228:AMQ983233 ACU983228:ACU983233 SY983228:SY983233 JC983228:JC983233 D983228:E983233 WVO917692:WVO917697 WLS917692:WLS917697 WBW917692:WBW917697 VSA917692:VSA917697 VIE917692:VIE917697 UYI917692:UYI917697 UOM917692:UOM917697 UEQ917692:UEQ917697 TUU917692:TUU917697 TKY917692:TKY917697 TBC917692:TBC917697 SRG917692:SRG917697 SHK917692:SHK917697 RXO917692:RXO917697 RNS917692:RNS917697 RDW917692:RDW917697 QUA917692:QUA917697 QKE917692:QKE917697 QAI917692:QAI917697 PQM917692:PQM917697 PGQ917692:PGQ917697 OWU917692:OWU917697 OMY917692:OMY917697 ODC917692:ODC917697 NTG917692:NTG917697 NJK917692:NJK917697 MZO917692:MZO917697 MPS917692:MPS917697 MFW917692:MFW917697 LWA917692:LWA917697 LME917692:LME917697 LCI917692:LCI917697 KSM917692:KSM917697 KIQ917692:KIQ917697 JYU917692:JYU917697 JOY917692:JOY917697 JFC917692:JFC917697 IVG917692:IVG917697 ILK917692:ILK917697 IBO917692:IBO917697 HRS917692:HRS917697 HHW917692:HHW917697 GYA917692:GYA917697 GOE917692:GOE917697 GEI917692:GEI917697 FUM917692:FUM917697 FKQ917692:FKQ917697 FAU917692:FAU917697 EQY917692:EQY917697 EHC917692:EHC917697 DXG917692:DXG917697 DNK917692:DNK917697 DDO917692:DDO917697 CTS917692:CTS917697 CJW917692:CJW917697 CAA917692:CAA917697 BQE917692:BQE917697 BGI917692:BGI917697 AWM917692:AWM917697 AMQ917692:AMQ917697 ACU917692:ACU917697 SY917692:SY917697 JC917692:JC917697 D917692:E917697 WVO852156:WVO852161 WLS852156:WLS852161 WBW852156:WBW852161 VSA852156:VSA852161 VIE852156:VIE852161 UYI852156:UYI852161 UOM852156:UOM852161 UEQ852156:UEQ852161 TUU852156:TUU852161 TKY852156:TKY852161 TBC852156:TBC852161 SRG852156:SRG852161 SHK852156:SHK852161 RXO852156:RXO852161 RNS852156:RNS852161 RDW852156:RDW852161 QUA852156:QUA852161 QKE852156:QKE852161 QAI852156:QAI852161 PQM852156:PQM852161 PGQ852156:PGQ852161 OWU852156:OWU852161 OMY852156:OMY852161 ODC852156:ODC852161 NTG852156:NTG852161 NJK852156:NJK852161 MZO852156:MZO852161 MPS852156:MPS852161 MFW852156:MFW852161 LWA852156:LWA852161 LME852156:LME852161 LCI852156:LCI852161 KSM852156:KSM852161 KIQ852156:KIQ852161 JYU852156:JYU852161 JOY852156:JOY852161 JFC852156:JFC852161 IVG852156:IVG852161 ILK852156:ILK852161 IBO852156:IBO852161 HRS852156:HRS852161 HHW852156:HHW852161 GYA852156:GYA852161 GOE852156:GOE852161 GEI852156:GEI852161 FUM852156:FUM852161 FKQ852156:FKQ852161 FAU852156:FAU852161 EQY852156:EQY852161 EHC852156:EHC852161 DXG852156:DXG852161 DNK852156:DNK852161 DDO852156:DDO852161 CTS852156:CTS852161 CJW852156:CJW852161 CAA852156:CAA852161 BQE852156:BQE852161 BGI852156:BGI852161 AWM852156:AWM852161 AMQ852156:AMQ852161 ACU852156:ACU852161 SY852156:SY852161 JC852156:JC852161 D852156:E852161 WVO786620:WVO786625 WLS786620:WLS786625 WBW786620:WBW786625 VSA786620:VSA786625 VIE786620:VIE786625 UYI786620:UYI786625 UOM786620:UOM786625 UEQ786620:UEQ786625 TUU786620:TUU786625 TKY786620:TKY786625 TBC786620:TBC786625 SRG786620:SRG786625 SHK786620:SHK786625 RXO786620:RXO786625 RNS786620:RNS786625 RDW786620:RDW786625 QUA786620:QUA786625 QKE786620:QKE786625 QAI786620:QAI786625 PQM786620:PQM786625 PGQ786620:PGQ786625 OWU786620:OWU786625 OMY786620:OMY786625 ODC786620:ODC786625 NTG786620:NTG786625 NJK786620:NJK786625 MZO786620:MZO786625 MPS786620:MPS786625 MFW786620:MFW786625 LWA786620:LWA786625 LME786620:LME786625 LCI786620:LCI786625 KSM786620:KSM786625 KIQ786620:KIQ786625 JYU786620:JYU786625 JOY786620:JOY786625 JFC786620:JFC786625 IVG786620:IVG786625 ILK786620:ILK786625 IBO786620:IBO786625 HRS786620:HRS786625 HHW786620:HHW786625 GYA786620:GYA786625 GOE786620:GOE786625 GEI786620:GEI786625 FUM786620:FUM786625 FKQ786620:FKQ786625 FAU786620:FAU786625 EQY786620:EQY786625 EHC786620:EHC786625 DXG786620:DXG786625 DNK786620:DNK786625 DDO786620:DDO786625 CTS786620:CTS786625 CJW786620:CJW786625 CAA786620:CAA786625 BQE786620:BQE786625 BGI786620:BGI786625 AWM786620:AWM786625 AMQ786620:AMQ786625 ACU786620:ACU786625 SY786620:SY786625 JC786620:JC786625 D786620:E786625 WVO721084:WVO721089 WLS721084:WLS721089 WBW721084:WBW721089 VSA721084:VSA721089 VIE721084:VIE721089 UYI721084:UYI721089 UOM721084:UOM721089 UEQ721084:UEQ721089 TUU721084:TUU721089 TKY721084:TKY721089 TBC721084:TBC721089 SRG721084:SRG721089 SHK721084:SHK721089 RXO721084:RXO721089 RNS721084:RNS721089 RDW721084:RDW721089 QUA721084:QUA721089 QKE721084:QKE721089 QAI721084:QAI721089 PQM721084:PQM721089 PGQ721084:PGQ721089 OWU721084:OWU721089 OMY721084:OMY721089 ODC721084:ODC721089 NTG721084:NTG721089 NJK721084:NJK721089 MZO721084:MZO721089 MPS721084:MPS721089 MFW721084:MFW721089 LWA721084:LWA721089 LME721084:LME721089 LCI721084:LCI721089 KSM721084:KSM721089 KIQ721084:KIQ721089 JYU721084:JYU721089 JOY721084:JOY721089 JFC721084:JFC721089 IVG721084:IVG721089 ILK721084:ILK721089 IBO721084:IBO721089 HRS721084:HRS721089 HHW721084:HHW721089 GYA721084:GYA721089 GOE721084:GOE721089 GEI721084:GEI721089 FUM721084:FUM721089 FKQ721084:FKQ721089 FAU721084:FAU721089 EQY721084:EQY721089 EHC721084:EHC721089 DXG721084:DXG721089 DNK721084:DNK721089 DDO721084:DDO721089 CTS721084:CTS721089 CJW721084:CJW721089 CAA721084:CAA721089 BQE721084:BQE721089 BGI721084:BGI721089 AWM721084:AWM721089 AMQ721084:AMQ721089 ACU721084:ACU721089 SY721084:SY721089 JC721084:JC721089 D721084:E721089 WVO655548:WVO655553 WLS655548:WLS655553 WBW655548:WBW655553 VSA655548:VSA655553 VIE655548:VIE655553 UYI655548:UYI655553 UOM655548:UOM655553 UEQ655548:UEQ655553 TUU655548:TUU655553 TKY655548:TKY655553 TBC655548:TBC655553 SRG655548:SRG655553 SHK655548:SHK655553 RXO655548:RXO655553 RNS655548:RNS655553 RDW655548:RDW655553 QUA655548:QUA655553 QKE655548:QKE655553 QAI655548:QAI655553 PQM655548:PQM655553 PGQ655548:PGQ655553 OWU655548:OWU655553 OMY655548:OMY655553 ODC655548:ODC655553 NTG655548:NTG655553 NJK655548:NJK655553 MZO655548:MZO655553 MPS655548:MPS655553 MFW655548:MFW655553 LWA655548:LWA655553 LME655548:LME655553 LCI655548:LCI655553 KSM655548:KSM655553 KIQ655548:KIQ655553 JYU655548:JYU655553 JOY655548:JOY655553 JFC655548:JFC655553 IVG655548:IVG655553 ILK655548:ILK655553 IBO655548:IBO655553 HRS655548:HRS655553 HHW655548:HHW655553 GYA655548:GYA655553 GOE655548:GOE655553 GEI655548:GEI655553 FUM655548:FUM655553 FKQ655548:FKQ655553 FAU655548:FAU655553 EQY655548:EQY655553 EHC655548:EHC655553 DXG655548:DXG655553 DNK655548:DNK655553 DDO655548:DDO655553 CTS655548:CTS655553 CJW655548:CJW655553 CAA655548:CAA655553 BQE655548:BQE655553 BGI655548:BGI655553 AWM655548:AWM655553 AMQ655548:AMQ655553 ACU655548:ACU655553 SY655548:SY655553 JC655548:JC655553 D655548:E655553 WVO590012:WVO590017 WLS590012:WLS590017 WBW590012:WBW590017 VSA590012:VSA590017 VIE590012:VIE590017 UYI590012:UYI590017 UOM590012:UOM590017 UEQ590012:UEQ590017 TUU590012:TUU590017 TKY590012:TKY590017 TBC590012:TBC590017 SRG590012:SRG590017 SHK590012:SHK590017 RXO590012:RXO590017 RNS590012:RNS590017 RDW590012:RDW590017 QUA590012:QUA590017 QKE590012:QKE590017 QAI590012:QAI590017 PQM590012:PQM590017 PGQ590012:PGQ590017 OWU590012:OWU590017 OMY590012:OMY590017 ODC590012:ODC590017 NTG590012:NTG590017 NJK590012:NJK590017 MZO590012:MZO590017 MPS590012:MPS590017 MFW590012:MFW590017 LWA590012:LWA590017 LME590012:LME590017 LCI590012:LCI590017 KSM590012:KSM590017 KIQ590012:KIQ590017 JYU590012:JYU590017 JOY590012:JOY590017 JFC590012:JFC590017 IVG590012:IVG590017 ILK590012:ILK590017 IBO590012:IBO590017 HRS590012:HRS590017 HHW590012:HHW590017 GYA590012:GYA590017 GOE590012:GOE590017 GEI590012:GEI590017 FUM590012:FUM590017 FKQ590012:FKQ590017 FAU590012:FAU590017 EQY590012:EQY590017 EHC590012:EHC590017 DXG590012:DXG590017 DNK590012:DNK590017 DDO590012:DDO590017 CTS590012:CTS590017 CJW590012:CJW590017 CAA590012:CAA590017 BQE590012:BQE590017 BGI590012:BGI590017 AWM590012:AWM590017 AMQ590012:AMQ590017 ACU590012:ACU590017 SY590012:SY590017 JC590012:JC590017 D590012:E590017 WVO524476:WVO524481 WLS524476:WLS524481 WBW524476:WBW524481 VSA524476:VSA524481 VIE524476:VIE524481 UYI524476:UYI524481 UOM524476:UOM524481 UEQ524476:UEQ524481 TUU524476:TUU524481 TKY524476:TKY524481 TBC524476:TBC524481 SRG524476:SRG524481 SHK524476:SHK524481 RXO524476:RXO524481 RNS524476:RNS524481 RDW524476:RDW524481 QUA524476:QUA524481 QKE524476:QKE524481 QAI524476:QAI524481 PQM524476:PQM524481 PGQ524476:PGQ524481 OWU524476:OWU524481 OMY524476:OMY524481 ODC524476:ODC524481 NTG524476:NTG524481 NJK524476:NJK524481 MZO524476:MZO524481 MPS524476:MPS524481 MFW524476:MFW524481 LWA524476:LWA524481 LME524476:LME524481 LCI524476:LCI524481 KSM524476:KSM524481 KIQ524476:KIQ524481 JYU524476:JYU524481 JOY524476:JOY524481 JFC524476:JFC524481 IVG524476:IVG524481 ILK524476:ILK524481 IBO524476:IBO524481 HRS524476:HRS524481 HHW524476:HHW524481 GYA524476:GYA524481 GOE524476:GOE524481 GEI524476:GEI524481 FUM524476:FUM524481 FKQ524476:FKQ524481 FAU524476:FAU524481 EQY524476:EQY524481 EHC524476:EHC524481 DXG524476:DXG524481 DNK524476:DNK524481 DDO524476:DDO524481 CTS524476:CTS524481 CJW524476:CJW524481 CAA524476:CAA524481 BQE524476:BQE524481 BGI524476:BGI524481 AWM524476:AWM524481 AMQ524476:AMQ524481 ACU524476:ACU524481 SY524476:SY524481 JC524476:JC524481 D524476:E524481 WVO458940:WVO458945 WLS458940:WLS458945 WBW458940:WBW458945 VSA458940:VSA458945 VIE458940:VIE458945 UYI458940:UYI458945 UOM458940:UOM458945 UEQ458940:UEQ458945 TUU458940:TUU458945 TKY458940:TKY458945 TBC458940:TBC458945 SRG458940:SRG458945 SHK458940:SHK458945 RXO458940:RXO458945 RNS458940:RNS458945 RDW458940:RDW458945 QUA458940:QUA458945 QKE458940:QKE458945 QAI458940:QAI458945 PQM458940:PQM458945 PGQ458940:PGQ458945 OWU458940:OWU458945 OMY458940:OMY458945 ODC458940:ODC458945 NTG458940:NTG458945 NJK458940:NJK458945 MZO458940:MZO458945 MPS458940:MPS458945 MFW458940:MFW458945 LWA458940:LWA458945 LME458940:LME458945 LCI458940:LCI458945 KSM458940:KSM458945 KIQ458940:KIQ458945 JYU458940:JYU458945 JOY458940:JOY458945 JFC458940:JFC458945 IVG458940:IVG458945 ILK458940:ILK458945 IBO458940:IBO458945 HRS458940:HRS458945 HHW458940:HHW458945 GYA458940:GYA458945 GOE458940:GOE458945 GEI458940:GEI458945 FUM458940:FUM458945 FKQ458940:FKQ458945 FAU458940:FAU458945 EQY458940:EQY458945 EHC458940:EHC458945 DXG458940:DXG458945 DNK458940:DNK458945 DDO458940:DDO458945 CTS458940:CTS458945 CJW458940:CJW458945 CAA458940:CAA458945 BQE458940:BQE458945 BGI458940:BGI458945 AWM458940:AWM458945 AMQ458940:AMQ458945 ACU458940:ACU458945 SY458940:SY458945 JC458940:JC458945 D458940:E458945 WVO393404:WVO393409 WLS393404:WLS393409 WBW393404:WBW393409 VSA393404:VSA393409 VIE393404:VIE393409 UYI393404:UYI393409 UOM393404:UOM393409 UEQ393404:UEQ393409 TUU393404:TUU393409 TKY393404:TKY393409 TBC393404:TBC393409 SRG393404:SRG393409 SHK393404:SHK393409 RXO393404:RXO393409 RNS393404:RNS393409 RDW393404:RDW393409 QUA393404:QUA393409 QKE393404:QKE393409 QAI393404:QAI393409 PQM393404:PQM393409 PGQ393404:PGQ393409 OWU393404:OWU393409 OMY393404:OMY393409 ODC393404:ODC393409 NTG393404:NTG393409 NJK393404:NJK393409 MZO393404:MZO393409 MPS393404:MPS393409 MFW393404:MFW393409 LWA393404:LWA393409 LME393404:LME393409 LCI393404:LCI393409 KSM393404:KSM393409 KIQ393404:KIQ393409 JYU393404:JYU393409 JOY393404:JOY393409 JFC393404:JFC393409 IVG393404:IVG393409 ILK393404:ILK393409 IBO393404:IBO393409 HRS393404:HRS393409 HHW393404:HHW393409 GYA393404:GYA393409 GOE393404:GOE393409 GEI393404:GEI393409 FUM393404:FUM393409 FKQ393404:FKQ393409 FAU393404:FAU393409 EQY393404:EQY393409 EHC393404:EHC393409 DXG393404:DXG393409 DNK393404:DNK393409 DDO393404:DDO393409 CTS393404:CTS393409 CJW393404:CJW393409 CAA393404:CAA393409 BQE393404:BQE393409 BGI393404:BGI393409 AWM393404:AWM393409 AMQ393404:AMQ393409 ACU393404:ACU393409 SY393404:SY393409 JC393404:JC393409 D393404:E393409 WVO327868:WVO327873 WLS327868:WLS327873 WBW327868:WBW327873 VSA327868:VSA327873 VIE327868:VIE327873 UYI327868:UYI327873 UOM327868:UOM327873 UEQ327868:UEQ327873 TUU327868:TUU327873 TKY327868:TKY327873 TBC327868:TBC327873 SRG327868:SRG327873 SHK327868:SHK327873 RXO327868:RXO327873 RNS327868:RNS327873 RDW327868:RDW327873 QUA327868:QUA327873 QKE327868:QKE327873 QAI327868:QAI327873 PQM327868:PQM327873 PGQ327868:PGQ327873 OWU327868:OWU327873 OMY327868:OMY327873 ODC327868:ODC327873 NTG327868:NTG327873 NJK327868:NJK327873 MZO327868:MZO327873 MPS327868:MPS327873 MFW327868:MFW327873 LWA327868:LWA327873 LME327868:LME327873 LCI327868:LCI327873 KSM327868:KSM327873 KIQ327868:KIQ327873 JYU327868:JYU327873 JOY327868:JOY327873 JFC327868:JFC327873 IVG327868:IVG327873 ILK327868:ILK327873 IBO327868:IBO327873 HRS327868:HRS327873 HHW327868:HHW327873 GYA327868:GYA327873 GOE327868:GOE327873 GEI327868:GEI327873 FUM327868:FUM327873 FKQ327868:FKQ327873 FAU327868:FAU327873 EQY327868:EQY327873 EHC327868:EHC327873 DXG327868:DXG327873 DNK327868:DNK327873 DDO327868:DDO327873 CTS327868:CTS327873 CJW327868:CJW327873 CAA327868:CAA327873 BQE327868:BQE327873 BGI327868:BGI327873 AWM327868:AWM327873 AMQ327868:AMQ327873 ACU327868:ACU327873 SY327868:SY327873 JC327868:JC327873 D327868:E327873 WVO262332:WVO262337 WLS262332:WLS262337 WBW262332:WBW262337 VSA262332:VSA262337 VIE262332:VIE262337 UYI262332:UYI262337 UOM262332:UOM262337 UEQ262332:UEQ262337 TUU262332:TUU262337 TKY262332:TKY262337 TBC262332:TBC262337 SRG262332:SRG262337 SHK262332:SHK262337 RXO262332:RXO262337 RNS262332:RNS262337 RDW262332:RDW262337 QUA262332:QUA262337 QKE262332:QKE262337 QAI262332:QAI262337 PQM262332:PQM262337 PGQ262332:PGQ262337 OWU262332:OWU262337 OMY262332:OMY262337 ODC262332:ODC262337 NTG262332:NTG262337 NJK262332:NJK262337 MZO262332:MZO262337 MPS262332:MPS262337 MFW262332:MFW262337 LWA262332:LWA262337 LME262332:LME262337 LCI262332:LCI262337 KSM262332:KSM262337 KIQ262332:KIQ262337 JYU262332:JYU262337 JOY262332:JOY262337 JFC262332:JFC262337 IVG262332:IVG262337 ILK262332:ILK262337 IBO262332:IBO262337 HRS262332:HRS262337 HHW262332:HHW262337 GYA262332:GYA262337 GOE262332:GOE262337 GEI262332:GEI262337 FUM262332:FUM262337 FKQ262332:FKQ262337 FAU262332:FAU262337 EQY262332:EQY262337 EHC262332:EHC262337 DXG262332:DXG262337 DNK262332:DNK262337 DDO262332:DDO262337 CTS262332:CTS262337 CJW262332:CJW262337 CAA262332:CAA262337 BQE262332:BQE262337 BGI262332:BGI262337 AWM262332:AWM262337 AMQ262332:AMQ262337 ACU262332:ACU262337 SY262332:SY262337 JC262332:JC262337 D262332:E262337 WVO196796:WVO196801 WLS196796:WLS196801 WBW196796:WBW196801 VSA196796:VSA196801 VIE196796:VIE196801 UYI196796:UYI196801 UOM196796:UOM196801 UEQ196796:UEQ196801 TUU196796:TUU196801 TKY196796:TKY196801 TBC196796:TBC196801 SRG196796:SRG196801 SHK196796:SHK196801 RXO196796:RXO196801 RNS196796:RNS196801 RDW196796:RDW196801 QUA196796:QUA196801 QKE196796:QKE196801 QAI196796:QAI196801 PQM196796:PQM196801 PGQ196796:PGQ196801 OWU196796:OWU196801 OMY196796:OMY196801 ODC196796:ODC196801 NTG196796:NTG196801 NJK196796:NJK196801 MZO196796:MZO196801 MPS196796:MPS196801 MFW196796:MFW196801 LWA196796:LWA196801 LME196796:LME196801 LCI196796:LCI196801 KSM196796:KSM196801 KIQ196796:KIQ196801 JYU196796:JYU196801 JOY196796:JOY196801 JFC196796:JFC196801 IVG196796:IVG196801 ILK196796:ILK196801 IBO196796:IBO196801 HRS196796:HRS196801 HHW196796:HHW196801 GYA196796:GYA196801 GOE196796:GOE196801 GEI196796:GEI196801 FUM196796:FUM196801 FKQ196796:FKQ196801 FAU196796:FAU196801 EQY196796:EQY196801 EHC196796:EHC196801 DXG196796:DXG196801 DNK196796:DNK196801 DDO196796:DDO196801 CTS196796:CTS196801 CJW196796:CJW196801 CAA196796:CAA196801 BQE196796:BQE196801 BGI196796:BGI196801 AWM196796:AWM196801 AMQ196796:AMQ196801 ACU196796:ACU196801 SY196796:SY196801 JC196796:JC196801 D196796:E196801 WVO131260:WVO131265 WLS131260:WLS131265 WBW131260:WBW131265 VSA131260:VSA131265 VIE131260:VIE131265 UYI131260:UYI131265 UOM131260:UOM131265 UEQ131260:UEQ131265 TUU131260:TUU131265 TKY131260:TKY131265 TBC131260:TBC131265 SRG131260:SRG131265 SHK131260:SHK131265 RXO131260:RXO131265 RNS131260:RNS131265 RDW131260:RDW131265 QUA131260:QUA131265 QKE131260:QKE131265 QAI131260:QAI131265 PQM131260:PQM131265 PGQ131260:PGQ131265 OWU131260:OWU131265 OMY131260:OMY131265 ODC131260:ODC131265 NTG131260:NTG131265 NJK131260:NJK131265 MZO131260:MZO131265 MPS131260:MPS131265 MFW131260:MFW131265 LWA131260:LWA131265 LME131260:LME131265 LCI131260:LCI131265 KSM131260:KSM131265 KIQ131260:KIQ131265 JYU131260:JYU131265 JOY131260:JOY131265 JFC131260:JFC131265 IVG131260:IVG131265 ILK131260:ILK131265 IBO131260:IBO131265 HRS131260:HRS131265 HHW131260:HHW131265 GYA131260:GYA131265 GOE131260:GOE131265 GEI131260:GEI131265 FUM131260:FUM131265 FKQ131260:FKQ131265 FAU131260:FAU131265 EQY131260:EQY131265 EHC131260:EHC131265 DXG131260:DXG131265 DNK131260:DNK131265 DDO131260:DDO131265 CTS131260:CTS131265 CJW131260:CJW131265 CAA131260:CAA131265 BQE131260:BQE131265 BGI131260:BGI131265 AWM131260:AWM131265 AMQ131260:AMQ131265 ACU131260:ACU131265 SY131260:SY131265 JC131260:JC131265 D131260:E131265 WVO65724:WVO65729 WLS65724:WLS65729 WBW65724:WBW65729 VSA65724:VSA65729 VIE65724:VIE65729 UYI65724:UYI65729 UOM65724:UOM65729 UEQ65724:UEQ65729 TUU65724:TUU65729 TKY65724:TKY65729 TBC65724:TBC65729 SRG65724:SRG65729 SHK65724:SHK65729 RXO65724:RXO65729 RNS65724:RNS65729 RDW65724:RDW65729 QUA65724:QUA65729 QKE65724:QKE65729 QAI65724:QAI65729 PQM65724:PQM65729 PGQ65724:PGQ65729 OWU65724:OWU65729 OMY65724:OMY65729 ODC65724:ODC65729 NTG65724:NTG65729 NJK65724:NJK65729 MZO65724:MZO65729 MPS65724:MPS65729 MFW65724:MFW65729 LWA65724:LWA65729 LME65724:LME65729 LCI65724:LCI65729 KSM65724:KSM65729 KIQ65724:KIQ65729 JYU65724:JYU65729 JOY65724:JOY65729 JFC65724:JFC65729 IVG65724:IVG65729 ILK65724:ILK65729 IBO65724:IBO65729 HRS65724:HRS65729 HHW65724:HHW65729 GYA65724:GYA65729 GOE65724:GOE65729 GEI65724:GEI65729 FUM65724:FUM65729 FKQ65724:FKQ65729 FAU65724:FAU65729 EQY65724:EQY65729 EHC65724:EHC65729 DXG65724:DXG65729 DNK65724:DNK65729 DDO65724:DDO65729 CTS65724:CTS65729 CJW65724:CJW65729 CAA65724:CAA65729 BQE65724:BQE65729 BGI65724:BGI65729 AWM65724:AWM65729 AMQ65724:AMQ65729 ACU65724:ACU65729 SY65724:SY65729 JC65724:JC65729 D65724:E65729 WVO983236:WVO983241 WLS983236:WLS983241 WBW983236:WBW983241 VSA983236:VSA983241 VIE983236:VIE983241 UYI983236:UYI983241 UOM983236:UOM983241 UEQ983236:UEQ983241 TUU983236:TUU983241 TKY983236:TKY983241 TBC983236:TBC983241 SRG983236:SRG983241 SHK983236:SHK983241 RXO983236:RXO983241 RNS983236:RNS983241 RDW983236:RDW983241 QUA983236:QUA983241 QKE983236:QKE983241 QAI983236:QAI983241 PQM983236:PQM983241 PGQ983236:PGQ983241 OWU983236:OWU983241 OMY983236:OMY983241 ODC983236:ODC983241 NTG983236:NTG983241 NJK983236:NJK983241 MZO983236:MZO983241 MPS983236:MPS983241 MFW983236:MFW983241 LWA983236:LWA983241 LME983236:LME983241 LCI983236:LCI983241 KSM983236:KSM983241 KIQ983236:KIQ983241 JYU983236:JYU983241 JOY983236:JOY983241 JFC983236:JFC983241 IVG983236:IVG983241 ILK983236:ILK983241 IBO983236:IBO983241 HRS983236:HRS983241 HHW983236:HHW983241 GYA983236:GYA983241 GOE983236:GOE983241 GEI983236:GEI983241 FUM983236:FUM983241 FKQ983236:FKQ983241 FAU983236:FAU983241 EQY983236:EQY983241 EHC983236:EHC983241 DXG983236:DXG983241 DNK983236:DNK983241 DDO983236:DDO983241 CTS983236:CTS983241 CJW983236:CJW983241 CAA983236:CAA983241 BQE983236:BQE983241 BGI983236:BGI983241 AWM983236:AWM983241 AMQ983236:AMQ983241 ACU983236:ACU983241 SY983236:SY983241 JC983236:JC983241 D983236:E983241 WVO917700:WVO917705 WLS917700:WLS917705 WBW917700:WBW917705 VSA917700:VSA917705 VIE917700:VIE917705 UYI917700:UYI917705 UOM917700:UOM917705 UEQ917700:UEQ917705 TUU917700:TUU917705 TKY917700:TKY917705 TBC917700:TBC917705 SRG917700:SRG917705 SHK917700:SHK917705 RXO917700:RXO917705 RNS917700:RNS917705 RDW917700:RDW917705 QUA917700:QUA917705 QKE917700:QKE917705 QAI917700:QAI917705 PQM917700:PQM917705 PGQ917700:PGQ917705 OWU917700:OWU917705 OMY917700:OMY917705 ODC917700:ODC917705 NTG917700:NTG917705 NJK917700:NJK917705 MZO917700:MZO917705 MPS917700:MPS917705 MFW917700:MFW917705 LWA917700:LWA917705 LME917700:LME917705 LCI917700:LCI917705 KSM917700:KSM917705 KIQ917700:KIQ917705 JYU917700:JYU917705 JOY917700:JOY917705 JFC917700:JFC917705 IVG917700:IVG917705 ILK917700:ILK917705 IBO917700:IBO917705 HRS917700:HRS917705 HHW917700:HHW917705 GYA917700:GYA917705 GOE917700:GOE917705 GEI917700:GEI917705 FUM917700:FUM917705 FKQ917700:FKQ917705 FAU917700:FAU917705 EQY917700:EQY917705 EHC917700:EHC917705 DXG917700:DXG917705 DNK917700:DNK917705 DDO917700:DDO917705 CTS917700:CTS917705 CJW917700:CJW917705 CAA917700:CAA917705 BQE917700:BQE917705 BGI917700:BGI917705 AWM917700:AWM917705 AMQ917700:AMQ917705 ACU917700:ACU917705 SY917700:SY917705 JC917700:JC917705 D917700:E917705 WVO852164:WVO852169 WLS852164:WLS852169 WBW852164:WBW852169 VSA852164:VSA852169 VIE852164:VIE852169 UYI852164:UYI852169 UOM852164:UOM852169 UEQ852164:UEQ852169 TUU852164:TUU852169 TKY852164:TKY852169 TBC852164:TBC852169 SRG852164:SRG852169 SHK852164:SHK852169 RXO852164:RXO852169 RNS852164:RNS852169 RDW852164:RDW852169 QUA852164:QUA852169 QKE852164:QKE852169 QAI852164:QAI852169 PQM852164:PQM852169 PGQ852164:PGQ852169 OWU852164:OWU852169 OMY852164:OMY852169 ODC852164:ODC852169 NTG852164:NTG852169 NJK852164:NJK852169 MZO852164:MZO852169 MPS852164:MPS852169 MFW852164:MFW852169 LWA852164:LWA852169 LME852164:LME852169 LCI852164:LCI852169 KSM852164:KSM852169 KIQ852164:KIQ852169 JYU852164:JYU852169 JOY852164:JOY852169 JFC852164:JFC852169 IVG852164:IVG852169 ILK852164:ILK852169 IBO852164:IBO852169 HRS852164:HRS852169 HHW852164:HHW852169 GYA852164:GYA852169 GOE852164:GOE852169 GEI852164:GEI852169 FUM852164:FUM852169 FKQ852164:FKQ852169 FAU852164:FAU852169 EQY852164:EQY852169 EHC852164:EHC852169 DXG852164:DXG852169 DNK852164:DNK852169 DDO852164:DDO852169 CTS852164:CTS852169 CJW852164:CJW852169 CAA852164:CAA852169 BQE852164:BQE852169 BGI852164:BGI852169 AWM852164:AWM852169 AMQ852164:AMQ852169 ACU852164:ACU852169 SY852164:SY852169 JC852164:JC852169 D852164:E852169 WVO786628:WVO786633 WLS786628:WLS786633 WBW786628:WBW786633 VSA786628:VSA786633 VIE786628:VIE786633 UYI786628:UYI786633 UOM786628:UOM786633 UEQ786628:UEQ786633 TUU786628:TUU786633 TKY786628:TKY786633 TBC786628:TBC786633 SRG786628:SRG786633 SHK786628:SHK786633 RXO786628:RXO786633 RNS786628:RNS786633 RDW786628:RDW786633 QUA786628:QUA786633 QKE786628:QKE786633 QAI786628:QAI786633 PQM786628:PQM786633 PGQ786628:PGQ786633 OWU786628:OWU786633 OMY786628:OMY786633 ODC786628:ODC786633 NTG786628:NTG786633 NJK786628:NJK786633 MZO786628:MZO786633 MPS786628:MPS786633 MFW786628:MFW786633 LWA786628:LWA786633 LME786628:LME786633 LCI786628:LCI786633 KSM786628:KSM786633 KIQ786628:KIQ786633 JYU786628:JYU786633 JOY786628:JOY786633 JFC786628:JFC786633 IVG786628:IVG786633 ILK786628:ILK786633 IBO786628:IBO786633 HRS786628:HRS786633 HHW786628:HHW786633 GYA786628:GYA786633 GOE786628:GOE786633 GEI786628:GEI786633 FUM786628:FUM786633 FKQ786628:FKQ786633 FAU786628:FAU786633 EQY786628:EQY786633 EHC786628:EHC786633 DXG786628:DXG786633 DNK786628:DNK786633 DDO786628:DDO786633 CTS786628:CTS786633 CJW786628:CJW786633 CAA786628:CAA786633 BQE786628:BQE786633 BGI786628:BGI786633 AWM786628:AWM786633 AMQ786628:AMQ786633 ACU786628:ACU786633 SY786628:SY786633 JC786628:JC786633 D786628:E786633 WVO721092:WVO721097 WLS721092:WLS721097 WBW721092:WBW721097 VSA721092:VSA721097 VIE721092:VIE721097 UYI721092:UYI721097 UOM721092:UOM721097 UEQ721092:UEQ721097 TUU721092:TUU721097 TKY721092:TKY721097 TBC721092:TBC721097 SRG721092:SRG721097 SHK721092:SHK721097 RXO721092:RXO721097 RNS721092:RNS721097 RDW721092:RDW721097 QUA721092:QUA721097 QKE721092:QKE721097 QAI721092:QAI721097 PQM721092:PQM721097 PGQ721092:PGQ721097 OWU721092:OWU721097 OMY721092:OMY721097 ODC721092:ODC721097 NTG721092:NTG721097 NJK721092:NJK721097 MZO721092:MZO721097 MPS721092:MPS721097 MFW721092:MFW721097 LWA721092:LWA721097 LME721092:LME721097 LCI721092:LCI721097 KSM721092:KSM721097 KIQ721092:KIQ721097 JYU721092:JYU721097 JOY721092:JOY721097 JFC721092:JFC721097 IVG721092:IVG721097 ILK721092:ILK721097 IBO721092:IBO721097 HRS721092:HRS721097 HHW721092:HHW721097 GYA721092:GYA721097 GOE721092:GOE721097 GEI721092:GEI721097 FUM721092:FUM721097 FKQ721092:FKQ721097 FAU721092:FAU721097 EQY721092:EQY721097 EHC721092:EHC721097 DXG721092:DXG721097 DNK721092:DNK721097 DDO721092:DDO721097 CTS721092:CTS721097 CJW721092:CJW721097 CAA721092:CAA721097 BQE721092:BQE721097 BGI721092:BGI721097 AWM721092:AWM721097 AMQ721092:AMQ721097 ACU721092:ACU721097 SY721092:SY721097 JC721092:JC721097 D721092:E721097 WVO655556:WVO655561 WLS655556:WLS655561 WBW655556:WBW655561 VSA655556:VSA655561 VIE655556:VIE655561 UYI655556:UYI655561 UOM655556:UOM655561 UEQ655556:UEQ655561 TUU655556:TUU655561 TKY655556:TKY655561 TBC655556:TBC655561 SRG655556:SRG655561 SHK655556:SHK655561 RXO655556:RXO655561 RNS655556:RNS655561 RDW655556:RDW655561 QUA655556:QUA655561 QKE655556:QKE655561 QAI655556:QAI655561 PQM655556:PQM655561 PGQ655556:PGQ655561 OWU655556:OWU655561 OMY655556:OMY655561 ODC655556:ODC655561 NTG655556:NTG655561 NJK655556:NJK655561 MZO655556:MZO655561 MPS655556:MPS655561 MFW655556:MFW655561 LWA655556:LWA655561 LME655556:LME655561 LCI655556:LCI655561 KSM655556:KSM655561 KIQ655556:KIQ655561 JYU655556:JYU655561 JOY655556:JOY655561 JFC655556:JFC655561 IVG655556:IVG655561 ILK655556:ILK655561 IBO655556:IBO655561 HRS655556:HRS655561 HHW655556:HHW655561 GYA655556:GYA655561 GOE655556:GOE655561 GEI655556:GEI655561 FUM655556:FUM655561 FKQ655556:FKQ655561 FAU655556:FAU655561 EQY655556:EQY655561 EHC655556:EHC655561 DXG655556:DXG655561 DNK655556:DNK655561 DDO655556:DDO655561 CTS655556:CTS655561 CJW655556:CJW655561 CAA655556:CAA655561 BQE655556:BQE655561 BGI655556:BGI655561 AWM655556:AWM655561 AMQ655556:AMQ655561 ACU655556:ACU655561 SY655556:SY655561 JC655556:JC655561 D655556:E655561 WVO590020:WVO590025 WLS590020:WLS590025 WBW590020:WBW590025 VSA590020:VSA590025 VIE590020:VIE590025 UYI590020:UYI590025 UOM590020:UOM590025 UEQ590020:UEQ590025 TUU590020:TUU590025 TKY590020:TKY590025 TBC590020:TBC590025 SRG590020:SRG590025 SHK590020:SHK590025 RXO590020:RXO590025 RNS590020:RNS590025 RDW590020:RDW590025 QUA590020:QUA590025 QKE590020:QKE590025 QAI590020:QAI590025 PQM590020:PQM590025 PGQ590020:PGQ590025 OWU590020:OWU590025 OMY590020:OMY590025 ODC590020:ODC590025 NTG590020:NTG590025 NJK590020:NJK590025 MZO590020:MZO590025 MPS590020:MPS590025 MFW590020:MFW590025 LWA590020:LWA590025 LME590020:LME590025 LCI590020:LCI590025 KSM590020:KSM590025 KIQ590020:KIQ590025 JYU590020:JYU590025 JOY590020:JOY590025 JFC590020:JFC590025 IVG590020:IVG590025 ILK590020:ILK590025 IBO590020:IBO590025 HRS590020:HRS590025 HHW590020:HHW590025 GYA590020:GYA590025 GOE590020:GOE590025 GEI590020:GEI590025 FUM590020:FUM590025 FKQ590020:FKQ590025 FAU590020:FAU590025 EQY590020:EQY590025 EHC590020:EHC590025 DXG590020:DXG590025 DNK590020:DNK590025 DDO590020:DDO590025 CTS590020:CTS590025 CJW590020:CJW590025 CAA590020:CAA590025 BQE590020:BQE590025 BGI590020:BGI590025 AWM590020:AWM590025 AMQ590020:AMQ590025 ACU590020:ACU590025 SY590020:SY590025 JC590020:JC590025 D590020:E590025 WVO524484:WVO524489 WLS524484:WLS524489 WBW524484:WBW524489 VSA524484:VSA524489 VIE524484:VIE524489 UYI524484:UYI524489 UOM524484:UOM524489 UEQ524484:UEQ524489 TUU524484:TUU524489 TKY524484:TKY524489 TBC524484:TBC524489 SRG524484:SRG524489 SHK524484:SHK524489 RXO524484:RXO524489 RNS524484:RNS524489 RDW524484:RDW524489 QUA524484:QUA524489 QKE524484:QKE524489 QAI524484:QAI524489 PQM524484:PQM524489 PGQ524484:PGQ524489 OWU524484:OWU524489 OMY524484:OMY524489 ODC524484:ODC524489 NTG524484:NTG524489 NJK524484:NJK524489 MZO524484:MZO524489 MPS524484:MPS524489 MFW524484:MFW524489 LWA524484:LWA524489 LME524484:LME524489 LCI524484:LCI524489 KSM524484:KSM524489 KIQ524484:KIQ524489 JYU524484:JYU524489 JOY524484:JOY524489 JFC524484:JFC524489 IVG524484:IVG524489 ILK524484:ILK524489 IBO524484:IBO524489 HRS524484:HRS524489 HHW524484:HHW524489 GYA524484:GYA524489 GOE524484:GOE524489 GEI524484:GEI524489 FUM524484:FUM524489 FKQ524484:FKQ524489 FAU524484:FAU524489 EQY524484:EQY524489 EHC524484:EHC524489 DXG524484:DXG524489 DNK524484:DNK524489 DDO524484:DDO524489 CTS524484:CTS524489 CJW524484:CJW524489 CAA524484:CAA524489 BQE524484:BQE524489 BGI524484:BGI524489 AWM524484:AWM524489 AMQ524484:AMQ524489 ACU524484:ACU524489 SY524484:SY524489 JC524484:JC524489 D524484:E524489 WVO458948:WVO458953 WLS458948:WLS458953 WBW458948:WBW458953 VSA458948:VSA458953 VIE458948:VIE458953 UYI458948:UYI458953 UOM458948:UOM458953 UEQ458948:UEQ458953 TUU458948:TUU458953 TKY458948:TKY458953 TBC458948:TBC458953 SRG458948:SRG458953 SHK458948:SHK458953 RXO458948:RXO458953 RNS458948:RNS458953 RDW458948:RDW458953 QUA458948:QUA458953 QKE458948:QKE458953 QAI458948:QAI458953 PQM458948:PQM458953 PGQ458948:PGQ458953 OWU458948:OWU458953 OMY458948:OMY458953 ODC458948:ODC458953 NTG458948:NTG458953 NJK458948:NJK458953 MZO458948:MZO458953 MPS458948:MPS458953 MFW458948:MFW458953 LWA458948:LWA458953 LME458948:LME458953 LCI458948:LCI458953 KSM458948:KSM458953 KIQ458948:KIQ458953 JYU458948:JYU458953 JOY458948:JOY458953 JFC458948:JFC458953 IVG458948:IVG458953 ILK458948:ILK458953 IBO458948:IBO458953 HRS458948:HRS458953 HHW458948:HHW458953 GYA458948:GYA458953 GOE458948:GOE458953 GEI458948:GEI458953 FUM458948:FUM458953 FKQ458948:FKQ458953 FAU458948:FAU458953 EQY458948:EQY458953 EHC458948:EHC458953 DXG458948:DXG458953 DNK458948:DNK458953 DDO458948:DDO458953 CTS458948:CTS458953 CJW458948:CJW458953 CAA458948:CAA458953 BQE458948:BQE458953 BGI458948:BGI458953 AWM458948:AWM458953 AMQ458948:AMQ458953 ACU458948:ACU458953 SY458948:SY458953 JC458948:JC458953 D458948:E458953 WVO393412:WVO393417 WLS393412:WLS393417 WBW393412:WBW393417 VSA393412:VSA393417 VIE393412:VIE393417 UYI393412:UYI393417 UOM393412:UOM393417 UEQ393412:UEQ393417 TUU393412:TUU393417 TKY393412:TKY393417 TBC393412:TBC393417 SRG393412:SRG393417 SHK393412:SHK393417 RXO393412:RXO393417 RNS393412:RNS393417 RDW393412:RDW393417 QUA393412:QUA393417 QKE393412:QKE393417 QAI393412:QAI393417 PQM393412:PQM393417 PGQ393412:PGQ393417 OWU393412:OWU393417 OMY393412:OMY393417 ODC393412:ODC393417 NTG393412:NTG393417 NJK393412:NJK393417 MZO393412:MZO393417 MPS393412:MPS393417 MFW393412:MFW393417 LWA393412:LWA393417 LME393412:LME393417 LCI393412:LCI393417 KSM393412:KSM393417 KIQ393412:KIQ393417 JYU393412:JYU393417 JOY393412:JOY393417 JFC393412:JFC393417 IVG393412:IVG393417 ILK393412:ILK393417 IBO393412:IBO393417 HRS393412:HRS393417 HHW393412:HHW393417 GYA393412:GYA393417 GOE393412:GOE393417 GEI393412:GEI393417 FUM393412:FUM393417 FKQ393412:FKQ393417 FAU393412:FAU393417 EQY393412:EQY393417 EHC393412:EHC393417 DXG393412:DXG393417 DNK393412:DNK393417 DDO393412:DDO393417 CTS393412:CTS393417 CJW393412:CJW393417 CAA393412:CAA393417 BQE393412:BQE393417 BGI393412:BGI393417 AWM393412:AWM393417 AMQ393412:AMQ393417 ACU393412:ACU393417 SY393412:SY393417 JC393412:JC393417 D393412:E393417 WVO327876:WVO327881 WLS327876:WLS327881 WBW327876:WBW327881 VSA327876:VSA327881 VIE327876:VIE327881 UYI327876:UYI327881 UOM327876:UOM327881 UEQ327876:UEQ327881 TUU327876:TUU327881 TKY327876:TKY327881 TBC327876:TBC327881 SRG327876:SRG327881 SHK327876:SHK327881 RXO327876:RXO327881 RNS327876:RNS327881 RDW327876:RDW327881 QUA327876:QUA327881 QKE327876:QKE327881 QAI327876:QAI327881 PQM327876:PQM327881 PGQ327876:PGQ327881 OWU327876:OWU327881 OMY327876:OMY327881 ODC327876:ODC327881 NTG327876:NTG327881 NJK327876:NJK327881 MZO327876:MZO327881 MPS327876:MPS327881 MFW327876:MFW327881 LWA327876:LWA327881 LME327876:LME327881 LCI327876:LCI327881 KSM327876:KSM327881 KIQ327876:KIQ327881 JYU327876:JYU327881 JOY327876:JOY327881 JFC327876:JFC327881 IVG327876:IVG327881 ILK327876:ILK327881 IBO327876:IBO327881 HRS327876:HRS327881 HHW327876:HHW327881 GYA327876:GYA327881 GOE327876:GOE327881 GEI327876:GEI327881 FUM327876:FUM327881 FKQ327876:FKQ327881 FAU327876:FAU327881 EQY327876:EQY327881 EHC327876:EHC327881 DXG327876:DXG327881 DNK327876:DNK327881 DDO327876:DDO327881 CTS327876:CTS327881 CJW327876:CJW327881 CAA327876:CAA327881 BQE327876:BQE327881 BGI327876:BGI327881 AWM327876:AWM327881 AMQ327876:AMQ327881 ACU327876:ACU327881 SY327876:SY327881 JC327876:JC327881 D327876:E327881 WVO262340:WVO262345 WLS262340:WLS262345 WBW262340:WBW262345 VSA262340:VSA262345 VIE262340:VIE262345 UYI262340:UYI262345 UOM262340:UOM262345 UEQ262340:UEQ262345 TUU262340:TUU262345 TKY262340:TKY262345 TBC262340:TBC262345 SRG262340:SRG262345 SHK262340:SHK262345 RXO262340:RXO262345 RNS262340:RNS262345 RDW262340:RDW262345 QUA262340:QUA262345 QKE262340:QKE262345 QAI262340:QAI262345 PQM262340:PQM262345 PGQ262340:PGQ262345 OWU262340:OWU262345 OMY262340:OMY262345 ODC262340:ODC262345 NTG262340:NTG262345 NJK262340:NJK262345 MZO262340:MZO262345 MPS262340:MPS262345 MFW262340:MFW262345 LWA262340:LWA262345 LME262340:LME262345 LCI262340:LCI262345 KSM262340:KSM262345 KIQ262340:KIQ262345 JYU262340:JYU262345 JOY262340:JOY262345 JFC262340:JFC262345 IVG262340:IVG262345 ILK262340:ILK262345 IBO262340:IBO262345 HRS262340:HRS262345 HHW262340:HHW262345 GYA262340:GYA262345 GOE262340:GOE262345 GEI262340:GEI262345 FUM262340:FUM262345 FKQ262340:FKQ262345 FAU262340:FAU262345 EQY262340:EQY262345 EHC262340:EHC262345 DXG262340:DXG262345 DNK262340:DNK262345 DDO262340:DDO262345 CTS262340:CTS262345 CJW262340:CJW262345 CAA262340:CAA262345 BQE262340:BQE262345 BGI262340:BGI262345 AWM262340:AWM262345 AMQ262340:AMQ262345 ACU262340:ACU262345 SY262340:SY262345 JC262340:JC262345 D262340:E262345 WVO196804:WVO196809 WLS196804:WLS196809 WBW196804:WBW196809 VSA196804:VSA196809 VIE196804:VIE196809 UYI196804:UYI196809 UOM196804:UOM196809 UEQ196804:UEQ196809 TUU196804:TUU196809 TKY196804:TKY196809 TBC196804:TBC196809 SRG196804:SRG196809 SHK196804:SHK196809 RXO196804:RXO196809 RNS196804:RNS196809 RDW196804:RDW196809 QUA196804:QUA196809 QKE196804:QKE196809 QAI196804:QAI196809 PQM196804:PQM196809 PGQ196804:PGQ196809 OWU196804:OWU196809 OMY196804:OMY196809 ODC196804:ODC196809 NTG196804:NTG196809 NJK196804:NJK196809 MZO196804:MZO196809 MPS196804:MPS196809 MFW196804:MFW196809 LWA196804:LWA196809 LME196804:LME196809 LCI196804:LCI196809 KSM196804:KSM196809 KIQ196804:KIQ196809 JYU196804:JYU196809 JOY196804:JOY196809 JFC196804:JFC196809 IVG196804:IVG196809 ILK196804:ILK196809 IBO196804:IBO196809 HRS196804:HRS196809 HHW196804:HHW196809 GYA196804:GYA196809 GOE196804:GOE196809 GEI196804:GEI196809 FUM196804:FUM196809 FKQ196804:FKQ196809 FAU196804:FAU196809 EQY196804:EQY196809 EHC196804:EHC196809 DXG196804:DXG196809 DNK196804:DNK196809 DDO196804:DDO196809 CTS196804:CTS196809 CJW196804:CJW196809 CAA196804:CAA196809 BQE196804:BQE196809 BGI196804:BGI196809 AWM196804:AWM196809 AMQ196804:AMQ196809 ACU196804:ACU196809 SY196804:SY196809 JC196804:JC196809 D196804:E196809 WVO131268:WVO131273 WLS131268:WLS131273 WBW131268:WBW131273 VSA131268:VSA131273 VIE131268:VIE131273 UYI131268:UYI131273 UOM131268:UOM131273 UEQ131268:UEQ131273 TUU131268:TUU131273 TKY131268:TKY131273 TBC131268:TBC131273 SRG131268:SRG131273 SHK131268:SHK131273 RXO131268:RXO131273 RNS131268:RNS131273 RDW131268:RDW131273 QUA131268:QUA131273 QKE131268:QKE131273 QAI131268:QAI131273 PQM131268:PQM131273 PGQ131268:PGQ131273 OWU131268:OWU131273 OMY131268:OMY131273 ODC131268:ODC131273 NTG131268:NTG131273 NJK131268:NJK131273 MZO131268:MZO131273 MPS131268:MPS131273 MFW131268:MFW131273 LWA131268:LWA131273 LME131268:LME131273 LCI131268:LCI131273 KSM131268:KSM131273 KIQ131268:KIQ131273 JYU131268:JYU131273 JOY131268:JOY131273 JFC131268:JFC131273 IVG131268:IVG131273 ILK131268:ILK131273 IBO131268:IBO131273 HRS131268:HRS131273 HHW131268:HHW131273 GYA131268:GYA131273 GOE131268:GOE131273 GEI131268:GEI131273 FUM131268:FUM131273 FKQ131268:FKQ131273 FAU131268:FAU131273 EQY131268:EQY131273 EHC131268:EHC131273 DXG131268:DXG131273 DNK131268:DNK131273 DDO131268:DDO131273 CTS131268:CTS131273 CJW131268:CJW131273 CAA131268:CAA131273 BQE131268:BQE131273 BGI131268:BGI131273 AWM131268:AWM131273 AMQ131268:AMQ131273 ACU131268:ACU131273 SY131268:SY131273 JC131268:JC131273 D131268:E131273 WVO65732:WVO65737 WLS65732:WLS65737 WBW65732:WBW65737 VSA65732:VSA65737 VIE65732:VIE65737 UYI65732:UYI65737 UOM65732:UOM65737 UEQ65732:UEQ65737 TUU65732:TUU65737 TKY65732:TKY65737 TBC65732:TBC65737 SRG65732:SRG65737 SHK65732:SHK65737 RXO65732:RXO65737 RNS65732:RNS65737 RDW65732:RDW65737 QUA65732:QUA65737 QKE65732:QKE65737 QAI65732:QAI65737 PQM65732:PQM65737 PGQ65732:PGQ65737 OWU65732:OWU65737 OMY65732:OMY65737 ODC65732:ODC65737 NTG65732:NTG65737 NJK65732:NJK65737 MZO65732:MZO65737 MPS65732:MPS65737 MFW65732:MFW65737 LWA65732:LWA65737 LME65732:LME65737 LCI65732:LCI65737 KSM65732:KSM65737 KIQ65732:KIQ65737 JYU65732:JYU65737 JOY65732:JOY65737 JFC65732:JFC65737 IVG65732:IVG65737 ILK65732:ILK65737 IBO65732:IBO65737 HRS65732:HRS65737 HHW65732:HHW65737 GYA65732:GYA65737 GOE65732:GOE65737 GEI65732:GEI65737 FUM65732:FUM65737 FKQ65732:FKQ65737 FAU65732:FAU65737 EQY65732:EQY65737 EHC65732:EHC65737 DXG65732:DXG65737 DNK65732:DNK65737 DDO65732:DDO65737 CTS65732:CTS65737 CJW65732:CJW65737 CAA65732:CAA65737 BQE65732:BQE65737 BGI65732:BGI65737 AWM65732:AWM65737 AMQ65732:AMQ65737 ACU65732:ACU65737 SY65732:SY65737 JC65732:JC65737 D65732:E65737 WVO983244:WVO983249 WLS983244:WLS983249 WBW983244:WBW983249 VSA983244:VSA983249 VIE983244:VIE983249 UYI983244:UYI983249 UOM983244:UOM983249 UEQ983244:UEQ983249 TUU983244:TUU983249 TKY983244:TKY983249 TBC983244:TBC983249 SRG983244:SRG983249 SHK983244:SHK983249 RXO983244:RXO983249 RNS983244:RNS983249 RDW983244:RDW983249 QUA983244:QUA983249 QKE983244:QKE983249 QAI983244:QAI983249 PQM983244:PQM983249 PGQ983244:PGQ983249 OWU983244:OWU983249 OMY983244:OMY983249 ODC983244:ODC983249 NTG983244:NTG983249 NJK983244:NJK983249 MZO983244:MZO983249 MPS983244:MPS983249 MFW983244:MFW983249 LWA983244:LWA983249 LME983244:LME983249 LCI983244:LCI983249 KSM983244:KSM983249 KIQ983244:KIQ983249 JYU983244:JYU983249 JOY983244:JOY983249 JFC983244:JFC983249 IVG983244:IVG983249 ILK983244:ILK983249 IBO983244:IBO983249 HRS983244:HRS983249 HHW983244:HHW983249 GYA983244:GYA983249 GOE983244:GOE983249 GEI983244:GEI983249 FUM983244:FUM983249 FKQ983244:FKQ983249 FAU983244:FAU983249 EQY983244:EQY983249 EHC983244:EHC983249 DXG983244:DXG983249 DNK983244:DNK983249 DDO983244:DDO983249 CTS983244:CTS983249 CJW983244:CJW983249 CAA983244:CAA983249 BQE983244:BQE983249 BGI983244:BGI983249 AWM983244:AWM983249 AMQ983244:AMQ983249 ACU983244:ACU983249 SY983244:SY983249 JC983244:JC983249 D983244:E983249 WVO917708:WVO917713 WLS917708:WLS917713 WBW917708:WBW917713 VSA917708:VSA917713 VIE917708:VIE917713 UYI917708:UYI917713 UOM917708:UOM917713 UEQ917708:UEQ917713 TUU917708:TUU917713 TKY917708:TKY917713 TBC917708:TBC917713 SRG917708:SRG917713 SHK917708:SHK917713 RXO917708:RXO917713 RNS917708:RNS917713 RDW917708:RDW917713 QUA917708:QUA917713 QKE917708:QKE917713 QAI917708:QAI917713 PQM917708:PQM917713 PGQ917708:PGQ917713 OWU917708:OWU917713 OMY917708:OMY917713 ODC917708:ODC917713 NTG917708:NTG917713 NJK917708:NJK917713 MZO917708:MZO917713 MPS917708:MPS917713 MFW917708:MFW917713 LWA917708:LWA917713 LME917708:LME917713 LCI917708:LCI917713 KSM917708:KSM917713 KIQ917708:KIQ917713 JYU917708:JYU917713 JOY917708:JOY917713 JFC917708:JFC917713 IVG917708:IVG917713 ILK917708:ILK917713 IBO917708:IBO917713 HRS917708:HRS917713 HHW917708:HHW917713 GYA917708:GYA917713 GOE917708:GOE917713 GEI917708:GEI917713 FUM917708:FUM917713 FKQ917708:FKQ917713 FAU917708:FAU917713 EQY917708:EQY917713 EHC917708:EHC917713 DXG917708:DXG917713 DNK917708:DNK917713 DDO917708:DDO917713 CTS917708:CTS917713 CJW917708:CJW917713 CAA917708:CAA917713 BQE917708:BQE917713 BGI917708:BGI917713 AWM917708:AWM917713 AMQ917708:AMQ917713 ACU917708:ACU917713 SY917708:SY917713 JC917708:JC917713 D917708:E917713 WVO852172:WVO852177 WLS852172:WLS852177 WBW852172:WBW852177 VSA852172:VSA852177 VIE852172:VIE852177 UYI852172:UYI852177 UOM852172:UOM852177 UEQ852172:UEQ852177 TUU852172:TUU852177 TKY852172:TKY852177 TBC852172:TBC852177 SRG852172:SRG852177 SHK852172:SHK852177 RXO852172:RXO852177 RNS852172:RNS852177 RDW852172:RDW852177 QUA852172:QUA852177 QKE852172:QKE852177 QAI852172:QAI852177 PQM852172:PQM852177 PGQ852172:PGQ852177 OWU852172:OWU852177 OMY852172:OMY852177 ODC852172:ODC852177 NTG852172:NTG852177 NJK852172:NJK852177 MZO852172:MZO852177 MPS852172:MPS852177 MFW852172:MFW852177 LWA852172:LWA852177 LME852172:LME852177 LCI852172:LCI852177 KSM852172:KSM852177 KIQ852172:KIQ852177 JYU852172:JYU852177 JOY852172:JOY852177 JFC852172:JFC852177 IVG852172:IVG852177 ILK852172:ILK852177 IBO852172:IBO852177 HRS852172:HRS852177 HHW852172:HHW852177 GYA852172:GYA852177 GOE852172:GOE852177 GEI852172:GEI852177 FUM852172:FUM852177 FKQ852172:FKQ852177 FAU852172:FAU852177 EQY852172:EQY852177 EHC852172:EHC852177 DXG852172:DXG852177 DNK852172:DNK852177 DDO852172:DDO852177 CTS852172:CTS852177 CJW852172:CJW852177 CAA852172:CAA852177 BQE852172:BQE852177 BGI852172:BGI852177 AWM852172:AWM852177 AMQ852172:AMQ852177 ACU852172:ACU852177 SY852172:SY852177 JC852172:JC852177 D852172:E852177 WVO786636:WVO786641 WLS786636:WLS786641 WBW786636:WBW786641 VSA786636:VSA786641 VIE786636:VIE786641 UYI786636:UYI786641 UOM786636:UOM786641 UEQ786636:UEQ786641 TUU786636:TUU786641 TKY786636:TKY786641 TBC786636:TBC786641 SRG786636:SRG786641 SHK786636:SHK786641 RXO786636:RXO786641 RNS786636:RNS786641 RDW786636:RDW786641 QUA786636:QUA786641 QKE786636:QKE786641 QAI786636:QAI786641 PQM786636:PQM786641 PGQ786636:PGQ786641 OWU786636:OWU786641 OMY786636:OMY786641 ODC786636:ODC786641 NTG786636:NTG786641 NJK786636:NJK786641 MZO786636:MZO786641 MPS786636:MPS786641 MFW786636:MFW786641 LWA786636:LWA786641 LME786636:LME786641 LCI786636:LCI786641 KSM786636:KSM786641 KIQ786636:KIQ786641 JYU786636:JYU786641 JOY786636:JOY786641 JFC786636:JFC786641 IVG786636:IVG786641 ILK786636:ILK786641 IBO786636:IBO786641 HRS786636:HRS786641 HHW786636:HHW786641 GYA786636:GYA786641 GOE786636:GOE786641 GEI786636:GEI786641 FUM786636:FUM786641 FKQ786636:FKQ786641 FAU786636:FAU786641 EQY786636:EQY786641 EHC786636:EHC786641 DXG786636:DXG786641 DNK786636:DNK786641 DDO786636:DDO786641 CTS786636:CTS786641 CJW786636:CJW786641 CAA786636:CAA786641 BQE786636:BQE786641 BGI786636:BGI786641 AWM786636:AWM786641 AMQ786636:AMQ786641 ACU786636:ACU786641 SY786636:SY786641 JC786636:JC786641 D786636:E786641 WVO721100:WVO721105 WLS721100:WLS721105 WBW721100:WBW721105 VSA721100:VSA721105 VIE721100:VIE721105 UYI721100:UYI721105 UOM721100:UOM721105 UEQ721100:UEQ721105 TUU721100:TUU721105 TKY721100:TKY721105 TBC721100:TBC721105 SRG721100:SRG721105 SHK721100:SHK721105 RXO721100:RXO721105 RNS721100:RNS721105 RDW721100:RDW721105 QUA721100:QUA721105 QKE721100:QKE721105 QAI721100:QAI721105 PQM721100:PQM721105 PGQ721100:PGQ721105 OWU721100:OWU721105 OMY721100:OMY721105 ODC721100:ODC721105 NTG721100:NTG721105 NJK721100:NJK721105 MZO721100:MZO721105 MPS721100:MPS721105 MFW721100:MFW721105 LWA721100:LWA721105 LME721100:LME721105 LCI721100:LCI721105 KSM721100:KSM721105 KIQ721100:KIQ721105 JYU721100:JYU721105 JOY721100:JOY721105 JFC721100:JFC721105 IVG721100:IVG721105 ILK721100:ILK721105 IBO721100:IBO721105 HRS721100:HRS721105 HHW721100:HHW721105 GYA721100:GYA721105 GOE721100:GOE721105 GEI721100:GEI721105 FUM721100:FUM721105 FKQ721100:FKQ721105 FAU721100:FAU721105 EQY721100:EQY721105 EHC721100:EHC721105 DXG721100:DXG721105 DNK721100:DNK721105 DDO721100:DDO721105 CTS721100:CTS721105 CJW721100:CJW721105 CAA721100:CAA721105 BQE721100:BQE721105 BGI721100:BGI721105 AWM721100:AWM721105 AMQ721100:AMQ721105 ACU721100:ACU721105 SY721100:SY721105 JC721100:JC721105 D721100:E721105 WVO655564:WVO655569 WLS655564:WLS655569 WBW655564:WBW655569 VSA655564:VSA655569 VIE655564:VIE655569 UYI655564:UYI655569 UOM655564:UOM655569 UEQ655564:UEQ655569 TUU655564:TUU655569 TKY655564:TKY655569 TBC655564:TBC655569 SRG655564:SRG655569 SHK655564:SHK655569 RXO655564:RXO655569 RNS655564:RNS655569 RDW655564:RDW655569 QUA655564:QUA655569 QKE655564:QKE655569 QAI655564:QAI655569 PQM655564:PQM655569 PGQ655564:PGQ655569 OWU655564:OWU655569 OMY655564:OMY655569 ODC655564:ODC655569 NTG655564:NTG655569 NJK655564:NJK655569 MZO655564:MZO655569 MPS655564:MPS655569 MFW655564:MFW655569 LWA655564:LWA655569 LME655564:LME655569 LCI655564:LCI655569 KSM655564:KSM655569 KIQ655564:KIQ655569 JYU655564:JYU655569 JOY655564:JOY655569 JFC655564:JFC655569 IVG655564:IVG655569 ILK655564:ILK655569 IBO655564:IBO655569 HRS655564:HRS655569 HHW655564:HHW655569 GYA655564:GYA655569 GOE655564:GOE655569 GEI655564:GEI655569 FUM655564:FUM655569 FKQ655564:FKQ655569 FAU655564:FAU655569 EQY655564:EQY655569 EHC655564:EHC655569 DXG655564:DXG655569 DNK655564:DNK655569 DDO655564:DDO655569 CTS655564:CTS655569 CJW655564:CJW655569 CAA655564:CAA655569 BQE655564:BQE655569 BGI655564:BGI655569 AWM655564:AWM655569 AMQ655564:AMQ655569 ACU655564:ACU655569 SY655564:SY655569 JC655564:JC655569 D655564:E655569 WVO590028:WVO590033 WLS590028:WLS590033 WBW590028:WBW590033 VSA590028:VSA590033 VIE590028:VIE590033 UYI590028:UYI590033 UOM590028:UOM590033 UEQ590028:UEQ590033 TUU590028:TUU590033 TKY590028:TKY590033 TBC590028:TBC590033 SRG590028:SRG590033 SHK590028:SHK590033 RXO590028:RXO590033 RNS590028:RNS590033 RDW590028:RDW590033 QUA590028:QUA590033 QKE590028:QKE590033 QAI590028:QAI590033 PQM590028:PQM590033 PGQ590028:PGQ590033 OWU590028:OWU590033 OMY590028:OMY590033 ODC590028:ODC590033 NTG590028:NTG590033 NJK590028:NJK590033 MZO590028:MZO590033 MPS590028:MPS590033 MFW590028:MFW590033 LWA590028:LWA590033 LME590028:LME590033 LCI590028:LCI590033 KSM590028:KSM590033 KIQ590028:KIQ590033 JYU590028:JYU590033 JOY590028:JOY590033 JFC590028:JFC590033 IVG590028:IVG590033 ILK590028:ILK590033 IBO590028:IBO590033 HRS590028:HRS590033 HHW590028:HHW590033 GYA590028:GYA590033 GOE590028:GOE590033 GEI590028:GEI590033 FUM590028:FUM590033 FKQ590028:FKQ590033 FAU590028:FAU590033 EQY590028:EQY590033 EHC590028:EHC590033 DXG590028:DXG590033 DNK590028:DNK590033 DDO590028:DDO590033 CTS590028:CTS590033 CJW590028:CJW590033 CAA590028:CAA590033 BQE590028:BQE590033 BGI590028:BGI590033 AWM590028:AWM590033 AMQ590028:AMQ590033 ACU590028:ACU590033 SY590028:SY590033 JC590028:JC590033 D590028:E590033 WVO524492:WVO524497 WLS524492:WLS524497 WBW524492:WBW524497 VSA524492:VSA524497 VIE524492:VIE524497 UYI524492:UYI524497 UOM524492:UOM524497 UEQ524492:UEQ524497 TUU524492:TUU524497 TKY524492:TKY524497 TBC524492:TBC524497 SRG524492:SRG524497 SHK524492:SHK524497 RXO524492:RXO524497 RNS524492:RNS524497 RDW524492:RDW524497 QUA524492:QUA524497 QKE524492:QKE524497 QAI524492:QAI524497 PQM524492:PQM524497 PGQ524492:PGQ524497 OWU524492:OWU524497 OMY524492:OMY524497 ODC524492:ODC524497 NTG524492:NTG524497 NJK524492:NJK524497 MZO524492:MZO524497 MPS524492:MPS524497 MFW524492:MFW524497 LWA524492:LWA524497 LME524492:LME524497 LCI524492:LCI524497 KSM524492:KSM524497 KIQ524492:KIQ524497 JYU524492:JYU524497 JOY524492:JOY524497 JFC524492:JFC524497 IVG524492:IVG524497 ILK524492:ILK524497 IBO524492:IBO524497 HRS524492:HRS524497 HHW524492:HHW524497 GYA524492:GYA524497 GOE524492:GOE524497 GEI524492:GEI524497 FUM524492:FUM524497 FKQ524492:FKQ524497 FAU524492:FAU524497 EQY524492:EQY524497 EHC524492:EHC524497 DXG524492:DXG524497 DNK524492:DNK524497 DDO524492:DDO524497 CTS524492:CTS524497 CJW524492:CJW524497 CAA524492:CAA524497 BQE524492:BQE524497 BGI524492:BGI524497 AWM524492:AWM524497 AMQ524492:AMQ524497 ACU524492:ACU524497 SY524492:SY524497 JC524492:JC524497 D524492:E524497 WVO458956:WVO458961 WLS458956:WLS458961 WBW458956:WBW458961 VSA458956:VSA458961 VIE458956:VIE458961 UYI458956:UYI458961 UOM458956:UOM458961 UEQ458956:UEQ458961 TUU458956:TUU458961 TKY458956:TKY458961 TBC458956:TBC458961 SRG458956:SRG458961 SHK458956:SHK458961 RXO458956:RXO458961 RNS458956:RNS458961 RDW458956:RDW458961 QUA458956:QUA458961 QKE458956:QKE458961 QAI458956:QAI458961 PQM458956:PQM458961 PGQ458956:PGQ458961 OWU458956:OWU458961 OMY458956:OMY458961 ODC458956:ODC458961 NTG458956:NTG458961 NJK458956:NJK458961 MZO458956:MZO458961 MPS458956:MPS458961 MFW458956:MFW458961 LWA458956:LWA458961 LME458956:LME458961 LCI458956:LCI458961 KSM458956:KSM458961 KIQ458956:KIQ458961 JYU458956:JYU458961 JOY458956:JOY458961 JFC458956:JFC458961 IVG458956:IVG458961 ILK458956:ILK458961 IBO458956:IBO458961 HRS458956:HRS458961 HHW458956:HHW458961 GYA458956:GYA458961 GOE458956:GOE458961 GEI458956:GEI458961 FUM458956:FUM458961 FKQ458956:FKQ458961 FAU458956:FAU458961 EQY458956:EQY458961 EHC458956:EHC458961 DXG458956:DXG458961 DNK458956:DNK458961 DDO458956:DDO458961 CTS458956:CTS458961 CJW458956:CJW458961 CAA458956:CAA458961 BQE458956:BQE458961 BGI458956:BGI458961 AWM458956:AWM458961 AMQ458956:AMQ458961 ACU458956:ACU458961 SY458956:SY458961 JC458956:JC458961 D458956:E458961 WVO393420:WVO393425 WLS393420:WLS393425 WBW393420:WBW393425 VSA393420:VSA393425 VIE393420:VIE393425 UYI393420:UYI393425 UOM393420:UOM393425 UEQ393420:UEQ393425 TUU393420:TUU393425 TKY393420:TKY393425 TBC393420:TBC393425 SRG393420:SRG393425 SHK393420:SHK393425 RXO393420:RXO393425 RNS393420:RNS393425 RDW393420:RDW393425 QUA393420:QUA393425 QKE393420:QKE393425 QAI393420:QAI393425 PQM393420:PQM393425 PGQ393420:PGQ393425 OWU393420:OWU393425 OMY393420:OMY393425 ODC393420:ODC393425 NTG393420:NTG393425 NJK393420:NJK393425 MZO393420:MZO393425 MPS393420:MPS393425 MFW393420:MFW393425 LWA393420:LWA393425 LME393420:LME393425 LCI393420:LCI393425 KSM393420:KSM393425 KIQ393420:KIQ393425 JYU393420:JYU393425 JOY393420:JOY393425 JFC393420:JFC393425 IVG393420:IVG393425 ILK393420:ILK393425 IBO393420:IBO393425 HRS393420:HRS393425 HHW393420:HHW393425 GYA393420:GYA393425 GOE393420:GOE393425 GEI393420:GEI393425 FUM393420:FUM393425 FKQ393420:FKQ393425 FAU393420:FAU393425 EQY393420:EQY393425 EHC393420:EHC393425 DXG393420:DXG393425 DNK393420:DNK393425 DDO393420:DDO393425 CTS393420:CTS393425 CJW393420:CJW393425 CAA393420:CAA393425 BQE393420:BQE393425 BGI393420:BGI393425 AWM393420:AWM393425 AMQ393420:AMQ393425 ACU393420:ACU393425 SY393420:SY393425 JC393420:JC393425 D393420:E393425 WVO327884:WVO327889 WLS327884:WLS327889 WBW327884:WBW327889 VSA327884:VSA327889 VIE327884:VIE327889 UYI327884:UYI327889 UOM327884:UOM327889 UEQ327884:UEQ327889 TUU327884:TUU327889 TKY327884:TKY327889 TBC327884:TBC327889 SRG327884:SRG327889 SHK327884:SHK327889 RXO327884:RXO327889 RNS327884:RNS327889 RDW327884:RDW327889 QUA327884:QUA327889 QKE327884:QKE327889 QAI327884:QAI327889 PQM327884:PQM327889 PGQ327884:PGQ327889 OWU327884:OWU327889 OMY327884:OMY327889 ODC327884:ODC327889 NTG327884:NTG327889 NJK327884:NJK327889 MZO327884:MZO327889 MPS327884:MPS327889 MFW327884:MFW327889 LWA327884:LWA327889 LME327884:LME327889 LCI327884:LCI327889 KSM327884:KSM327889 KIQ327884:KIQ327889 JYU327884:JYU327889 JOY327884:JOY327889 JFC327884:JFC327889 IVG327884:IVG327889 ILK327884:ILK327889 IBO327884:IBO327889 HRS327884:HRS327889 HHW327884:HHW327889 GYA327884:GYA327889 GOE327884:GOE327889 GEI327884:GEI327889 FUM327884:FUM327889 FKQ327884:FKQ327889 FAU327884:FAU327889 EQY327884:EQY327889 EHC327884:EHC327889 DXG327884:DXG327889 DNK327884:DNK327889 DDO327884:DDO327889 CTS327884:CTS327889 CJW327884:CJW327889 CAA327884:CAA327889 BQE327884:BQE327889 BGI327884:BGI327889 AWM327884:AWM327889 AMQ327884:AMQ327889 ACU327884:ACU327889 SY327884:SY327889 JC327884:JC327889 D327884:E327889 WVO262348:WVO262353 WLS262348:WLS262353 WBW262348:WBW262353 VSA262348:VSA262353 VIE262348:VIE262353 UYI262348:UYI262353 UOM262348:UOM262353 UEQ262348:UEQ262353 TUU262348:TUU262353 TKY262348:TKY262353 TBC262348:TBC262353 SRG262348:SRG262353 SHK262348:SHK262353 RXO262348:RXO262353 RNS262348:RNS262353 RDW262348:RDW262353 QUA262348:QUA262353 QKE262348:QKE262353 QAI262348:QAI262353 PQM262348:PQM262353 PGQ262348:PGQ262353 OWU262348:OWU262353 OMY262348:OMY262353 ODC262348:ODC262353 NTG262348:NTG262353 NJK262348:NJK262353 MZO262348:MZO262353 MPS262348:MPS262353 MFW262348:MFW262353 LWA262348:LWA262353 LME262348:LME262353 LCI262348:LCI262353 KSM262348:KSM262353 KIQ262348:KIQ262353 JYU262348:JYU262353 JOY262348:JOY262353 JFC262348:JFC262353 IVG262348:IVG262353 ILK262348:ILK262353 IBO262348:IBO262353 HRS262348:HRS262353 HHW262348:HHW262353 GYA262348:GYA262353 GOE262348:GOE262353 GEI262348:GEI262353 FUM262348:FUM262353 FKQ262348:FKQ262353 FAU262348:FAU262353 EQY262348:EQY262353 EHC262348:EHC262353 DXG262348:DXG262353 DNK262348:DNK262353 DDO262348:DDO262353 CTS262348:CTS262353 CJW262348:CJW262353 CAA262348:CAA262353 BQE262348:BQE262353 BGI262348:BGI262353 AWM262348:AWM262353 AMQ262348:AMQ262353 ACU262348:ACU262353 SY262348:SY262353 JC262348:JC262353 D262348:E262353 WVO196812:WVO196817 WLS196812:WLS196817 WBW196812:WBW196817 VSA196812:VSA196817 VIE196812:VIE196817 UYI196812:UYI196817 UOM196812:UOM196817 UEQ196812:UEQ196817 TUU196812:TUU196817 TKY196812:TKY196817 TBC196812:TBC196817 SRG196812:SRG196817 SHK196812:SHK196817 RXO196812:RXO196817 RNS196812:RNS196817 RDW196812:RDW196817 QUA196812:QUA196817 QKE196812:QKE196817 QAI196812:QAI196817 PQM196812:PQM196817 PGQ196812:PGQ196817 OWU196812:OWU196817 OMY196812:OMY196817 ODC196812:ODC196817 NTG196812:NTG196817 NJK196812:NJK196817 MZO196812:MZO196817 MPS196812:MPS196817 MFW196812:MFW196817 LWA196812:LWA196817 LME196812:LME196817 LCI196812:LCI196817 KSM196812:KSM196817 KIQ196812:KIQ196817 JYU196812:JYU196817 JOY196812:JOY196817 JFC196812:JFC196817 IVG196812:IVG196817 ILK196812:ILK196817 IBO196812:IBO196817 HRS196812:HRS196817 HHW196812:HHW196817 GYA196812:GYA196817 GOE196812:GOE196817 GEI196812:GEI196817 FUM196812:FUM196817 FKQ196812:FKQ196817 FAU196812:FAU196817 EQY196812:EQY196817 EHC196812:EHC196817 DXG196812:DXG196817 DNK196812:DNK196817 DDO196812:DDO196817 CTS196812:CTS196817 CJW196812:CJW196817 CAA196812:CAA196817 BQE196812:BQE196817 BGI196812:BGI196817 AWM196812:AWM196817 AMQ196812:AMQ196817 ACU196812:ACU196817 SY196812:SY196817 JC196812:JC196817 D196812:E196817 WVO131276:WVO131281 WLS131276:WLS131281 WBW131276:WBW131281 VSA131276:VSA131281 VIE131276:VIE131281 UYI131276:UYI131281 UOM131276:UOM131281 UEQ131276:UEQ131281 TUU131276:TUU131281 TKY131276:TKY131281 TBC131276:TBC131281 SRG131276:SRG131281 SHK131276:SHK131281 RXO131276:RXO131281 RNS131276:RNS131281 RDW131276:RDW131281 QUA131276:QUA131281 QKE131276:QKE131281 QAI131276:QAI131281 PQM131276:PQM131281 PGQ131276:PGQ131281 OWU131276:OWU131281 OMY131276:OMY131281 ODC131276:ODC131281 NTG131276:NTG131281 NJK131276:NJK131281 MZO131276:MZO131281 MPS131276:MPS131281 MFW131276:MFW131281 LWA131276:LWA131281 LME131276:LME131281 LCI131276:LCI131281 KSM131276:KSM131281 KIQ131276:KIQ131281 JYU131276:JYU131281 JOY131276:JOY131281 JFC131276:JFC131281 IVG131276:IVG131281 ILK131276:ILK131281 IBO131276:IBO131281 HRS131276:HRS131281 HHW131276:HHW131281 GYA131276:GYA131281 GOE131276:GOE131281 GEI131276:GEI131281 FUM131276:FUM131281 FKQ131276:FKQ131281 FAU131276:FAU131281 EQY131276:EQY131281 EHC131276:EHC131281 DXG131276:DXG131281 DNK131276:DNK131281 DDO131276:DDO131281 CTS131276:CTS131281 CJW131276:CJW131281 CAA131276:CAA131281 BQE131276:BQE131281 BGI131276:BGI131281 AWM131276:AWM131281 AMQ131276:AMQ131281 ACU131276:ACU131281 SY131276:SY131281 JC131276:JC131281 D131276:E131281 WVO65740:WVO65745 WLS65740:WLS65745 WBW65740:WBW65745 VSA65740:VSA65745 VIE65740:VIE65745 UYI65740:UYI65745 UOM65740:UOM65745 UEQ65740:UEQ65745 TUU65740:TUU65745 TKY65740:TKY65745 TBC65740:TBC65745 SRG65740:SRG65745 SHK65740:SHK65745 RXO65740:RXO65745 RNS65740:RNS65745 RDW65740:RDW65745 QUA65740:QUA65745 QKE65740:QKE65745 QAI65740:QAI65745 PQM65740:PQM65745 PGQ65740:PGQ65745 OWU65740:OWU65745 OMY65740:OMY65745 ODC65740:ODC65745 NTG65740:NTG65745 NJK65740:NJK65745 MZO65740:MZO65745 MPS65740:MPS65745 MFW65740:MFW65745 LWA65740:LWA65745 LME65740:LME65745 LCI65740:LCI65745 KSM65740:KSM65745 KIQ65740:KIQ65745 JYU65740:JYU65745 JOY65740:JOY65745 JFC65740:JFC65745 IVG65740:IVG65745 ILK65740:ILK65745 IBO65740:IBO65745 HRS65740:HRS65745 HHW65740:HHW65745 GYA65740:GYA65745 GOE65740:GOE65745 GEI65740:GEI65745 FUM65740:FUM65745 FKQ65740:FKQ65745 FAU65740:FAU65745 EQY65740:EQY65745 EHC65740:EHC65745 DXG65740:DXG65745 DNK65740:DNK65745 DDO65740:DDO65745 CTS65740:CTS65745 CJW65740:CJW65745 CAA65740:CAA65745 BQE65740:BQE65745 BGI65740:BGI65745 AWM65740:AWM65745 AMQ65740:AMQ65745 ACU65740:ACU65745 SY65740:SY65745 JC65740:JC65745 D65740:E65745 WVO983172:WVO983177 WLS983172:WLS983177 WBW983172:WBW983177 VSA983172:VSA983177 VIE983172:VIE983177 UYI983172:UYI983177 UOM983172:UOM983177 UEQ983172:UEQ983177 TUU983172:TUU983177 TKY983172:TKY983177 TBC983172:TBC983177 SRG983172:SRG983177 SHK983172:SHK983177 RXO983172:RXO983177 RNS983172:RNS983177 RDW983172:RDW983177 QUA983172:QUA983177 QKE983172:QKE983177 QAI983172:QAI983177 PQM983172:PQM983177 PGQ983172:PGQ983177 OWU983172:OWU983177 OMY983172:OMY983177 ODC983172:ODC983177 NTG983172:NTG983177 NJK983172:NJK983177 MZO983172:MZO983177 MPS983172:MPS983177 MFW983172:MFW983177 LWA983172:LWA983177 LME983172:LME983177 LCI983172:LCI983177 KSM983172:KSM983177 KIQ983172:KIQ983177 JYU983172:JYU983177 JOY983172:JOY983177 JFC983172:JFC983177 IVG983172:IVG983177 ILK983172:ILK983177 IBO983172:IBO983177 HRS983172:HRS983177 HHW983172:HHW983177 GYA983172:GYA983177 GOE983172:GOE983177 GEI983172:GEI983177 FUM983172:FUM983177 FKQ983172:FKQ983177 FAU983172:FAU983177 EQY983172:EQY983177 EHC983172:EHC983177 DXG983172:DXG983177 DNK983172:DNK983177 DDO983172:DDO983177 CTS983172:CTS983177 CJW983172:CJW983177 CAA983172:CAA983177 BQE983172:BQE983177 BGI983172:BGI983177 AWM983172:AWM983177 AMQ983172:AMQ983177 ACU983172:ACU983177 SY983172:SY983177 JC983172:JC983177 D983172:E983177 WVO917636:WVO917641 WLS917636:WLS917641 WBW917636:WBW917641 VSA917636:VSA917641 VIE917636:VIE917641 UYI917636:UYI917641 UOM917636:UOM917641 UEQ917636:UEQ917641 TUU917636:TUU917641 TKY917636:TKY917641 TBC917636:TBC917641 SRG917636:SRG917641 SHK917636:SHK917641 RXO917636:RXO917641 RNS917636:RNS917641 RDW917636:RDW917641 QUA917636:QUA917641 QKE917636:QKE917641 QAI917636:QAI917641 PQM917636:PQM917641 PGQ917636:PGQ917641 OWU917636:OWU917641 OMY917636:OMY917641 ODC917636:ODC917641 NTG917636:NTG917641 NJK917636:NJK917641 MZO917636:MZO917641 MPS917636:MPS917641 MFW917636:MFW917641 LWA917636:LWA917641 LME917636:LME917641 LCI917636:LCI917641 KSM917636:KSM917641 KIQ917636:KIQ917641 JYU917636:JYU917641 JOY917636:JOY917641 JFC917636:JFC917641 IVG917636:IVG917641 ILK917636:ILK917641 IBO917636:IBO917641 HRS917636:HRS917641 HHW917636:HHW917641 GYA917636:GYA917641 GOE917636:GOE917641 GEI917636:GEI917641 FUM917636:FUM917641 FKQ917636:FKQ917641 FAU917636:FAU917641 EQY917636:EQY917641 EHC917636:EHC917641 DXG917636:DXG917641 DNK917636:DNK917641 DDO917636:DDO917641 CTS917636:CTS917641 CJW917636:CJW917641 CAA917636:CAA917641 BQE917636:BQE917641 BGI917636:BGI917641 AWM917636:AWM917641 AMQ917636:AMQ917641 ACU917636:ACU917641 SY917636:SY917641 JC917636:JC917641 D917636:E917641 WVO852100:WVO852105 WLS852100:WLS852105 WBW852100:WBW852105 VSA852100:VSA852105 VIE852100:VIE852105 UYI852100:UYI852105 UOM852100:UOM852105 UEQ852100:UEQ852105 TUU852100:TUU852105 TKY852100:TKY852105 TBC852100:TBC852105 SRG852100:SRG852105 SHK852100:SHK852105 RXO852100:RXO852105 RNS852100:RNS852105 RDW852100:RDW852105 QUA852100:QUA852105 QKE852100:QKE852105 QAI852100:QAI852105 PQM852100:PQM852105 PGQ852100:PGQ852105 OWU852100:OWU852105 OMY852100:OMY852105 ODC852100:ODC852105 NTG852100:NTG852105 NJK852100:NJK852105 MZO852100:MZO852105 MPS852100:MPS852105 MFW852100:MFW852105 LWA852100:LWA852105 LME852100:LME852105 LCI852100:LCI852105 KSM852100:KSM852105 KIQ852100:KIQ852105 JYU852100:JYU852105 JOY852100:JOY852105 JFC852100:JFC852105 IVG852100:IVG852105 ILK852100:ILK852105 IBO852100:IBO852105 HRS852100:HRS852105 HHW852100:HHW852105 GYA852100:GYA852105 GOE852100:GOE852105 GEI852100:GEI852105 FUM852100:FUM852105 FKQ852100:FKQ852105 FAU852100:FAU852105 EQY852100:EQY852105 EHC852100:EHC852105 DXG852100:DXG852105 DNK852100:DNK852105 DDO852100:DDO852105 CTS852100:CTS852105 CJW852100:CJW852105 CAA852100:CAA852105 BQE852100:BQE852105 BGI852100:BGI852105 AWM852100:AWM852105 AMQ852100:AMQ852105 ACU852100:ACU852105 SY852100:SY852105 JC852100:JC852105 D852100:E852105 WVO786564:WVO786569 WLS786564:WLS786569 WBW786564:WBW786569 VSA786564:VSA786569 VIE786564:VIE786569 UYI786564:UYI786569 UOM786564:UOM786569 UEQ786564:UEQ786569 TUU786564:TUU786569 TKY786564:TKY786569 TBC786564:TBC786569 SRG786564:SRG786569 SHK786564:SHK786569 RXO786564:RXO786569 RNS786564:RNS786569 RDW786564:RDW786569 QUA786564:QUA786569 QKE786564:QKE786569 QAI786564:QAI786569 PQM786564:PQM786569 PGQ786564:PGQ786569 OWU786564:OWU786569 OMY786564:OMY786569 ODC786564:ODC786569 NTG786564:NTG786569 NJK786564:NJK786569 MZO786564:MZO786569 MPS786564:MPS786569 MFW786564:MFW786569 LWA786564:LWA786569 LME786564:LME786569 LCI786564:LCI786569 KSM786564:KSM786569 KIQ786564:KIQ786569 JYU786564:JYU786569 JOY786564:JOY786569 JFC786564:JFC786569 IVG786564:IVG786569 ILK786564:ILK786569 IBO786564:IBO786569 HRS786564:HRS786569 HHW786564:HHW786569 GYA786564:GYA786569 GOE786564:GOE786569 GEI786564:GEI786569 FUM786564:FUM786569 FKQ786564:FKQ786569 FAU786564:FAU786569 EQY786564:EQY786569 EHC786564:EHC786569 DXG786564:DXG786569 DNK786564:DNK786569 DDO786564:DDO786569 CTS786564:CTS786569 CJW786564:CJW786569 CAA786564:CAA786569 BQE786564:BQE786569 BGI786564:BGI786569 AWM786564:AWM786569 AMQ786564:AMQ786569 ACU786564:ACU786569 SY786564:SY786569 JC786564:JC786569 D786564:E786569 WVO721028:WVO721033 WLS721028:WLS721033 WBW721028:WBW721033 VSA721028:VSA721033 VIE721028:VIE721033 UYI721028:UYI721033 UOM721028:UOM721033 UEQ721028:UEQ721033 TUU721028:TUU721033 TKY721028:TKY721033 TBC721028:TBC721033 SRG721028:SRG721033 SHK721028:SHK721033 RXO721028:RXO721033 RNS721028:RNS721033 RDW721028:RDW721033 QUA721028:QUA721033 QKE721028:QKE721033 QAI721028:QAI721033 PQM721028:PQM721033 PGQ721028:PGQ721033 OWU721028:OWU721033 OMY721028:OMY721033 ODC721028:ODC721033 NTG721028:NTG721033 NJK721028:NJK721033 MZO721028:MZO721033 MPS721028:MPS721033 MFW721028:MFW721033 LWA721028:LWA721033 LME721028:LME721033 LCI721028:LCI721033 KSM721028:KSM721033 KIQ721028:KIQ721033 JYU721028:JYU721033 JOY721028:JOY721033 JFC721028:JFC721033 IVG721028:IVG721033 ILK721028:ILK721033 IBO721028:IBO721033 HRS721028:HRS721033 HHW721028:HHW721033 GYA721028:GYA721033 GOE721028:GOE721033 GEI721028:GEI721033 FUM721028:FUM721033 FKQ721028:FKQ721033 FAU721028:FAU721033 EQY721028:EQY721033 EHC721028:EHC721033 DXG721028:DXG721033 DNK721028:DNK721033 DDO721028:DDO721033 CTS721028:CTS721033 CJW721028:CJW721033 CAA721028:CAA721033 BQE721028:BQE721033 BGI721028:BGI721033 AWM721028:AWM721033 AMQ721028:AMQ721033 ACU721028:ACU721033 SY721028:SY721033 JC721028:JC721033 D721028:E721033 WVO655492:WVO655497 WLS655492:WLS655497 WBW655492:WBW655497 VSA655492:VSA655497 VIE655492:VIE655497 UYI655492:UYI655497 UOM655492:UOM655497 UEQ655492:UEQ655497 TUU655492:TUU655497 TKY655492:TKY655497 TBC655492:TBC655497 SRG655492:SRG655497 SHK655492:SHK655497 RXO655492:RXO655497 RNS655492:RNS655497 RDW655492:RDW655497 QUA655492:QUA655497 QKE655492:QKE655497 QAI655492:QAI655497 PQM655492:PQM655497 PGQ655492:PGQ655497 OWU655492:OWU655497 OMY655492:OMY655497 ODC655492:ODC655497 NTG655492:NTG655497 NJK655492:NJK655497 MZO655492:MZO655497 MPS655492:MPS655497 MFW655492:MFW655497 LWA655492:LWA655497 LME655492:LME655497 LCI655492:LCI655497 KSM655492:KSM655497 KIQ655492:KIQ655497 JYU655492:JYU655497 JOY655492:JOY655497 JFC655492:JFC655497 IVG655492:IVG655497 ILK655492:ILK655497 IBO655492:IBO655497 HRS655492:HRS655497 HHW655492:HHW655497 GYA655492:GYA655497 GOE655492:GOE655497 GEI655492:GEI655497 FUM655492:FUM655497 FKQ655492:FKQ655497 FAU655492:FAU655497 EQY655492:EQY655497 EHC655492:EHC655497 DXG655492:DXG655497 DNK655492:DNK655497 DDO655492:DDO655497 CTS655492:CTS655497 CJW655492:CJW655497 CAA655492:CAA655497 BQE655492:BQE655497 BGI655492:BGI655497 AWM655492:AWM655497 AMQ655492:AMQ655497 ACU655492:ACU655497 SY655492:SY655497 JC655492:JC655497 D655492:E655497 WVO589956:WVO589961 WLS589956:WLS589961 WBW589956:WBW589961 VSA589956:VSA589961 VIE589956:VIE589961 UYI589956:UYI589961 UOM589956:UOM589961 UEQ589956:UEQ589961 TUU589956:TUU589961 TKY589956:TKY589961 TBC589956:TBC589961 SRG589956:SRG589961 SHK589956:SHK589961 RXO589956:RXO589961 RNS589956:RNS589961 RDW589956:RDW589961 QUA589956:QUA589961 QKE589956:QKE589961 QAI589956:QAI589961 PQM589956:PQM589961 PGQ589956:PGQ589961 OWU589956:OWU589961 OMY589956:OMY589961 ODC589956:ODC589961 NTG589956:NTG589961 NJK589956:NJK589961 MZO589956:MZO589961 MPS589956:MPS589961 MFW589956:MFW589961 LWA589956:LWA589961 LME589956:LME589961 LCI589956:LCI589961 KSM589956:KSM589961 KIQ589956:KIQ589961 JYU589956:JYU589961 JOY589956:JOY589961 JFC589956:JFC589961 IVG589956:IVG589961 ILK589956:ILK589961 IBO589956:IBO589961 HRS589956:HRS589961 HHW589956:HHW589961 GYA589956:GYA589961 GOE589956:GOE589961 GEI589956:GEI589961 FUM589956:FUM589961 FKQ589956:FKQ589961 FAU589956:FAU589961 EQY589956:EQY589961 EHC589956:EHC589961 DXG589956:DXG589961 DNK589956:DNK589961 DDO589956:DDO589961 CTS589956:CTS589961 CJW589956:CJW589961 CAA589956:CAA589961 BQE589956:BQE589961 BGI589956:BGI589961 AWM589956:AWM589961 AMQ589956:AMQ589961 ACU589956:ACU589961 SY589956:SY589961 JC589956:JC589961 D589956:E589961 WVO524420:WVO524425 WLS524420:WLS524425 WBW524420:WBW524425 VSA524420:VSA524425 VIE524420:VIE524425 UYI524420:UYI524425 UOM524420:UOM524425 UEQ524420:UEQ524425 TUU524420:TUU524425 TKY524420:TKY524425 TBC524420:TBC524425 SRG524420:SRG524425 SHK524420:SHK524425 RXO524420:RXO524425 RNS524420:RNS524425 RDW524420:RDW524425 QUA524420:QUA524425 QKE524420:QKE524425 QAI524420:QAI524425 PQM524420:PQM524425 PGQ524420:PGQ524425 OWU524420:OWU524425 OMY524420:OMY524425 ODC524420:ODC524425 NTG524420:NTG524425 NJK524420:NJK524425 MZO524420:MZO524425 MPS524420:MPS524425 MFW524420:MFW524425 LWA524420:LWA524425 LME524420:LME524425 LCI524420:LCI524425 KSM524420:KSM524425 KIQ524420:KIQ524425 JYU524420:JYU524425 JOY524420:JOY524425 JFC524420:JFC524425 IVG524420:IVG524425 ILK524420:ILK524425 IBO524420:IBO524425 HRS524420:HRS524425 HHW524420:HHW524425 GYA524420:GYA524425 GOE524420:GOE524425 GEI524420:GEI524425 FUM524420:FUM524425 FKQ524420:FKQ524425 FAU524420:FAU524425 EQY524420:EQY524425 EHC524420:EHC524425 DXG524420:DXG524425 DNK524420:DNK524425 DDO524420:DDO524425 CTS524420:CTS524425 CJW524420:CJW524425 CAA524420:CAA524425 BQE524420:BQE524425 BGI524420:BGI524425 AWM524420:AWM524425 AMQ524420:AMQ524425 ACU524420:ACU524425 SY524420:SY524425 JC524420:JC524425 D524420:E524425 WVO458884:WVO458889 WLS458884:WLS458889 WBW458884:WBW458889 VSA458884:VSA458889 VIE458884:VIE458889 UYI458884:UYI458889 UOM458884:UOM458889 UEQ458884:UEQ458889 TUU458884:TUU458889 TKY458884:TKY458889 TBC458884:TBC458889 SRG458884:SRG458889 SHK458884:SHK458889 RXO458884:RXO458889 RNS458884:RNS458889 RDW458884:RDW458889 QUA458884:QUA458889 QKE458884:QKE458889 QAI458884:QAI458889 PQM458884:PQM458889 PGQ458884:PGQ458889 OWU458884:OWU458889 OMY458884:OMY458889 ODC458884:ODC458889 NTG458884:NTG458889 NJK458884:NJK458889 MZO458884:MZO458889 MPS458884:MPS458889 MFW458884:MFW458889 LWA458884:LWA458889 LME458884:LME458889 LCI458884:LCI458889 KSM458884:KSM458889 KIQ458884:KIQ458889 JYU458884:JYU458889 JOY458884:JOY458889 JFC458884:JFC458889 IVG458884:IVG458889 ILK458884:ILK458889 IBO458884:IBO458889 HRS458884:HRS458889 HHW458884:HHW458889 GYA458884:GYA458889 GOE458884:GOE458889 GEI458884:GEI458889 FUM458884:FUM458889 FKQ458884:FKQ458889 FAU458884:FAU458889 EQY458884:EQY458889 EHC458884:EHC458889 DXG458884:DXG458889 DNK458884:DNK458889 DDO458884:DDO458889 CTS458884:CTS458889 CJW458884:CJW458889 CAA458884:CAA458889 BQE458884:BQE458889 BGI458884:BGI458889 AWM458884:AWM458889 AMQ458884:AMQ458889 ACU458884:ACU458889 SY458884:SY458889 JC458884:JC458889 D458884:E458889 WVO393348:WVO393353 WLS393348:WLS393353 WBW393348:WBW393353 VSA393348:VSA393353 VIE393348:VIE393353 UYI393348:UYI393353 UOM393348:UOM393353 UEQ393348:UEQ393353 TUU393348:TUU393353 TKY393348:TKY393353 TBC393348:TBC393353 SRG393348:SRG393353 SHK393348:SHK393353 RXO393348:RXO393353 RNS393348:RNS393353 RDW393348:RDW393353 QUA393348:QUA393353 QKE393348:QKE393353 QAI393348:QAI393353 PQM393348:PQM393353 PGQ393348:PGQ393353 OWU393348:OWU393353 OMY393348:OMY393353 ODC393348:ODC393353 NTG393348:NTG393353 NJK393348:NJK393353 MZO393348:MZO393353 MPS393348:MPS393353 MFW393348:MFW393353 LWA393348:LWA393353 LME393348:LME393353 LCI393348:LCI393353 KSM393348:KSM393353 KIQ393348:KIQ393353 JYU393348:JYU393353 JOY393348:JOY393353 JFC393348:JFC393353 IVG393348:IVG393353 ILK393348:ILK393353 IBO393348:IBO393353 HRS393348:HRS393353 HHW393348:HHW393353 GYA393348:GYA393353 GOE393348:GOE393353 GEI393348:GEI393353 FUM393348:FUM393353 FKQ393348:FKQ393353 FAU393348:FAU393353 EQY393348:EQY393353 EHC393348:EHC393353 DXG393348:DXG393353 DNK393348:DNK393353 DDO393348:DDO393353 CTS393348:CTS393353 CJW393348:CJW393353 CAA393348:CAA393353 BQE393348:BQE393353 BGI393348:BGI393353 AWM393348:AWM393353 AMQ393348:AMQ393353 ACU393348:ACU393353 SY393348:SY393353 JC393348:JC393353 D393348:E393353 WVO327812:WVO327817 WLS327812:WLS327817 WBW327812:WBW327817 VSA327812:VSA327817 VIE327812:VIE327817 UYI327812:UYI327817 UOM327812:UOM327817 UEQ327812:UEQ327817 TUU327812:TUU327817 TKY327812:TKY327817 TBC327812:TBC327817 SRG327812:SRG327817 SHK327812:SHK327817 RXO327812:RXO327817 RNS327812:RNS327817 RDW327812:RDW327817 QUA327812:QUA327817 QKE327812:QKE327817 QAI327812:QAI327817 PQM327812:PQM327817 PGQ327812:PGQ327817 OWU327812:OWU327817 OMY327812:OMY327817 ODC327812:ODC327817 NTG327812:NTG327817 NJK327812:NJK327817 MZO327812:MZO327817 MPS327812:MPS327817 MFW327812:MFW327817 LWA327812:LWA327817 LME327812:LME327817 LCI327812:LCI327817 KSM327812:KSM327817 KIQ327812:KIQ327817 JYU327812:JYU327817 JOY327812:JOY327817 JFC327812:JFC327817 IVG327812:IVG327817 ILK327812:ILK327817 IBO327812:IBO327817 HRS327812:HRS327817 HHW327812:HHW327817 GYA327812:GYA327817 GOE327812:GOE327817 GEI327812:GEI327817 FUM327812:FUM327817 FKQ327812:FKQ327817 FAU327812:FAU327817 EQY327812:EQY327817 EHC327812:EHC327817 DXG327812:DXG327817 DNK327812:DNK327817 DDO327812:DDO327817 CTS327812:CTS327817 CJW327812:CJW327817 CAA327812:CAA327817 BQE327812:BQE327817 BGI327812:BGI327817 AWM327812:AWM327817 AMQ327812:AMQ327817 ACU327812:ACU327817 SY327812:SY327817 JC327812:JC327817 D327812:E327817 WVO262276:WVO262281 WLS262276:WLS262281 WBW262276:WBW262281 VSA262276:VSA262281 VIE262276:VIE262281 UYI262276:UYI262281 UOM262276:UOM262281 UEQ262276:UEQ262281 TUU262276:TUU262281 TKY262276:TKY262281 TBC262276:TBC262281 SRG262276:SRG262281 SHK262276:SHK262281 RXO262276:RXO262281 RNS262276:RNS262281 RDW262276:RDW262281 QUA262276:QUA262281 QKE262276:QKE262281 QAI262276:QAI262281 PQM262276:PQM262281 PGQ262276:PGQ262281 OWU262276:OWU262281 OMY262276:OMY262281 ODC262276:ODC262281 NTG262276:NTG262281 NJK262276:NJK262281 MZO262276:MZO262281 MPS262276:MPS262281 MFW262276:MFW262281 LWA262276:LWA262281 LME262276:LME262281 LCI262276:LCI262281 KSM262276:KSM262281 KIQ262276:KIQ262281 JYU262276:JYU262281 JOY262276:JOY262281 JFC262276:JFC262281 IVG262276:IVG262281 ILK262276:ILK262281 IBO262276:IBO262281 HRS262276:HRS262281 HHW262276:HHW262281 GYA262276:GYA262281 GOE262276:GOE262281 GEI262276:GEI262281 FUM262276:FUM262281 FKQ262276:FKQ262281 FAU262276:FAU262281 EQY262276:EQY262281 EHC262276:EHC262281 DXG262276:DXG262281 DNK262276:DNK262281 DDO262276:DDO262281 CTS262276:CTS262281 CJW262276:CJW262281 CAA262276:CAA262281 BQE262276:BQE262281 BGI262276:BGI262281 AWM262276:AWM262281 AMQ262276:AMQ262281 ACU262276:ACU262281 SY262276:SY262281 JC262276:JC262281 D262276:E262281 WVO196740:WVO196745 WLS196740:WLS196745 WBW196740:WBW196745 VSA196740:VSA196745 VIE196740:VIE196745 UYI196740:UYI196745 UOM196740:UOM196745 UEQ196740:UEQ196745 TUU196740:TUU196745 TKY196740:TKY196745 TBC196740:TBC196745 SRG196740:SRG196745 SHK196740:SHK196745 RXO196740:RXO196745 RNS196740:RNS196745 RDW196740:RDW196745 QUA196740:QUA196745 QKE196740:QKE196745 QAI196740:QAI196745 PQM196740:PQM196745 PGQ196740:PGQ196745 OWU196740:OWU196745 OMY196740:OMY196745 ODC196740:ODC196745 NTG196740:NTG196745 NJK196740:NJK196745 MZO196740:MZO196745 MPS196740:MPS196745 MFW196740:MFW196745 LWA196740:LWA196745 LME196740:LME196745 LCI196740:LCI196745 KSM196740:KSM196745 KIQ196740:KIQ196745 JYU196740:JYU196745 JOY196740:JOY196745 JFC196740:JFC196745 IVG196740:IVG196745 ILK196740:ILK196745 IBO196740:IBO196745 HRS196740:HRS196745 HHW196740:HHW196745 GYA196740:GYA196745 GOE196740:GOE196745 GEI196740:GEI196745 FUM196740:FUM196745 FKQ196740:FKQ196745 FAU196740:FAU196745 EQY196740:EQY196745 EHC196740:EHC196745 DXG196740:DXG196745 DNK196740:DNK196745 DDO196740:DDO196745 CTS196740:CTS196745 CJW196740:CJW196745 CAA196740:CAA196745 BQE196740:BQE196745 BGI196740:BGI196745 AWM196740:AWM196745 AMQ196740:AMQ196745 ACU196740:ACU196745 SY196740:SY196745 JC196740:JC196745 D196740:E196745 WVO131204:WVO131209 WLS131204:WLS131209 WBW131204:WBW131209 VSA131204:VSA131209 VIE131204:VIE131209 UYI131204:UYI131209 UOM131204:UOM131209 UEQ131204:UEQ131209 TUU131204:TUU131209 TKY131204:TKY131209 TBC131204:TBC131209 SRG131204:SRG131209 SHK131204:SHK131209 RXO131204:RXO131209 RNS131204:RNS131209 RDW131204:RDW131209 QUA131204:QUA131209 QKE131204:QKE131209 QAI131204:QAI131209 PQM131204:PQM131209 PGQ131204:PGQ131209 OWU131204:OWU131209 OMY131204:OMY131209 ODC131204:ODC131209 NTG131204:NTG131209 NJK131204:NJK131209 MZO131204:MZO131209 MPS131204:MPS131209 MFW131204:MFW131209 LWA131204:LWA131209 LME131204:LME131209 LCI131204:LCI131209 KSM131204:KSM131209 KIQ131204:KIQ131209 JYU131204:JYU131209 JOY131204:JOY131209 JFC131204:JFC131209 IVG131204:IVG131209 ILK131204:ILK131209 IBO131204:IBO131209 HRS131204:HRS131209 HHW131204:HHW131209 GYA131204:GYA131209 GOE131204:GOE131209 GEI131204:GEI131209 FUM131204:FUM131209 FKQ131204:FKQ131209 FAU131204:FAU131209 EQY131204:EQY131209 EHC131204:EHC131209 DXG131204:DXG131209 DNK131204:DNK131209 DDO131204:DDO131209 CTS131204:CTS131209 CJW131204:CJW131209 CAA131204:CAA131209 BQE131204:BQE131209 BGI131204:BGI131209 AWM131204:AWM131209 AMQ131204:AMQ131209 ACU131204:ACU131209 SY131204:SY131209 JC131204:JC131209 D131204:E131209 WVO65668:WVO65673 WLS65668:WLS65673 WBW65668:WBW65673 VSA65668:VSA65673 VIE65668:VIE65673 UYI65668:UYI65673 UOM65668:UOM65673 UEQ65668:UEQ65673 TUU65668:TUU65673 TKY65668:TKY65673 TBC65668:TBC65673 SRG65668:SRG65673 SHK65668:SHK65673 RXO65668:RXO65673 RNS65668:RNS65673 RDW65668:RDW65673 QUA65668:QUA65673 QKE65668:QKE65673 QAI65668:QAI65673 PQM65668:PQM65673 PGQ65668:PGQ65673 OWU65668:OWU65673 OMY65668:OMY65673 ODC65668:ODC65673 NTG65668:NTG65673 NJK65668:NJK65673 MZO65668:MZO65673 MPS65668:MPS65673 MFW65668:MFW65673 LWA65668:LWA65673 LME65668:LME65673 LCI65668:LCI65673 KSM65668:KSM65673 KIQ65668:KIQ65673 JYU65668:JYU65673 JOY65668:JOY65673 JFC65668:JFC65673 IVG65668:IVG65673 ILK65668:ILK65673 IBO65668:IBO65673 HRS65668:HRS65673 HHW65668:HHW65673 GYA65668:GYA65673 GOE65668:GOE65673 GEI65668:GEI65673 FUM65668:FUM65673 FKQ65668:FKQ65673 FAU65668:FAU65673 EQY65668:EQY65673 EHC65668:EHC65673 DXG65668:DXG65673 DNK65668:DNK65673 DDO65668:DDO65673 CTS65668:CTS65673 CJW65668:CJW65673 CAA65668:CAA65673 BQE65668:BQE65673 BGI65668:BGI65673 AWM65668:AWM65673 AMQ65668:AMQ65673 ACU65668:ACU65673 SY65668:SY65673 JC65668:JC65673 D65668:E65673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JC203:JC209 WVO59:WVO65 WLS59:WLS65 WBW59:WBW65 VSA59:VSA65 VIE59:VIE65 UYI59:UYI65 UOM59:UOM65 UEQ59:UEQ65 TUU59:TUU65 TKY59:TKY65 TBC59:TBC65 SRG59:SRG65 SHK59:SHK65 RXO59:RXO65 RNS59:RNS65 RDW59:RDW65 QUA59:QUA65 QKE59:QKE65 QAI59:QAI65 PQM59:PQM65 PGQ59:PGQ65 OWU59:OWU65 OMY59:OMY65 ODC59:ODC65 NTG59:NTG65 NJK59:NJK65 MZO59:MZO65 MPS59:MPS65 MFW59:MFW65 LWA59:LWA65 LME59:LME65 LCI59:LCI65 KSM59:KSM65 KIQ59:KIQ65 JYU59:JYU65 JOY59:JOY65 JFC59:JFC65 IVG59:IVG65 ILK59:ILK65 IBO59:IBO65 HRS59:HRS65 HHW59:HHW65 GYA59:GYA65 GOE59:GOE65 GEI59:GEI65 FUM59:FUM65 FKQ59:FKQ65 FAU59:FAU65 EQY59:EQY65 EHC59:EHC65 DXG59:DXG65 DNK59:DNK65 DDO59:DDO65 CTS59:CTS65 CJW59:CJW65 CAA59:CAA65 BQE59:BQE65 BGI59:BGI65 AWM59:AWM65 AMQ59:AMQ65 ACU59:ACU65 SY59:SY65 JC59:JC65 WVO68:WVO74 WLS68:WLS74 WBW68:WBW74 VSA68:VSA74 VIE68:VIE74 UYI68:UYI74 UOM68:UOM74 UEQ68:UEQ74 TUU68:TUU74 TKY68:TKY74 TBC68:TBC74 SRG68:SRG74 SHK68:SHK74 RXO68:RXO74 RNS68:RNS74 RDW68:RDW74 QUA68:QUA74 QKE68:QKE74 QAI68:QAI74 PQM68:PQM74 PGQ68:PGQ74 OWU68:OWU74 OMY68:OMY74 ODC68:ODC74 NTG68:NTG74 NJK68:NJK74 MZO68:MZO74 MPS68:MPS74 MFW68:MFW74 LWA68:LWA74 LME68:LME74 LCI68:LCI74 KSM68:KSM74 KIQ68:KIQ74 JYU68:JYU74 JOY68:JOY74 JFC68:JFC74 IVG68:IVG74 ILK68:ILK74 IBO68:IBO74 HRS68:HRS74 HHW68:HHW74 GYA68:GYA74 GOE68:GOE74 GEI68:GEI74 FUM68:FUM74 FKQ68:FKQ74 FAU68:FAU74 EQY68:EQY74 EHC68:EHC74 DXG68:DXG74 DNK68:DNK74 DDO68:DDO74 CTS68:CTS74 CJW68:CJW74 CAA68:CAA74 BQE68:BQE74 BGI68:BGI74 AWM68:AWM74 AMQ68:AMQ74 ACU68:ACU74 SY68:SY74 JC68:JC74 WVO77:WVO83 WLS77:WLS83 WBW77:WBW83 VSA77:VSA83 VIE77:VIE83 UYI77:UYI83 UOM77:UOM83 UEQ77:UEQ83 TUU77:TUU83 TKY77:TKY83 TBC77:TBC83 SRG77:SRG83 SHK77:SHK83 RXO77:RXO83 RNS77:RNS83 RDW77:RDW83 QUA77:QUA83 QKE77:QKE83 QAI77:QAI83 PQM77:PQM83 PGQ77:PGQ83 OWU77:OWU83 OMY77:OMY83 ODC77:ODC83 NTG77:NTG83 NJK77:NJK83 MZO77:MZO83 MPS77:MPS83 MFW77:MFW83 LWA77:LWA83 LME77:LME83 LCI77:LCI83 KSM77:KSM83 KIQ77:KIQ83 JYU77:JYU83 JOY77:JOY83 JFC77:JFC83 IVG77:IVG83 ILK77:ILK83 IBO77:IBO83 HRS77:HRS83 HHW77:HHW83 GYA77:GYA83 GOE77:GOE83 GEI77:GEI83 FUM77:FUM83 FKQ77:FKQ83 FAU77:FAU83 EQY77:EQY83 EHC77:EHC83 DXG77:DXG83 DNK77:DNK83 DDO77:DDO83 CTS77:CTS83 CJW77:CJW83 CAA77:CAA83 BQE77:BQE83 BGI77:BGI83 AWM77:AWM83 AMQ77:AMQ83 ACU77:ACU83 SY77:SY83 JC77:JC83 WVO86:WVO92 WLS86:WLS92 WBW86:WBW92 VSA86:VSA92 VIE86:VIE92 UYI86:UYI92 UOM86:UOM92 UEQ86:UEQ92 TUU86:TUU92 TKY86:TKY92 TBC86:TBC92 SRG86:SRG92 SHK86:SHK92 RXO86:RXO92 RNS86:RNS92 RDW86:RDW92 QUA86:QUA92 QKE86:QKE92 QAI86:QAI92 PQM86:PQM92 PGQ86:PGQ92 OWU86:OWU92 OMY86:OMY92 ODC86:ODC92 NTG86:NTG92 NJK86:NJK92 MZO86:MZO92 MPS86:MPS92 MFW86:MFW92 LWA86:LWA92 LME86:LME92 LCI86:LCI92 KSM86:KSM92 KIQ86:KIQ92 JYU86:JYU92 JOY86:JOY92 JFC86:JFC92 IVG86:IVG92 ILK86:ILK92 IBO86:IBO92 HRS86:HRS92 HHW86:HHW92 GYA86:GYA92 GOE86:GOE92 GEI86:GEI92 FUM86:FUM92 FKQ86:FKQ92 FAU86:FAU92 EQY86:EQY92 EHC86:EHC92 DXG86:DXG92 DNK86:DNK92 DDO86:DDO92 CTS86:CTS92 CJW86:CJW92 CAA86:CAA92 BQE86:BQE92 BGI86:BGI92 AWM86:AWM92 AMQ86:AMQ92 ACU86:ACU92 SY86:SY92 JC86:JC92 WVO95:WVO101 WLS95:WLS101 WBW95:WBW101 VSA95:VSA101 VIE95:VIE101 UYI95:UYI101 UOM95:UOM101 UEQ95:UEQ101 TUU95:TUU101 TKY95:TKY101 TBC95:TBC101 SRG95:SRG101 SHK95:SHK101 RXO95:RXO101 RNS95:RNS101 RDW95:RDW101 QUA95:QUA101 QKE95:QKE101 QAI95:QAI101 PQM95:PQM101 PGQ95:PGQ101 OWU95:OWU101 OMY95:OMY101 ODC95:ODC101 NTG95:NTG101 NJK95:NJK101 MZO95:MZO101 MPS95:MPS101 MFW95:MFW101 LWA95:LWA101 LME95:LME101 LCI95:LCI101 KSM95:KSM101 KIQ95:KIQ101 JYU95:JYU101 JOY95:JOY101 JFC95:JFC101 IVG95:IVG101 ILK95:ILK101 IBO95:IBO101 HRS95:HRS101 HHW95:HHW101 GYA95:GYA101 GOE95:GOE101 GEI95:GEI101 FUM95:FUM101 FKQ95:FKQ101 FAU95:FAU101 EQY95:EQY101 EHC95:EHC101 DXG95:DXG101 DNK95:DNK101 DDO95:DDO101 CTS95:CTS101 CJW95:CJW101 CAA95:CAA101 BQE95:BQE101 BGI95:BGI101 AWM95:AWM101 AMQ95:AMQ101 ACU95:ACU101 SY95:SY101 JC95:JC101 WVO104:WVO110 WLS104:WLS110 WBW104:WBW110 VSA104:VSA110 VIE104:VIE110 UYI104:UYI110 UOM104:UOM110 UEQ104:UEQ110 TUU104:TUU110 TKY104:TKY110 TBC104:TBC110 SRG104:SRG110 SHK104:SHK110 RXO104:RXO110 RNS104:RNS110 RDW104:RDW110 QUA104:QUA110 QKE104:QKE110 QAI104:QAI110 PQM104:PQM110 PGQ104:PGQ110 OWU104:OWU110 OMY104:OMY110 ODC104:ODC110 NTG104:NTG110 NJK104:NJK110 MZO104:MZO110 MPS104:MPS110 MFW104:MFW110 LWA104:LWA110 LME104:LME110 LCI104:LCI110 KSM104:KSM110 KIQ104:KIQ110 JYU104:JYU110 JOY104:JOY110 JFC104:JFC110 IVG104:IVG110 ILK104:ILK110 IBO104:IBO110 HRS104:HRS110 HHW104:HHW110 GYA104:GYA110 GOE104:GOE110 GEI104:GEI110 FUM104:FUM110 FKQ104:FKQ110 FAU104:FAU110 EQY104:EQY110 EHC104:EHC110 DXG104:DXG110 DNK104:DNK110 DDO104:DDO110 CTS104:CTS110 CJW104:CJW110 CAA104:CAA110 BQE104:BQE110 BGI104:BGI110 AWM104:AWM110 AMQ104:AMQ110 ACU104:ACU110 SY104:SY110 JC104:JC110 WVO113:WVO119 WLS113:WLS119 WBW113:WBW119 VSA113:VSA119 VIE113:VIE119 UYI113:UYI119 UOM113:UOM119 UEQ113:UEQ119 TUU113:TUU119 TKY113:TKY119 TBC113:TBC119 SRG113:SRG119 SHK113:SHK119 RXO113:RXO119 RNS113:RNS119 RDW113:RDW119 QUA113:QUA119 QKE113:QKE119 QAI113:QAI119 PQM113:PQM119 PGQ113:PGQ119 OWU113:OWU119 OMY113:OMY119 ODC113:ODC119 NTG113:NTG119 NJK113:NJK119 MZO113:MZO119 MPS113:MPS119 MFW113:MFW119 LWA113:LWA119 LME113:LME119 LCI113:LCI119 KSM113:KSM119 KIQ113:KIQ119 JYU113:JYU119 JOY113:JOY119 JFC113:JFC119 IVG113:IVG119 ILK113:ILK119 IBO113:IBO119 HRS113:HRS119 HHW113:HHW119 GYA113:GYA119 GOE113:GOE119 GEI113:GEI119 FUM113:FUM119 FKQ113:FKQ119 FAU113:FAU119 EQY113:EQY119 EHC113:EHC119 DXG113:DXG119 DNK113:DNK119 DDO113:DDO119 CTS113:CTS119 CJW113:CJW119 CAA113:CAA119 BQE113:BQE119 BGI113:BGI119 AWM113:AWM119 AMQ113:AMQ119 ACU113:ACU119 SY113:SY119 JC113:JC119 WVO122:WVO128 WLS122:WLS128 WBW122:WBW128 VSA122:VSA128 VIE122:VIE128 UYI122:UYI128 UOM122:UOM128 UEQ122:UEQ128 TUU122:TUU128 TKY122:TKY128 TBC122:TBC128 SRG122:SRG128 SHK122:SHK128 RXO122:RXO128 RNS122:RNS128 RDW122:RDW128 QUA122:QUA128 QKE122:QKE128 QAI122:QAI128 PQM122:PQM128 PGQ122:PGQ128 OWU122:OWU128 OMY122:OMY128 ODC122:ODC128 NTG122:NTG128 NJK122:NJK128 MZO122:MZO128 MPS122:MPS128 MFW122:MFW128 LWA122:LWA128 LME122:LME128 LCI122:LCI128 KSM122:KSM128 KIQ122:KIQ128 JYU122:JYU128 JOY122:JOY128 JFC122:JFC128 IVG122:IVG128 ILK122:ILK128 IBO122:IBO128 HRS122:HRS128 HHW122:HHW128 GYA122:GYA128 GOE122:GOE128 GEI122:GEI128 FUM122:FUM128 FKQ122:FKQ128 FAU122:FAU128 EQY122:EQY128 EHC122:EHC128 DXG122:DXG128 DNK122:DNK128 DDO122:DDO128 CTS122:CTS128 CJW122:CJW128 CAA122:CAA128 BQE122:BQE128 BGI122:BGI128 AWM122:AWM128 AMQ122:AMQ128 ACU122:ACU128 SY122:SY128 JC122:JC128 WVO131:WVO137 WLS131:WLS137 WBW131:WBW137 VSA131:VSA137 VIE131:VIE137 UYI131:UYI137 UOM131:UOM137 UEQ131:UEQ137 TUU131:TUU137 TKY131:TKY137 TBC131:TBC137 SRG131:SRG137 SHK131:SHK137 RXO131:RXO137 RNS131:RNS137 RDW131:RDW137 QUA131:QUA137 QKE131:QKE137 QAI131:QAI137 PQM131:PQM137 PGQ131:PGQ137 OWU131:OWU137 OMY131:OMY137 ODC131:ODC137 NTG131:NTG137 NJK131:NJK137 MZO131:MZO137 MPS131:MPS137 MFW131:MFW137 LWA131:LWA137 LME131:LME137 LCI131:LCI137 KSM131:KSM137 KIQ131:KIQ137 JYU131:JYU137 JOY131:JOY137 JFC131:JFC137 IVG131:IVG137 ILK131:ILK137 IBO131:IBO137 HRS131:HRS137 HHW131:HHW137 GYA131:GYA137 GOE131:GOE137 GEI131:GEI137 FUM131:FUM137 FKQ131:FKQ137 FAU131:FAU137 EQY131:EQY137 EHC131:EHC137 DXG131:DXG137 DNK131:DNK137 DDO131:DDO137 CTS131:CTS137 CJW131:CJW137 CAA131:CAA137 BQE131:BQE137 BGI131:BGI137 AWM131:AWM137 AMQ131:AMQ137 ACU131:ACU137 SY131:SY137 JC131:JC137 WVO140:WVO146 WLS140:WLS146 WBW140:WBW146 VSA140:VSA146 VIE140:VIE146 UYI140:UYI146 UOM140:UOM146 UEQ140:UEQ146 TUU140:TUU146 TKY140:TKY146 TBC140:TBC146 SRG140:SRG146 SHK140:SHK146 RXO140:RXO146 RNS140:RNS146 RDW140:RDW146 QUA140:QUA146 QKE140:QKE146 QAI140:QAI146 PQM140:PQM146 PGQ140:PGQ146 OWU140:OWU146 OMY140:OMY146 ODC140:ODC146 NTG140:NTG146 NJK140:NJK146 MZO140:MZO146 MPS140:MPS146 MFW140:MFW146 LWA140:LWA146 LME140:LME146 LCI140:LCI146 KSM140:KSM146 KIQ140:KIQ146 JYU140:JYU146 JOY140:JOY146 JFC140:JFC146 IVG140:IVG146 ILK140:ILK146 IBO140:IBO146 HRS140:HRS146 HHW140:HHW146 GYA140:GYA146 GOE140:GOE146 GEI140:GEI146 FUM140:FUM146 FKQ140:FKQ146 FAU140:FAU146 EQY140:EQY146 EHC140:EHC146 DXG140:DXG146 DNK140:DNK146 DDO140:DDO146 CTS140:CTS146 CJW140:CJW146 CAA140:CAA146 BQE140:BQE146 BGI140:BGI146 AWM140:AWM146 AMQ140:AMQ146 ACU140:ACU146 SY140:SY146 JC140:JC146 WVO149:WVO155 WLS149:WLS155 WBW149:WBW155 VSA149:VSA155 VIE149:VIE155 UYI149:UYI155 UOM149:UOM155 UEQ149:UEQ155 TUU149:TUU155 TKY149:TKY155 TBC149:TBC155 SRG149:SRG155 SHK149:SHK155 RXO149:RXO155 RNS149:RNS155 RDW149:RDW155 QUA149:QUA155 QKE149:QKE155 QAI149:QAI155 PQM149:PQM155 PGQ149:PGQ155 OWU149:OWU155 OMY149:OMY155 ODC149:ODC155 NTG149:NTG155 NJK149:NJK155 MZO149:MZO155 MPS149:MPS155 MFW149:MFW155 LWA149:LWA155 LME149:LME155 LCI149:LCI155 KSM149:KSM155 KIQ149:KIQ155 JYU149:JYU155 JOY149:JOY155 JFC149:JFC155 IVG149:IVG155 ILK149:ILK155 IBO149:IBO155 HRS149:HRS155 HHW149:HHW155 GYA149:GYA155 GOE149:GOE155 GEI149:GEI155 FUM149:FUM155 FKQ149:FKQ155 FAU149:FAU155 EQY149:EQY155 EHC149:EHC155 DXG149:DXG155 DNK149:DNK155 DDO149:DDO155 CTS149:CTS155 CJW149:CJW155 CAA149:CAA155 BQE149:BQE155 BGI149:BGI155 AWM149:AWM155 AMQ149:AMQ155 ACU149:ACU155 SY149:SY155 JC149:JC155 WVO158:WVO164 WLS158:WLS164 WBW158:WBW164 VSA158:VSA164 VIE158:VIE164 UYI158:UYI164 UOM158:UOM164 UEQ158:UEQ164 TUU158:TUU164 TKY158:TKY164 TBC158:TBC164 SRG158:SRG164 SHK158:SHK164 RXO158:RXO164 RNS158:RNS164 RDW158:RDW164 QUA158:QUA164 QKE158:QKE164 QAI158:QAI164 PQM158:PQM164 PGQ158:PGQ164 OWU158:OWU164 OMY158:OMY164 ODC158:ODC164 NTG158:NTG164 NJK158:NJK164 MZO158:MZO164 MPS158:MPS164 MFW158:MFW164 LWA158:LWA164 LME158:LME164 LCI158:LCI164 KSM158:KSM164 KIQ158:KIQ164 JYU158:JYU164 JOY158:JOY164 JFC158:JFC164 IVG158:IVG164 ILK158:ILK164 IBO158:IBO164 HRS158:HRS164 HHW158:HHW164 GYA158:GYA164 GOE158:GOE164 GEI158:GEI164 FUM158:FUM164 FKQ158:FKQ164 FAU158:FAU164 EQY158:EQY164 EHC158:EHC164 DXG158:DXG164 DNK158:DNK164 DDO158:DDO164 CTS158:CTS164 CJW158:CJW164 CAA158:CAA164 BQE158:BQE164 BGI158:BGI164 AWM158:AWM164 AMQ158:AMQ164 ACU158:ACU164 SY158:SY164 JC158:JC164 WVO167:WVO173 WLS167:WLS173 WBW167:WBW173 VSA167:VSA173 VIE167:VIE173 UYI167:UYI173 UOM167:UOM173 UEQ167:UEQ173 TUU167:TUU173 TKY167:TKY173 TBC167:TBC173 SRG167:SRG173 SHK167:SHK173 RXO167:RXO173 RNS167:RNS173 RDW167:RDW173 QUA167:QUA173 QKE167:QKE173 QAI167:QAI173 PQM167:PQM173 PGQ167:PGQ173 OWU167:OWU173 OMY167:OMY173 ODC167:ODC173 NTG167:NTG173 NJK167:NJK173 MZO167:MZO173 MPS167:MPS173 MFW167:MFW173 LWA167:LWA173 LME167:LME173 LCI167:LCI173 KSM167:KSM173 KIQ167:KIQ173 JYU167:JYU173 JOY167:JOY173 JFC167:JFC173 IVG167:IVG173 ILK167:ILK173 IBO167:IBO173 HRS167:HRS173 HHW167:HHW173 GYA167:GYA173 GOE167:GOE173 GEI167:GEI173 FUM167:FUM173 FKQ167:FKQ173 FAU167:FAU173 EQY167:EQY173 EHC167:EHC173 DXG167:DXG173 DNK167:DNK173 DDO167:DDO173 CTS167:CTS173 CJW167:CJW173 CAA167:CAA173 BQE167:BQE173 BGI167:BGI173 AWM167:AWM173 AMQ167:AMQ173 ACU167:ACU173 SY167:SY173 JC167:JC173 WVO176:WVO182 WLS176:WLS182 WBW176:WBW182 VSA176:VSA182 VIE176:VIE182 UYI176:UYI182 UOM176:UOM182 UEQ176:UEQ182 TUU176:TUU182 TKY176:TKY182 TBC176:TBC182 SRG176:SRG182 SHK176:SHK182 RXO176:RXO182 RNS176:RNS182 RDW176:RDW182 QUA176:QUA182 QKE176:QKE182 QAI176:QAI182 PQM176:PQM182 PGQ176:PGQ182 OWU176:OWU182 OMY176:OMY182 ODC176:ODC182 NTG176:NTG182 NJK176:NJK182 MZO176:MZO182 MPS176:MPS182 MFW176:MFW182 LWA176:LWA182 LME176:LME182 LCI176:LCI182 KSM176:KSM182 KIQ176:KIQ182 JYU176:JYU182 JOY176:JOY182 JFC176:JFC182 IVG176:IVG182 ILK176:ILK182 IBO176:IBO182 HRS176:HRS182 HHW176:HHW182 GYA176:GYA182 GOE176:GOE182 GEI176:GEI182 FUM176:FUM182 FKQ176:FKQ182 FAU176:FAU182 EQY176:EQY182 EHC176:EHC182 DXG176:DXG182 DNK176:DNK182 DDO176:DDO182 CTS176:CTS182 CJW176:CJW182 CAA176:CAA182 BQE176:BQE182 BGI176:BGI182 AWM176:AWM182 AMQ176:AMQ182 ACU176:ACU182 SY176:SY182 JC176:JC182 WVO185:WVO191 WLS185:WLS191 WBW185:WBW191 VSA185:VSA191 VIE185:VIE191 UYI185:UYI191 UOM185:UOM191 UEQ185:UEQ191 TUU185:TUU191 TKY185:TKY191 TBC185:TBC191 SRG185:SRG191 SHK185:SHK191 RXO185:RXO191 RNS185:RNS191 RDW185:RDW191 QUA185:QUA191 QKE185:QKE191 QAI185:QAI191 PQM185:PQM191 PGQ185:PGQ191 OWU185:OWU191 OMY185:OMY191 ODC185:ODC191 NTG185:NTG191 NJK185:NJK191 MZO185:MZO191 MPS185:MPS191 MFW185:MFW191 LWA185:LWA191 LME185:LME191 LCI185:LCI191 KSM185:KSM191 KIQ185:KIQ191 JYU185:JYU191 JOY185:JOY191 JFC185:JFC191 IVG185:IVG191 ILK185:ILK191 IBO185:IBO191 HRS185:HRS191 HHW185:HHW191 GYA185:GYA191 GOE185:GOE191 GEI185:GEI191 FUM185:FUM191 FKQ185:FKQ191 FAU185:FAU191 EQY185:EQY191 EHC185:EHC191 DXG185:DXG191 DNK185:DNK191 DDO185:DDO191 CTS185:CTS191 CJW185:CJW191 CAA185:CAA191 BQE185:BQE191 BGI185:BGI191 AWM185:AWM191 AMQ185:AMQ191 ACU185:ACU191 SY185:SY191 JC185:JC191 WVO194:WVO200 WLS194:WLS200 WBW194:WBW200 VSA194:VSA200 VIE194:VIE200 UYI194:UYI200 UOM194:UOM200 UEQ194:UEQ200 TUU194:TUU200 TKY194:TKY200 TBC194:TBC200 SRG194:SRG200 SHK194:SHK200 RXO194:RXO200 RNS194:RNS200 RDW194:RDW200 QUA194:QUA200 QKE194:QKE200 QAI194:QAI200 PQM194:PQM200 PGQ194:PGQ200 OWU194:OWU200 OMY194:OMY200 ODC194:ODC200 NTG194:NTG200 NJK194:NJK200 MZO194:MZO200 MPS194:MPS200 MFW194:MFW200 LWA194:LWA200 LME194:LME200 LCI194:LCI200 KSM194:KSM200 KIQ194:KIQ200 JYU194:JYU200 JOY194:JOY200 JFC194:JFC200 IVG194:IVG200 ILK194:ILK200 IBO194:IBO200 HRS194:HRS200 HHW194:HHW200 GYA194:GYA200 GOE194:GOE200 GEI194:GEI200 FUM194:FUM200 FKQ194:FKQ200 FAU194:FAU200 EQY194:EQY200 EHC194:EHC200 DXG194:DXG200 DNK194:DNK200 DDO194:DDO200 CTS194:CTS200 CJW194:CJW200 CAA194:CAA200 BQE194:BQE200 BGI194:BGI200 AWM194:AWM200 AMQ194:AMQ200 ACU194:ACU200 SY194:SY200 JC194:JC200 WVO203:WVO209 WLS203:WLS209 WBW203:WBW209 VSA203:VSA209 VIE203:VIE209 UYI203:UYI209 UOM203:UOM209 UEQ203:UEQ209 TUU203:TUU209 TKY203:TKY209 TBC203:TBC209 SRG203:SRG209 SHK203:SHK209 RXO203:RXO209 RNS203:RNS209 RDW203:RDW209 QUA203:QUA209 QKE203:QKE209 QAI203:QAI209 PQM203:PQM209 PGQ203:PGQ209 OWU203:OWU209 OMY203:OMY209 ODC203:ODC209 NTG203:NTG209 NJK203:NJK209 MZO203:MZO209 MPS203:MPS209 MFW203:MFW209 LWA203:LWA209 LME203:LME209 LCI203:LCI209 KSM203:KSM209 KIQ203:KIQ209 JYU203:JYU209 JOY203:JOY209 JFC203:JFC209 IVG203:IVG209 ILK203:ILK209 IBO203:IBO209 HRS203:HRS209 HHW203:HHW209 GYA203:GYA209 GOE203:GOE209 GEI203:GEI209 FUM203:FUM209 FKQ203:FKQ209 FAU203:FAU209 EQY203:EQY209 EHC203:EHC209 DXG203:DXG209 DNK203:DNK209 DDO203:DDO209 CTS203:CTS209 CJW203:CJW209 CAA203:CAA209 BQE203:BQE209 BGI203:BGI209 AWM203:AWM209 AMQ203:AMQ209 ACU203:ACU209 SY203:SY209 WVO40:WVO56 WLS40:WLS56 WBW40:WBW56 VSA40:VSA56 VIE40:VIE56 UYI40:UYI56 UOM40:UOM56 UEQ40:UEQ56 TUU40:TUU56 TKY40:TKY56 TBC40:TBC56 SRG40:SRG56 SHK40:SHK56 RXO40:RXO56 RNS40:RNS56 RDW40:RDW56 QUA40:QUA56 QKE40:QKE56 QAI40:QAI56 PQM40:PQM56 PGQ40:PGQ56 OWU40:OWU56 OMY40:OMY56 ODC40:ODC56 NTG40:NTG56 NJK40:NJK56 MZO40:MZO56 MPS40:MPS56 MFW40:MFW56 LWA40:LWA56 LME40:LME56 LCI40:LCI56 KSM40:KSM56 KIQ40:KIQ56 JYU40:JYU56 JOY40:JOY56 JFC40:JFC56 IVG40:IVG56 ILK40:ILK56 IBO40:IBO56 HRS40:HRS56 HHW40:HHW56 GYA40:GYA56 GOE40:GOE56 GEI40:GEI56 FUM40:FUM56 FKQ40:FKQ56 FAU40:FAU56 EQY40:EQY56 EHC40:EHC56 DXG40:DXG56 DNK40:DNK56 DDO40:DDO56 CTS40:CTS56 CJW40:CJW56 CAA40:CAA56 BQE40:BQE56 BGI40:BGI56 AWM40:AWM56 AMQ40:AMQ56 ACU40:ACU56 SY40:SY56 JC40:JC56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78" t="s">
        <v>0</v>
      </c>
      <c r="C1" s="1078"/>
      <c r="D1" s="1078"/>
      <c r="E1" s="1078"/>
      <c r="F1" s="1078"/>
      <c r="G1" s="1078"/>
      <c r="H1" s="1078"/>
      <c r="I1" s="1078"/>
      <c r="J1" s="1078"/>
      <c r="K1" s="1078"/>
      <c r="L1" s="1078"/>
      <c r="M1" s="1078"/>
      <c r="N1" s="1078"/>
      <c r="O1" s="1078"/>
      <c r="P1" s="1078"/>
      <c r="Q1" s="1078"/>
      <c r="R1" s="1078"/>
      <c r="S1" s="1078"/>
      <c r="T1" s="1078"/>
      <c r="U1" s="1078"/>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79" t="s">
        <v>3</v>
      </c>
      <c r="B4" s="1079"/>
      <c r="C4" s="1079"/>
      <c r="D4" s="1079"/>
      <c r="E4" s="1079"/>
      <c r="F4" s="1079"/>
      <c r="G4" s="1079"/>
      <c r="H4" s="1079"/>
      <c r="I4" s="1079"/>
      <c r="J4" s="1079"/>
      <c r="K4" s="1079"/>
      <c r="L4" s="1079"/>
      <c r="M4" s="1079"/>
      <c r="N4" s="1079"/>
      <c r="O4" s="1079"/>
      <c r="P4" s="1079"/>
      <c r="Q4" s="1079"/>
      <c r="R4" s="1079"/>
      <c r="S4" s="1079"/>
      <c r="T4" s="1079"/>
      <c r="U4" s="1079"/>
      <c r="V4" s="1079"/>
      <c r="W4" s="1079"/>
      <c r="X4" s="1079"/>
      <c r="Y4" s="1079"/>
      <c r="Z4" s="1079"/>
      <c r="AA4" s="1079"/>
      <c r="AB4" s="1079"/>
      <c r="AC4" s="1079"/>
      <c r="AD4" s="1079"/>
      <c r="AE4" s="1079"/>
      <c r="AF4" s="1079"/>
      <c r="AG4" s="1079"/>
      <c r="AH4" s="1079"/>
      <c r="AI4" s="1079"/>
      <c r="AJ4" s="1079"/>
      <c r="AK4" s="1079"/>
      <c r="AL4" s="1079"/>
      <c r="AM4" s="1079"/>
      <c r="AN4" s="1079"/>
      <c r="AO4" s="1079"/>
      <c r="AP4" s="1079"/>
      <c r="AQ4" s="1079"/>
      <c r="AR4" s="1079"/>
      <c r="AS4" s="1079"/>
      <c r="AT4" s="1079"/>
      <c r="AU4" s="1079"/>
      <c r="AV4" s="1079"/>
      <c r="AW4" s="1079"/>
      <c r="AX4" s="1079"/>
      <c r="AY4" s="1079"/>
      <c r="AZ4" s="1079"/>
      <c r="BA4" s="1079"/>
      <c r="BB4" s="1079"/>
      <c r="BC4" s="1079"/>
      <c r="BD4" s="1079"/>
    </row>
    <row r="5" spans="1:150" s="206" customFormat="1" ht="72.75" customHeight="1" thickBot="1" x14ac:dyDescent="0.3">
      <c r="A5" s="1079" t="s">
        <v>4</v>
      </c>
      <c r="B5" s="1079"/>
      <c r="C5" s="1079"/>
      <c r="D5" s="1079"/>
      <c r="E5" s="1079"/>
      <c r="F5" s="1079"/>
      <c r="G5" s="1079"/>
      <c r="H5" s="1079"/>
      <c r="I5" s="1079"/>
      <c r="J5" s="1079"/>
      <c r="K5" s="1079"/>
      <c r="L5" s="1079"/>
      <c r="M5" s="1079"/>
      <c r="N5" s="1079"/>
      <c r="O5" s="1079"/>
      <c r="P5" s="1079"/>
      <c r="Q5" s="1079"/>
      <c r="R5" s="1079"/>
      <c r="S5" s="1079"/>
      <c r="T5" s="1079"/>
      <c r="U5" s="1079"/>
      <c r="V5" s="1079"/>
      <c r="W5" s="1079"/>
      <c r="X5" s="1079"/>
      <c r="Y5" s="1079"/>
      <c r="Z5" s="1079"/>
      <c r="AA5" s="1079"/>
      <c r="AB5" s="1079"/>
      <c r="AC5" s="1079"/>
      <c r="AD5" s="1079"/>
      <c r="AE5" s="1079"/>
      <c r="AF5" s="1079"/>
      <c r="AG5" s="1079"/>
      <c r="AH5" s="1079"/>
      <c r="AI5" s="1079"/>
      <c r="AJ5" s="1079"/>
      <c r="AK5" s="1079"/>
      <c r="AL5" s="1079"/>
      <c r="AM5" s="1079"/>
      <c r="AN5" s="1079"/>
      <c r="AO5" s="1079"/>
      <c r="AP5" s="1079"/>
      <c r="AQ5" s="1079"/>
      <c r="AR5" s="1079"/>
      <c r="AS5" s="1079"/>
      <c r="AT5" s="1079"/>
      <c r="AU5" s="1079"/>
      <c r="AV5" s="1079"/>
      <c r="AW5" s="1079"/>
      <c r="AX5" s="1079"/>
      <c r="AY5" s="1079"/>
      <c r="AZ5" s="1079"/>
      <c r="BA5" s="1079"/>
      <c r="BB5" s="1079"/>
      <c r="BC5" s="1079"/>
      <c r="BD5" s="1079"/>
    </row>
    <row r="6" spans="1:150" s="206" customFormat="1" ht="27" customHeight="1" thickBot="1" x14ac:dyDescent="0.3">
      <c r="A6" s="1072" t="s">
        <v>5</v>
      </c>
      <c r="B6" s="1080" t="s">
        <v>6</v>
      </c>
      <c r="C6" s="1080" t="s">
        <v>7</v>
      </c>
      <c r="D6" s="1072" t="s">
        <v>8</v>
      </c>
      <c r="E6" s="1072" t="s">
        <v>9</v>
      </c>
      <c r="F6" s="1072" t="s">
        <v>10</v>
      </c>
      <c r="G6" s="1069" t="s">
        <v>11</v>
      </c>
      <c r="H6" s="1069" t="s">
        <v>12</v>
      </c>
      <c r="I6" s="1086" t="s">
        <v>13</v>
      </c>
      <c r="J6" s="1069" t="s">
        <v>14</v>
      </c>
      <c r="K6" s="1069" t="s">
        <v>15</v>
      </c>
      <c r="L6" s="1069" t="s">
        <v>16</v>
      </c>
      <c r="M6" s="1069" t="s">
        <v>17</v>
      </c>
      <c r="N6" s="1063" t="s">
        <v>18</v>
      </c>
      <c r="O6" s="1069" t="s">
        <v>19</v>
      </c>
      <c r="P6" s="1072" t="s">
        <v>20</v>
      </c>
      <c r="Q6" s="1072" t="s">
        <v>21</v>
      </c>
      <c r="R6" s="1069" t="s">
        <v>22</v>
      </c>
      <c r="S6" s="1083" t="s">
        <v>23</v>
      </c>
      <c r="T6" s="1063" t="s">
        <v>24</v>
      </c>
      <c r="U6" s="1066" t="s">
        <v>25</v>
      </c>
      <c r="V6" s="1069" t="s">
        <v>26</v>
      </c>
      <c r="W6" s="1069" t="s">
        <v>27</v>
      </c>
      <c r="X6" s="1055" t="s">
        <v>28</v>
      </c>
      <c r="Y6" s="1069" t="s">
        <v>29</v>
      </c>
      <c r="Z6" s="1055" t="s">
        <v>30</v>
      </c>
      <c r="AA6" s="1058" t="s">
        <v>31</v>
      </c>
      <c r="AB6" s="1058"/>
      <c r="AC6" s="1058"/>
      <c r="AD6" s="1058"/>
      <c r="AE6" s="1058"/>
      <c r="AF6" s="1058"/>
      <c r="AG6" s="1058"/>
      <c r="AH6" s="1058"/>
      <c r="AI6" s="1058"/>
      <c r="AJ6" s="1058"/>
      <c r="AK6" s="1058"/>
      <c r="AL6" s="1058"/>
      <c r="AM6" s="1058"/>
      <c r="AN6" s="1058"/>
      <c r="AO6" s="1058"/>
      <c r="AP6" s="1058"/>
      <c r="AQ6" s="1058"/>
      <c r="AR6" s="1058"/>
      <c r="AS6" s="1058"/>
      <c r="AT6" s="1058"/>
      <c r="AU6" s="1058"/>
      <c r="AV6" s="1058"/>
      <c r="AW6" s="1058"/>
      <c r="AX6" s="1058"/>
      <c r="AY6" s="1058"/>
      <c r="AZ6" s="1058"/>
      <c r="BA6" s="1058"/>
      <c r="BB6" s="1059"/>
      <c r="BC6" s="1060" t="s">
        <v>32</v>
      </c>
      <c r="BD6" s="1069"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73"/>
      <c r="B7" s="1081"/>
      <c r="C7" s="1081"/>
      <c r="D7" s="1081"/>
      <c r="E7" s="1073"/>
      <c r="F7" s="1073"/>
      <c r="G7" s="1070"/>
      <c r="H7" s="1070"/>
      <c r="I7" s="1087"/>
      <c r="J7" s="1070"/>
      <c r="K7" s="1070"/>
      <c r="L7" s="1070"/>
      <c r="M7" s="1070"/>
      <c r="N7" s="1064"/>
      <c r="O7" s="1070"/>
      <c r="P7" s="1073"/>
      <c r="Q7" s="1073"/>
      <c r="R7" s="1070"/>
      <c r="S7" s="1084"/>
      <c r="T7" s="1064"/>
      <c r="U7" s="1067"/>
      <c r="V7" s="1070"/>
      <c r="W7" s="1070"/>
      <c r="X7" s="1056"/>
      <c r="Y7" s="1070"/>
      <c r="Z7" s="1056"/>
      <c r="AA7" s="1075">
        <v>2016</v>
      </c>
      <c r="AB7" s="1075"/>
      <c r="AC7" s="1075"/>
      <c r="AD7" s="1075"/>
      <c r="AE7" s="1075"/>
      <c r="AF7" s="1075"/>
      <c r="AG7" s="1076"/>
      <c r="AH7" s="1077">
        <v>2017</v>
      </c>
      <c r="AI7" s="1075"/>
      <c r="AJ7" s="1075"/>
      <c r="AK7" s="1075"/>
      <c r="AL7" s="1075"/>
      <c r="AM7" s="1075"/>
      <c r="AN7" s="1076"/>
      <c r="AO7" s="1077">
        <v>2018</v>
      </c>
      <c r="AP7" s="1075"/>
      <c r="AQ7" s="1075"/>
      <c r="AR7" s="1075"/>
      <c r="AS7" s="1075"/>
      <c r="AT7" s="1075"/>
      <c r="AU7" s="1076"/>
      <c r="AV7" s="1077">
        <v>2019</v>
      </c>
      <c r="AW7" s="1075"/>
      <c r="AX7" s="1075"/>
      <c r="AY7" s="1075"/>
      <c r="AZ7" s="1075"/>
      <c r="BA7" s="1075"/>
      <c r="BB7" s="1076"/>
      <c r="BC7" s="1061"/>
      <c r="BD7" s="1070"/>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29">
        <v>1</v>
      </c>
      <c r="EM7" s="829">
        <v>2</v>
      </c>
      <c r="EN7" s="829">
        <v>3</v>
      </c>
      <c r="EO7" s="829">
        <v>4</v>
      </c>
      <c r="EP7" s="829">
        <v>5</v>
      </c>
      <c r="EQ7" s="829">
        <v>6</v>
      </c>
      <c r="ER7" s="829">
        <v>7</v>
      </c>
      <c r="ES7" s="829">
        <v>8</v>
      </c>
      <c r="ET7" s="829">
        <v>9</v>
      </c>
    </row>
    <row r="8" spans="1:150" s="220" customFormat="1" ht="78" customHeight="1" thickBot="1" x14ac:dyDescent="0.25">
      <c r="A8" s="1074"/>
      <c r="B8" s="1082"/>
      <c r="C8" s="1082"/>
      <c r="D8" s="1082"/>
      <c r="E8" s="1074"/>
      <c r="F8" s="1074"/>
      <c r="G8" s="1071"/>
      <c r="H8" s="1071"/>
      <c r="I8" s="1088"/>
      <c r="J8" s="1071"/>
      <c r="K8" s="1071"/>
      <c r="L8" s="1071"/>
      <c r="M8" s="1071"/>
      <c r="N8" s="1065"/>
      <c r="O8" s="1071"/>
      <c r="P8" s="1074"/>
      <c r="Q8" s="1074"/>
      <c r="R8" s="1071"/>
      <c r="S8" s="1085"/>
      <c r="T8" s="1065"/>
      <c r="U8" s="1068"/>
      <c r="V8" s="1070"/>
      <c r="W8" s="1071"/>
      <c r="X8" s="1057"/>
      <c r="Y8" s="1071"/>
      <c r="Z8" s="105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62"/>
      <c r="BD8" s="1071"/>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1784</v>
      </c>
      <c r="DX8" s="205" t="s">
        <v>1781</v>
      </c>
      <c r="DY8" s="205" t="s">
        <v>49</v>
      </c>
      <c r="DZ8" s="205" t="s">
        <v>50</v>
      </c>
      <c r="EB8" s="235" t="s">
        <v>15</v>
      </c>
      <c r="EC8" s="235" t="s">
        <v>16</v>
      </c>
      <c r="ED8" s="235" t="s">
        <v>17</v>
      </c>
      <c r="EE8" s="235" t="s">
        <v>18</v>
      </c>
      <c r="EF8" s="235" t="s">
        <v>19</v>
      </c>
      <c r="EG8" s="236" t="s">
        <v>27</v>
      </c>
      <c r="EH8" s="236" t="s">
        <v>28</v>
      </c>
      <c r="EI8" s="236" t="s">
        <v>29</v>
      </c>
      <c r="EJ8" s="236" t="s">
        <v>30</v>
      </c>
      <c r="EL8" s="830" t="s">
        <v>21</v>
      </c>
      <c r="EM8" s="831" t="s">
        <v>22</v>
      </c>
      <c r="EN8" s="831" t="s">
        <v>23</v>
      </c>
      <c r="EO8" s="831" t="s">
        <v>24</v>
      </c>
      <c r="EP8" s="832" t="s">
        <v>25</v>
      </c>
      <c r="EQ8" s="831" t="s">
        <v>1972</v>
      </c>
      <c r="ER8" s="831" t="s">
        <v>1973</v>
      </c>
      <c r="ES8" s="831" t="s">
        <v>1974</v>
      </c>
      <c r="ET8" s="833" t="s">
        <v>1975</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4" t="s">
        <v>71</v>
      </c>
      <c r="EM9" s="835" t="s">
        <v>65</v>
      </c>
      <c r="EN9" s="275" t="s">
        <v>1893</v>
      </c>
      <c r="EO9" s="276">
        <v>0</v>
      </c>
      <c r="EP9" s="277">
        <v>30</v>
      </c>
      <c r="EQ9" s="277">
        <v>0</v>
      </c>
      <c r="ER9" s="822">
        <v>0</v>
      </c>
      <c r="ES9" s="822">
        <v>0</v>
      </c>
      <c r="ET9" s="836">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4" t="s">
        <v>82</v>
      </c>
      <c r="EM10" s="835" t="s">
        <v>65</v>
      </c>
      <c r="EN10" s="275" t="s">
        <v>75</v>
      </c>
      <c r="EO10" s="276">
        <v>0</v>
      </c>
      <c r="EP10" s="817">
        <v>1</v>
      </c>
      <c r="EQ10" s="816">
        <v>0</v>
      </c>
      <c r="ER10" s="822">
        <v>0</v>
      </c>
      <c r="ES10" s="822">
        <v>0</v>
      </c>
      <c r="ET10" s="836">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4" t="s">
        <v>96</v>
      </c>
      <c r="EM11" s="320" t="s">
        <v>88</v>
      </c>
      <c r="EN11" s="276" t="s">
        <v>89</v>
      </c>
      <c r="EO11" s="276">
        <v>1</v>
      </c>
      <c r="EP11" s="276">
        <v>2</v>
      </c>
      <c r="EQ11" s="277">
        <v>0</v>
      </c>
      <c r="ER11" s="822">
        <v>0.5</v>
      </c>
      <c r="ES11" s="278">
        <v>0.5</v>
      </c>
      <c r="ET11" s="836">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4" t="s">
        <v>109</v>
      </c>
      <c r="EM12" s="320" t="s">
        <v>100</v>
      </c>
      <c r="EN12" s="276" t="s">
        <v>1894</v>
      </c>
      <c r="EO12" s="331">
        <v>98</v>
      </c>
      <c r="EP12" s="331">
        <v>98</v>
      </c>
      <c r="EQ12" s="331">
        <v>98</v>
      </c>
      <c r="ER12" s="331">
        <v>98</v>
      </c>
      <c r="ES12" s="331">
        <v>98</v>
      </c>
      <c r="ET12" s="837">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4" t="s">
        <v>119</v>
      </c>
      <c r="EM13" s="320" t="s">
        <v>113</v>
      </c>
      <c r="EN13" s="276" t="s">
        <v>114</v>
      </c>
      <c r="EO13" s="276">
        <v>0</v>
      </c>
      <c r="EP13" s="276">
        <v>3</v>
      </c>
      <c r="EQ13" s="278">
        <v>0.5</v>
      </c>
      <c r="ER13" s="278">
        <v>0.5</v>
      </c>
      <c r="ES13" s="277">
        <v>1</v>
      </c>
      <c r="ET13" s="838">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4" t="s">
        <v>129</v>
      </c>
      <c r="EM14" s="320" t="s">
        <v>123</v>
      </c>
      <c r="EN14" s="276" t="s">
        <v>124</v>
      </c>
      <c r="EO14" s="276">
        <v>3</v>
      </c>
      <c r="EP14" s="276">
        <v>3</v>
      </c>
      <c r="EQ14" s="277">
        <v>3</v>
      </c>
      <c r="ER14" s="277">
        <v>3</v>
      </c>
      <c r="ES14" s="277">
        <v>3</v>
      </c>
      <c r="ET14" s="838">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4" t="s">
        <v>139</v>
      </c>
      <c r="EM15" s="320" t="s">
        <v>133</v>
      </c>
      <c r="EN15" s="276" t="s">
        <v>134</v>
      </c>
      <c r="EO15" s="276">
        <v>3</v>
      </c>
      <c r="EP15" s="276">
        <v>3</v>
      </c>
      <c r="EQ15" s="277">
        <v>3</v>
      </c>
      <c r="ER15" s="277">
        <v>3</v>
      </c>
      <c r="ES15" s="277">
        <v>3</v>
      </c>
      <c r="ET15" s="838">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4" t="s">
        <v>149</v>
      </c>
      <c r="EM16" s="320" t="s">
        <v>143</v>
      </c>
      <c r="EN16" s="276" t="s">
        <v>144</v>
      </c>
      <c r="EO16" s="276">
        <v>3</v>
      </c>
      <c r="EP16" s="276">
        <v>3</v>
      </c>
      <c r="EQ16" s="277">
        <v>3</v>
      </c>
      <c r="ER16" s="277">
        <v>3</v>
      </c>
      <c r="ES16" s="277">
        <v>3</v>
      </c>
      <c r="ET16" s="838">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4" t="s">
        <v>163</v>
      </c>
      <c r="EM17" s="320" t="s">
        <v>157</v>
      </c>
      <c r="EN17" s="276" t="s">
        <v>158</v>
      </c>
      <c r="EO17" s="276">
        <v>0</v>
      </c>
      <c r="EP17" s="276">
        <v>3</v>
      </c>
      <c r="EQ17" s="277">
        <v>1</v>
      </c>
      <c r="ER17" s="823">
        <v>0.66</v>
      </c>
      <c r="ES17" s="823">
        <v>0.66</v>
      </c>
      <c r="ET17" s="839">
        <v>0.68</v>
      </c>
    </row>
    <row r="18" spans="1:150" ht="49.5" customHeight="1" thickBot="1" x14ac:dyDescent="0.3">
      <c r="A18" s="279" t="s">
        <v>53</v>
      </c>
      <c r="B18" s="280" t="s">
        <v>54</v>
      </c>
      <c r="C18" s="281" t="s">
        <v>55</v>
      </c>
      <c r="D18" s="282"/>
      <c r="E18" s="8" t="s">
        <v>57</v>
      </c>
      <c r="F18" s="283" t="str">
        <f t="shared" si="4"/>
        <v>E1.P_A</v>
      </c>
      <c r="G18" s="284" t="s">
        <v>58</v>
      </c>
      <c r="H18" s="284" t="s">
        <v>59</v>
      </c>
      <c r="I18" s="1052"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0" t="s">
        <v>175</v>
      </c>
      <c r="EM18" s="320" t="s">
        <v>169</v>
      </c>
      <c r="EN18" s="276" t="s">
        <v>170</v>
      </c>
      <c r="EO18" s="276">
        <v>0</v>
      </c>
      <c r="EP18" s="276">
        <v>4</v>
      </c>
      <c r="EQ18" s="277">
        <v>0</v>
      </c>
      <c r="ER18" s="277">
        <v>1</v>
      </c>
      <c r="ES18" s="277">
        <v>2</v>
      </c>
      <c r="ET18" s="838">
        <v>1</v>
      </c>
    </row>
    <row r="19" spans="1:150" ht="33" customHeight="1" thickBot="1" x14ac:dyDescent="0.25">
      <c r="A19" s="279" t="s">
        <v>53</v>
      </c>
      <c r="B19" s="280" t="s">
        <v>54</v>
      </c>
      <c r="C19" s="281" t="s">
        <v>55</v>
      </c>
      <c r="D19" s="282"/>
      <c r="E19" s="8" t="s">
        <v>57</v>
      </c>
      <c r="F19" s="283" t="str">
        <f t="shared" si="4"/>
        <v>E1.P_A</v>
      </c>
      <c r="G19" s="284" t="s">
        <v>58</v>
      </c>
      <c r="H19" s="284" t="s">
        <v>59</v>
      </c>
      <c r="I19" s="1053"/>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0" t="s">
        <v>184</v>
      </c>
      <c r="EM19" s="320" t="s">
        <v>178</v>
      </c>
      <c r="EN19" s="276" t="s">
        <v>179</v>
      </c>
      <c r="EO19" s="276">
        <v>0</v>
      </c>
      <c r="EP19" s="276">
        <v>1</v>
      </c>
      <c r="EQ19" s="331">
        <v>0.25</v>
      </c>
      <c r="ER19" s="278">
        <v>0.25</v>
      </c>
      <c r="ES19" s="331">
        <v>0.25</v>
      </c>
      <c r="ET19" s="837">
        <v>0.25</v>
      </c>
    </row>
    <row r="20" spans="1:150" ht="49.5" customHeight="1" x14ac:dyDescent="0.2">
      <c r="A20" s="279" t="s">
        <v>53</v>
      </c>
      <c r="B20" s="280" t="s">
        <v>54</v>
      </c>
      <c r="C20" s="281" t="s">
        <v>55</v>
      </c>
      <c r="D20" s="282"/>
      <c r="E20" s="8" t="s">
        <v>57</v>
      </c>
      <c r="F20" s="283" t="str">
        <f t="shared" si="4"/>
        <v>E1.P_A</v>
      </c>
      <c r="G20" s="284" t="s">
        <v>58</v>
      </c>
      <c r="H20" s="284" t="s">
        <v>59</v>
      </c>
      <c r="I20" s="1053"/>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0" t="s">
        <v>195</v>
      </c>
      <c r="EM20" s="320" t="s">
        <v>189</v>
      </c>
      <c r="EN20" s="276" t="s">
        <v>190</v>
      </c>
      <c r="EO20" s="388">
        <v>8</v>
      </c>
      <c r="EP20" s="388">
        <v>8</v>
      </c>
      <c r="EQ20" s="277">
        <v>8</v>
      </c>
      <c r="ER20" s="277">
        <v>8</v>
      </c>
      <c r="ES20" s="277">
        <v>8</v>
      </c>
      <c r="ET20" s="838">
        <v>8</v>
      </c>
    </row>
    <row r="21" spans="1:150" ht="37.5" customHeight="1" thickBot="1" x14ac:dyDescent="0.25">
      <c r="A21" s="279" t="s">
        <v>53</v>
      </c>
      <c r="B21" s="280" t="s">
        <v>54</v>
      </c>
      <c r="C21" s="281" t="s">
        <v>55</v>
      </c>
      <c r="D21" s="282"/>
      <c r="E21" s="8" t="s">
        <v>57</v>
      </c>
      <c r="F21" s="283" t="str">
        <f t="shared" si="4"/>
        <v>E1.P_A</v>
      </c>
      <c r="G21" s="284" t="s">
        <v>58</v>
      </c>
      <c r="H21" s="284" t="s">
        <v>59</v>
      </c>
      <c r="I21" s="1054"/>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0" t="s">
        <v>206</v>
      </c>
      <c r="EM21" s="320" t="s">
        <v>200</v>
      </c>
      <c r="EN21" s="276" t="s">
        <v>201</v>
      </c>
      <c r="EO21" s="388">
        <v>0</v>
      </c>
      <c r="EP21" s="388">
        <v>3</v>
      </c>
      <c r="EQ21" s="331">
        <v>0.75</v>
      </c>
      <c r="ER21" s="331">
        <v>0.75</v>
      </c>
      <c r="ES21" s="331">
        <v>0.75</v>
      </c>
      <c r="ET21" s="837">
        <v>0.75</v>
      </c>
    </row>
    <row r="22" spans="1:150" ht="133.5" customHeight="1" x14ac:dyDescent="0.2">
      <c r="A22" s="279" t="s">
        <v>53</v>
      </c>
      <c r="B22" s="280" t="s">
        <v>54</v>
      </c>
      <c r="C22" s="281" t="s">
        <v>55</v>
      </c>
      <c r="D22" s="282"/>
      <c r="E22" s="8" t="s">
        <v>57</v>
      </c>
      <c r="F22" s="283" t="str">
        <f t="shared" si="4"/>
        <v>E1.P_A</v>
      </c>
      <c r="G22" s="284" t="s">
        <v>58</v>
      </c>
      <c r="H22" s="284" t="s">
        <v>59</v>
      </c>
      <c r="I22" s="1052"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0" t="s">
        <v>221</v>
      </c>
      <c r="EM22" s="320" t="s">
        <v>215</v>
      </c>
      <c r="EN22" s="276" t="s">
        <v>216</v>
      </c>
      <c r="EO22" s="276">
        <v>1</v>
      </c>
      <c r="EP22" s="276">
        <v>2</v>
      </c>
      <c r="EQ22" s="278">
        <v>0.5</v>
      </c>
      <c r="ER22" s="278">
        <v>0.5</v>
      </c>
      <c r="ES22" s="278">
        <v>0.5</v>
      </c>
      <c r="ET22" s="841">
        <v>0.5</v>
      </c>
    </row>
    <row r="23" spans="1:150" ht="39" customHeight="1" thickBot="1" x14ac:dyDescent="0.25">
      <c r="A23" s="279" t="s">
        <v>53</v>
      </c>
      <c r="B23" s="280" t="s">
        <v>54</v>
      </c>
      <c r="C23" s="281" t="s">
        <v>55</v>
      </c>
      <c r="D23" s="282"/>
      <c r="E23" s="8" t="s">
        <v>57</v>
      </c>
      <c r="F23" s="283" t="str">
        <f t="shared" si="4"/>
        <v>E1.P_A</v>
      </c>
      <c r="G23" s="284" t="s">
        <v>58</v>
      </c>
      <c r="H23" s="284" t="s">
        <v>59</v>
      </c>
      <c r="I23" s="1053"/>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0" t="s">
        <v>233</v>
      </c>
      <c r="EM23" s="320" t="s">
        <v>227</v>
      </c>
      <c r="EN23" s="276" t="s">
        <v>228</v>
      </c>
      <c r="EO23" s="276">
        <v>0</v>
      </c>
      <c r="EP23" s="276">
        <v>3</v>
      </c>
      <c r="EQ23" s="277">
        <v>0</v>
      </c>
      <c r="ER23" s="821">
        <v>0</v>
      </c>
      <c r="ES23" s="277">
        <v>1</v>
      </c>
      <c r="ET23" s="842">
        <v>2</v>
      </c>
    </row>
    <row r="24" spans="1:150" ht="48.75" customHeight="1" thickBot="1" x14ac:dyDescent="0.25">
      <c r="A24" s="279" t="s">
        <v>53</v>
      </c>
      <c r="B24" s="280" t="s">
        <v>54</v>
      </c>
      <c r="C24" s="281" t="s">
        <v>55</v>
      </c>
      <c r="D24" s="282"/>
      <c r="E24" s="8" t="s">
        <v>57</v>
      </c>
      <c r="F24" s="283" t="str">
        <f t="shared" si="4"/>
        <v>E1.P_A</v>
      </c>
      <c r="G24" s="284" t="s">
        <v>58</v>
      </c>
      <c r="H24" s="284" t="s">
        <v>59</v>
      </c>
      <c r="I24" s="1053"/>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0" t="s">
        <v>242</v>
      </c>
      <c r="EM24" s="320" t="s">
        <v>236</v>
      </c>
      <c r="EN24" s="276" t="s">
        <v>237</v>
      </c>
      <c r="EO24" s="277">
        <v>100</v>
      </c>
      <c r="EP24" s="277">
        <v>100</v>
      </c>
      <c r="EQ24" s="277">
        <v>100</v>
      </c>
      <c r="ER24" s="277">
        <v>100</v>
      </c>
      <c r="ES24" s="277">
        <v>100</v>
      </c>
      <c r="ET24" s="838">
        <v>100</v>
      </c>
    </row>
    <row r="25" spans="1:150" ht="54" customHeight="1" thickBot="1" x14ac:dyDescent="0.25">
      <c r="A25" s="279" t="s">
        <v>53</v>
      </c>
      <c r="B25" s="280" t="s">
        <v>54</v>
      </c>
      <c r="C25" s="281" t="s">
        <v>55</v>
      </c>
      <c r="D25" s="282"/>
      <c r="E25" s="8" t="s">
        <v>57</v>
      </c>
      <c r="F25" s="283" t="str">
        <f t="shared" si="4"/>
        <v>E1.P_A</v>
      </c>
      <c r="G25" s="284" t="s">
        <v>58</v>
      </c>
      <c r="H25" s="284" t="s">
        <v>59</v>
      </c>
      <c r="I25" s="1053"/>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0" t="s">
        <v>253</v>
      </c>
      <c r="EM25" s="320" t="s">
        <v>247</v>
      </c>
      <c r="EN25" s="276" t="s">
        <v>248</v>
      </c>
      <c r="EO25" s="276">
        <v>3</v>
      </c>
      <c r="EP25" s="276">
        <v>3</v>
      </c>
      <c r="EQ25" s="277">
        <v>3</v>
      </c>
      <c r="ER25" s="277">
        <v>3</v>
      </c>
      <c r="ES25" s="277">
        <v>3</v>
      </c>
      <c r="ET25" s="838">
        <v>3</v>
      </c>
    </row>
    <row r="26" spans="1:150" ht="37.5" customHeight="1" thickBot="1" x14ac:dyDescent="0.25">
      <c r="A26" s="279" t="s">
        <v>53</v>
      </c>
      <c r="B26" s="280" t="s">
        <v>54</v>
      </c>
      <c r="C26" s="281" t="s">
        <v>55</v>
      </c>
      <c r="D26" s="282"/>
      <c r="E26" s="8" t="s">
        <v>57</v>
      </c>
      <c r="F26" s="283" t="str">
        <f t="shared" si="4"/>
        <v>E1.P_A</v>
      </c>
      <c r="G26" s="284" t="s">
        <v>58</v>
      </c>
      <c r="H26" s="284" t="s">
        <v>59</v>
      </c>
      <c r="I26" s="1054"/>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0" t="s">
        <v>262</v>
      </c>
      <c r="EM26" s="320" t="s">
        <v>256</v>
      </c>
      <c r="EN26" s="276" t="s">
        <v>257</v>
      </c>
      <c r="EO26" s="276">
        <v>0</v>
      </c>
      <c r="EP26" s="276">
        <v>1</v>
      </c>
      <c r="EQ26" s="277">
        <v>0</v>
      </c>
      <c r="ER26" s="277">
        <v>0</v>
      </c>
      <c r="ES26" s="278">
        <v>0.5</v>
      </c>
      <c r="ET26" s="841">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4" t="s">
        <v>276</v>
      </c>
      <c r="EM27" s="320" t="s">
        <v>270</v>
      </c>
      <c r="EN27" s="276" t="s">
        <v>271</v>
      </c>
      <c r="EO27" s="276">
        <v>2</v>
      </c>
      <c r="EP27" s="276">
        <v>2</v>
      </c>
      <c r="EQ27" s="815">
        <v>0.5</v>
      </c>
      <c r="ER27" s="815">
        <v>0.5</v>
      </c>
      <c r="ES27" s="815">
        <v>0.5</v>
      </c>
      <c r="ET27" s="843">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4" t="s">
        <v>287</v>
      </c>
      <c r="EM28" s="320" t="s">
        <v>281</v>
      </c>
      <c r="EN28" s="276" t="s">
        <v>282</v>
      </c>
      <c r="EO28" s="276">
        <v>1</v>
      </c>
      <c r="EP28" s="276">
        <v>3</v>
      </c>
      <c r="EQ28" s="331">
        <v>0.75</v>
      </c>
      <c r="ER28" s="331">
        <v>0.75</v>
      </c>
      <c r="ES28" s="331">
        <v>0.75</v>
      </c>
      <c r="ET28" s="837">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4" t="s">
        <v>298</v>
      </c>
      <c r="EM29" s="320" t="s">
        <v>292</v>
      </c>
      <c r="EN29" s="276" t="s">
        <v>293</v>
      </c>
      <c r="EO29" s="276">
        <v>1</v>
      </c>
      <c r="EP29" s="276">
        <v>3</v>
      </c>
      <c r="EQ29" s="331">
        <v>0.75</v>
      </c>
      <c r="ER29" s="331">
        <v>0.75</v>
      </c>
      <c r="ES29" s="331">
        <v>0.75</v>
      </c>
      <c r="ET29" s="837">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4" t="s">
        <v>310</v>
      </c>
      <c r="EM30" s="320" t="s">
        <v>304</v>
      </c>
      <c r="EN30" s="276" t="s">
        <v>305</v>
      </c>
      <c r="EO30" s="276">
        <v>0</v>
      </c>
      <c r="EP30" s="276">
        <v>1</v>
      </c>
      <c r="EQ30" s="331">
        <v>0.25</v>
      </c>
      <c r="ER30" s="331">
        <v>0.25</v>
      </c>
      <c r="ES30" s="331">
        <v>0.25</v>
      </c>
      <c r="ET30" s="837">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4" t="s">
        <v>321</v>
      </c>
      <c r="EM31" s="320" t="s">
        <v>315</v>
      </c>
      <c r="EN31" s="276" t="s">
        <v>316</v>
      </c>
      <c r="EO31" s="276">
        <v>120</v>
      </c>
      <c r="EP31" s="276">
        <v>1500</v>
      </c>
      <c r="EQ31" s="277">
        <v>375</v>
      </c>
      <c r="ER31" s="277">
        <v>375</v>
      </c>
      <c r="ES31" s="277">
        <v>375</v>
      </c>
      <c r="ET31" s="838">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0" t="s">
        <v>335</v>
      </c>
      <c r="EM32" s="320" t="s">
        <v>329</v>
      </c>
      <c r="EN32" s="276" t="s">
        <v>330</v>
      </c>
      <c r="EO32" s="276">
        <v>1</v>
      </c>
      <c r="EP32" s="276">
        <v>1</v>
      </c>
      <c r="EQ32" s="331">
        <v>0.25</v>
      </c>
      <c r="ER32" s="331">
        <v>0.25</v>
      </c>
      <c r="ES32" s="331">
        <v>0.25</v>
      </c>
      <c r="ET32" s="837">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0" t="s">
        <v>346</v>
      </c>
      <c r="EM33" s="320" t="s">
        <v>340</v>
      </c>
      <c r="EN33" s="276" t="s">
        <v>341</v>
      </c>
      <c r="EO33" s="276">
        <v>1</v>
      </c>
      <c r="EP33" s="276">
        <v>2</v>
      </c>
      <c r="EQ33" s="278">
        <v>0.5</v>
      </c>
      <c r="ER33" s="278">
        <v>0.5</v>
      </c>
      <c r="ES33" s="278">
        <v>0.5</v>
      </c>
      <c r="ET33" s="841">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0" t="s">
        <v>357</v>
      </c>
      <c r="EM34" s="320" t="s">
        <v>351</v>
      </c>
      <c r="EN34" s="276" t="s">
        <v>352</v>
      </c>
      <c r="EO34" s="276">
        <v>5</v>
      </c>
      <c r="EP34" s="388">
        <v>6</v>
      </c>
      <c r="EQ34" s="277">
        <v>2</v>
      </c>
      <c r="ER34" s="277">
        <v>2</v>
      </c>
      <c r="ES34" s="277">
        <v>1</v>
      </c>
      <c r="ET34" s="838">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0" t="s">
        <v>368</v>
      </c>
      <c r="EM35" s="320" t="s">
        <v>362</v>
      </c>
      <c r="EN35" s="276" t="s">
        <v>363</v>
      </c>
      <c r="EO35" s="276">
        <v>0</v>
      </c>
      <c r="EP35" s="276">
        <v>1</v>
      </c>
      <c r="EQ35" s="331">
        <v>0.25</v>
      </c>
      <c r="ER35" s="331">
        <v>0.25</v>
      </c>
      <c r="ES35" s="331">
        <v>0.25</v>
      </c>
      <c r="ET35" s="837">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4" t="s">
        <v>382</v>
      </c>
      <c r="EM36" s="320" t="s">
        <v>375</v>
      </c>
      <c r="EN36" s="276" t="s">
        <v>1895</v>
      </c>
      <c r="EO36" s="277">
        <v>60</v>
      </c>
      <c r="EP36" s="277">
        <v>100</v>
      </c>
      <c r="EQ36" s="277">
        <v>0</v>
      </c>
      <c r="ER36" s="822">
        <v>0</v>
      </c>
      <c r="ES36" s="278">
        <v>50</v>
      </c>
      <c r="ET36" s="842">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9" t="s">
        <v>366</v>
      </c>
      <c r="EC37" s="310" t="s">
        <v>367</v>
      </c>
      <c r="ED37" s="311" t="s">
        <v>1073</v>
      </c>
      <c r="EE37" s="319" t="s">
        <v>1074</v>
      </c>
      <c r="EF37" s="319" t="s">
        <v>1075</v>
      </c>
      <c r="EG37" s="272"/>
      <c r="EH37" s="272"/>
      <c r="EI37" s="272"/>
      <c r="EJ37" s="272"/>
      <c r="EL37" s="834" t="s">
        <v>394</v>
      </c>
      <c r="EM37" s="320" t="s">
        <v>388</v>
      </c>
      <c r="EN37" s="276" t="s">
        <v>389</v>
      </c>
      <c r="EO37" s="276">
        <v>0</v>
      </c>
      <c r="EP37" s="276">
        <v>1</v>
      </c>
      <c r="EQ37" s="277">
        <v>0</v>
      </c>
      <c r="ER37" s="277">
        <v>0</v>
      </c>
      <c r="ES37" s="278">
        <v>0.5</v>
      </c>
      <c r="ET37" s="841">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4" t="s">
        <v>405</v>
      </c>
      <c r="EM38" s="320" t="s">
        <v>399</v>
      </c>
      <c r="EN38" s="276" t="s">
        <v>400</v>
      </c>
      <c r="EO38" s="276">
        <v>0</v>
      </c>
      <c r="EP38" s="276">
        <v>1</v>
      </c>
      <c r="EQ38" s="331">
        <v>0.25</v>
      </c>
      <c r="ER38" s="331">
        <v>0.25</v>
      </c>
      <c r="ES38" s="331">
        <v>0.25</v>
      </c>
      <c r="ET38" s="837">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4" t="s">
        <v>416</v>
      </c>
      <c r="EM39" s="845" t="s">
        <v>410</v>
      </c>
      <c r="EN39" s="817" t="s">
        <v>411</v>
      </c>
      <c r="EO39" s="817">
        <v>0</v>
      </c>
      <c r="EP39" s="817">
        <v>1</v>
      </c>
      <c r="EQ39" s="816">
        <v>0</v>
      </c>
      <c r="ER39" s="816">
        <v>0</v>
      </c>
      <c r="ES39" s="815">
        <v>0.5</v>
      </c>
      <c r="ET39" s="843">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0" t="s">
        <v>427</v>
      </c>
      <c r="EM40" s="320" t="s">
        <v>421</v>
      </c>
      <c r="EN40" s="276" t="s">
        <v>422</v>
      </c>
      <c r="EO40" s="276">
        <v>5295</v>
      </c>
      <c r="EP40" s="276">
        <v>5295</v>
      </c>
      <c r="EQ40" s="277">
        <v>5295</v>
      </c>
      <c r="ER40" s="277">
        <v>5295</v>
      </c>
      <c r="ES40" s="277">
        <v>5295</v>
      </c>
      <c r="ET40" s="838">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0" t="s">
        <v>438</v>
      </c>
      <c r="EM41" s="320" t="s">
        <v>432</v>
      </c>
      <c r="EN41" s="276" t="s">
        <v>433</v>
      </c>
      <c r="EO41" s="276">
        <v>1</v>
      </c>
      <c r="EP41" s="276">
        <v>1</v>
      </c>
      <c r="EQ41" s="331">
        <v>1</v>
      </c>
      <c r="ER41" s="331">
        <v>1</v>
      </c>
      <c r="ES41" s="331">
        <v>1</v>
      </c>
      <c r="ET41" s="837">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0" t="s">
        <v>445</v>
      </c>
      <c r="EM42" s="320" t="s">
        <v>441</v>
      </c>
      <c r="EN42" s="276" t="s">
        <v>442</v>
      </c>
      <c r="EO42" s="388">
        <v>0</v>
      </c>
      <c r="EP42" s="388">
        <v>1</v>
      </c>
      <c r="EQ42" s="331">
        <v>0.25</v>
      </c>
      <c r="ER42" s="331">
        <v>0.25</v>
      </c>
      <c r="ES42" s="331">
        <v>0.25</v>
      </c>
      <c r="ET42" s="837">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0" t="s">
        <v>456</v>
      </c>
      <c r="EM43" s="320" t="s">
        <v>452</v>
      </c>
      <c r="EN43" s="276" t="s">
        <v>453</v>
      </c>
      <c r="EO43" s="276">
        <v>0</v>
      </c>
      <c r="EP43" s="276">
        <v>2</v>
      </c>
      <c r="EQ43" s="278">
        <v>0.5</v>
      </c>
      <c r="ER43" s="278">
        <v>0.5</v>
      </c>
      <c r="ES43" s="278">
        <v>0.5</v>
      </c>
      <c r="ET43" s="841">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0" t="s">
        <v>464</v>
      </c>
      <c r="EM44" s="320" t="s">
        <v>461</v>
      </c>
      <c r="EN44" s="276" t="s">
        <v>453</v>
      </c>
      <c r="EO44" s="276">
        <v>0</v>
      </c>
      <c r="EP44" s="276">
        <v>2</v>
      </c>
      <c r="EQ44" s="278">
        <v>0.5</v>
      </c>
      <c r="ER44" s="278">
        <v>0.5</v>
      </c>
      <c r="ES44" s="278">
        <v>0.5</v>
      </c>
      <c r="ET44" s="841">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0" t="s">
        <v>472</v>
      </c>
      <c r="EM45" s="320" t="s">
        <v>469</v>
      </c>
      <c r="EN45" s="276" t="s">
        <v>453</v>
      </c>
      <c r="EO45" s="388">
        <v>0</v>
      </c>
      <c r="EP45" s="388">
        <v>2</v>
      </c>
      <c r="EQ45" s="278">
        <v>0.5</v>
      </c>
      <c r="ER45" s="278">
        <v>0.5</v>
      </c>
      <c r="ES45" s="278">
        <v>0.5</v>
      </c>
      <c r="ET45" s="841">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0" t="s">
        <v>480</v>
      </c>
      <c r="EM46" s="320" t="s">
        <v>477</v>
      </c>
      <c r="EN46" s="276" t="s">
        <v>453</v>
      </c>
      <c r="EO46" s="276">
        <v>0</v>
      </c>
      <c r="EP46" s="276">
        <v>2</v>
      </c>
      <c r="EQ46" s="278">
        <v>0.5</v>
      </c>
      <c r="ER46" s="278">
        <v>0.5</v>
      </c>
      <c r="ES46" s="278">
        <v>0.5</v>
      </c>
      <c r="ET46" s="841">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0" t="s">
        <v>488</v>
      </c>
      <c r="EM47" s="320" t="s">
        <v>485</v>
      </c>
      <c r="EN47" s="276" t="s">
        <v>453</v>
      </c>
      <c r="EO47" s="276">
        <v>0</v>
      </c>
      <c r="EP47" s="276">
        <v>2</v>
      </c>
      <c r="EQ47" s="278">
        <v>0.5</v>
      </c>
      <c r="ER47" s="278">
        <v>0.5</v>
      </c>
      <c r="ES47" s="278">
        <v>0.5</v>
      </c>
      <c r="ET47" s="841">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0" t="s">
        <v>496</v>
      </c>
      <c r="EM48" s="320" t="s">
        <v>493</v>
      </c>
      <c r="EN48" s="276" t="s">
        <v>453</v>
      </c>
      <c r="EO48" s="276">
        <v>0</v>
      </c>
      <c r="EP48" s="276">
        <v>3</v>
      </c>
      <c r="EQ48" s="331">
        <v>0.75</v>
      </c>
      <c r="ER48" s="331">
        <v>0.75</v>
      </c>
      <c r="ES48" s="331">
        <v>0.75</v>
      </c>
      <c r="ET48" s="837">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0" t="s">
        <v>504</v>
      </c>
      <c r="EM49" s="320" t="s">
        <v>501</v>
      </c>
      <c r="EN49" s="276" t="s">
        <v>453</v>
      </c>
      <c r="EO49" s="276">
        <v>0</v>
      </c>
      <c r="EP49" s="276">
        <v>1</v>
      </c>
      <c r="EQ49" s="331">
        <v>0.25</v>
      </c>
      <c r="ER49" s="331">
        <v>0.25</v>
      </c>
      <c r="ES49" s="331">
        <v>0.25</v>
      </c>
      <c r="ET49" s="837">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0" t="s">
        <v>512</v>
      </c>
      <c r="EM50" s="320" t="s">
        <v>509</v>
      </c>
      <c r="EN50" s="276" t="s">
        <v>453</v>
      </c>
      <c r="EO50" s="276">
        <v>0</v>
      </c>
      <c r="EP50" s="276">
        <v>2</v>
      </c>
      <c r="EQ50" s="278">
        <v>0.5</v>
      </c>
      <c r="ER50" s="278">
        <v>0.5</v>
      </c>
      <c r="ES50" s="278">
        <v>0.5</v>
      </c>
      <c r="ET50" s="841">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0" t="s">
        <v>519</v>
      </c>
      <c r="EM51" s="320" t="s">
        <v>516</v>
      </c>
      <c r="EN51" s="276" t="s">
        <v>453</v>
      </c>
      <c r="EO51" s="276">
        <v>0</v>
      </c>
      <c r="EP51" s="276">
        <v>3</v>
      </c>
      <c r="EQ51" s="331">
        <v>0.75</v>
      </c>
      <c r="ER51" s="331">
        <v>0.75</v>
      </c>
      <c r="ES51" s="331">
        <v>0.75</v>
      </c>
      <c r="ET51" s="837">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0" t="s">
        <v>526</v>
      </c>
      <c r="EM52" s="320" t="s">
        <v>523</v>
      </c>
      <c r="EN52" s="276" t="s">
        <v>453</v>
      </c>
      <c r="EO52" s="276">
        <v>0</v>
      </c>
      <c r="EP52" s="276">
        <v>1</v>
      </c>
      <c r="EQ52" s="331">
        <v>0.25</v>
      </c>
      <c r="ER52" s="331">
        <v>0.25</v>
      </c>
      <c r="ES52" s="331">
        <v>0.25</v>
      </c>
      <c r="ET52" s="837">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46" t="s">
        <v>538</v>
      </c>
      <c r="EM53" s="320" t="s">
        <v>533</v>
      </c>
      <c r="EN53" s="276" t="s">
        <v>534</v>
      </c>
      <c r="EO53" s="388">
        <v>24</v>
      </c>
      <c r="EP53" s="388">
        <v>34</v>
      </c>
      <c r="EQ53" s="492">
        <v>34</v>
      </c>
      <c r="ER53" s="492">
        <v>34</v>
      </c>
      <c r="ES53" s="492">
        <v>34</v>
      </c>
      <c r="ET53" s="847">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46" t="s">
        <v>548</v>
      </c>
      <c r="EM54" s="320" t="s">
        <v>544</v>
      </c>
      <c r="EN54" s="276" t="s">
        <v>545</v>
      </c>
      <c r="EO54" s="276">
        <v>3</v>
      </c>
      <c r="EP54" s="276">
        <v>5</v>
      </c>
      <c r="EQ54" s="816">
        <v>0</v>
      </c>
      <c r="ER54" s="821">
        <v>0</v>
      </c>
      <c r="ES54" s="821">
        <v>1</v>
      </c>
      <c r="ET54" s="848">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46" t="s">
        <v>555</v>
      </c>
      <c r="EM55" s="320" t="s">
        <v>551</v>
      </c>
      <c r="EN55" s="276" t="s">
        <v>552</v>
      </c>
      <c r="EO55" s="276">
        <v>62</v>
      </c>
      <c r="EP55" s="276">
        <v>120</v>
      </c>
      <c r="EQ55" s="816">
        <v>30</v>
      </c>
      <c r="ER55" s="816">
        <v>30</v>
      </c>
      <c r="ES55" s="816">
        <v>30</v>
      </c>
      <c r="ET55" s="848">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46" t="s">
        <v>562</v>
      </c>
      <c r="EM56" s="320" t="s">
        <v>558</v>
      </c>
      <c r="EN56" s="276" t="s">
        <v>559</v>
      </c>
      <c r="EO56" s="276">
        <v>5</v>
      </c>
      <c r="EP56" s="276">
        <v>5</v>
      </c>
      <c r="EQ56" s="816">
        <v>5</v>
      </c>
      <c r="ER56" s="816">
        <v>5</v>
      </c>
      <c r="ES56" s="816">
        <v>5</v>
      </c>
      <c r="ET56" s="848">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46" t="s">
        <v>569</v>
      </c>
      <c r="EM57" s="320" t="s">
        <v>565</v>
      </c>
      <c r="EN57" s="276" t="s">
        <v>566</v>
      </c>
      <c r="EO57" s="276">
        <v>126</v>
      </c>
      <c r="EP57" s="276">
        <v>126</v>
      </c>
      <c r="EQ57" s="277">
        <v>126</v>
      </c>
      <c r="ER57" s="277">
        <v>126</v>
      </c>
      <c r="ES57" s="277">
        <v>126</v>
      </c>
      <c r="ET57" s="838">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46" t="s">
        <v>578</v>
      </c>
      <c r="EM58" s="320" t="s">
        <v>574</v>
      </c>
      <c r="EN58" s="276" t="s">
        <v>575</v>
      </c>
      <c r="EO58" s="276">
        <v>0</v>
      </c>
      <c r="EP58" s="276">
        <v>25</v>
      </c>
      <c r="EQ58" s="277">
        <v>0</v>
      </c>
      <c r="ER58" s="277">
        <v>0</v>
      </c>
      <c r="ES58" s="821">
        <v>12</v>
      </c>
      <c r="ET58" s="842">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46" t="s">
        <v>586</v>
      </c>
      <c r="EM59" s="320" t="s">
        <v>583</v>
      </c>
      <c r="EN59" s="276" t="s">
        <v>532</v>
      </c>
      <c r="EO59" s="388">
        <v>3630</v>
      </c>
      <c r="EP59" s="388">
        <v>3700</v>
      </c>
      <c r="EQ59" s="277">
        <v>3200</v>
      </c>
      <c r="ER59" s="277">
        <v>3300</v>
      </c>
      <c r="ES59" s="277">
        <v>3400</v>
      </c>
      <c r="ET59" s="838">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46" t="s">
        <v>595</v>
      </c>
      <c r="EM60" s="320" t="s">
        <v>591</v>
      </c>
      <c r="EN60" s="276" t="s">
        <v>592</v>
      </c>
      <c r="EO60" s="849">
        <v>14</v>
      </c>
      <c r="EP60" s="849">
        <v>18</v>
      </c>
      <c r="EQ60" s="816">
        <v>1</v>
      </c>
      <c r="ER60" s="816">
        <v>1</v>
      </c>
      <c r="ES60" s="816">
        <v>1</v>
      </c>
      <c r="ET60" s="848">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46" t="s">
        <v>600</v>
      </c>
      <c r="EM61" s="320" t="s">
        <v>598</v>
      </c>
      <c r="EN61" s="276" t="s">
        <v>599</v>
      </c>
      <c r="EO61" s="388">
        <v>0</v>
      </c>
      <c r="EP61" s="388">
        <v>3</v>
      </c>
      <c r="EQ61" s="277">
        <v>1</v>
      </c>
      <c r="ER61" s="821">
        <v>0</v>
      </c>
      <c r="ES61" s="821">
        <v>2</v>
      </c>
      <c r="ET61" s="838">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46" t="s">
        <v>605</v>
      </c>
      <c r="EM62" s="320" t="s">
        <v>603</v>
      </c>
      <c r="EN62" s="276" t="s">
        <v>604</v>
      </c>
      <c r="EO62" s="276">
        <v>6</v>
      </c>
      <c r="EP62" s="276">
        <v>16</v>
      </c>
      <c r="EQ62" s="277">
        <v>16</v>
      </c>
      <c r="ER62" s="277">
        <v>16</v>
      </c>
      <c r="ES62" s="277">
        <v>16</v>
      </c>
      <c r="ET62" s="838">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46" t="s">
        <v>613</v>
      </c>
      <c r="EM63" s="320" t="s">
        <v>611</v>
      </c>
      <c r="EN63" s="276" t="s">
        <v>612</v>
      </c>
      <c r="EO63" s="276">
        <v>0</v>
      </c>
      <c r="EP63" s="276">
        <v>1</v>
      </c>
      <c r="EQ63" s="331">
        <v>0.25</v>
      </c>
      <c r="ER63" s="331">
        <v>0.25</v>
      </c>
      <c r="ES63" s="331">
        <v>0.25</v>
      </c>
      <c r="ET63" s="837">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46" t="s">
        <v>618</v>
      </c>
      <c r="EM64" s="320" t="s">
        <v>616</v>
      </c>
      <c r="EN64" s="276" t="s">
        <v>1896</v>
      </c>
      <c r="EO64" s="816">
        <v>25</v>
      </c>
      <c r="EP64" s="816">
        <v>50</v>
      </c>
      <c r="EQ64" s="816">
        <v>0</v>
      </c>
      <c r="ER64" s="816">
        <v>0</v>
      </c>
      <c r="ES64" s="823">
        <v>0</v>
      </c>
      <c r="ET64" s="839">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6" t="s">
        <v>623</v>
      </c>
      <c r="EM65" s="320" t="s">
        <v>621</v>
      </c>
      <c r="EN65" s="276" t="s">
        <v>622</v>
      </c>
      <c r="EO65" s="276">
        <v>2</v>
      </c>
      <c r="EP65" s="276">
        <v>6</v>
      </c>
      <c r="EQ65" s="277">
        <v>0</v>
      </c>
      <c r="ER65" s="821">
        <v>0</v>
      </c>
      <c r="ES65" s="277">
        <v>2</v>
      </c>
      <c r="ET65" s="838">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46" t="s">
        <v>628</v>
      </c>
      <c r="EM66" s="320" t="s">
        <v>626</v>
      </c>
      <c r="EN66" s="276" t="s">
        <v>627</v>
      </c>
      <c r="EO66" s="276">
        <v>1</v>
      </c>
      <c r="EP66" s="276">
        <v>1</v>
      </c>
      <c r="EQ66" s="331">
        <v>1</v>
      </c>
      <c r="ER66" s="331">
        <v>1</v>
      </c>
      <c r="ES66" s="331">
        <v>1</v>
      </c>
      <c r="ET66" s="837">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6" t="s">
        <v>633</v>
      </c>
      <c r="EM67" s="320" t="s">
        <v>631</v>
      </c>
      <c r="EN67" s="276" t="s">
        <v>632</v>
      </c>
      <c r="EO67" s="276">
        <v>1</v>
      </c>
      <c r="EP67" s="276">
        <v>20</v>
      </c>
      <c r="EQ67" s="277">
        <v>0</v>
      </c>
      <c r="ER67" s="821">
        <v>3</v>
      </c>
      <c r="ES67" s="821">
        <v>8</v>
      </c>
      <c r="ET67" s="842">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6" t="s">
        <v>638</v>
      </c>
      <c r="EM68" s="320" t="s">
        <v>636</v>
      </c>
      <c r="EN68" s="276" t="s">
        <v>637</v>
      </c>
      <c r="EO68" s="276">
        <v>0</v>
      </c>
      <c r="EP68" s="277">
        <v>40</v>
      </c>
      <c r="EQ68" s="277">
        <v>0</v>
      </c>
      <c r="ER68" s="823">
        <v>0</v>
      </c>
      <c r="ES68" s="331">
        <v>15</v>
      </c>
      <c r="ET68" s="836">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46" t="s">
        <v>646</v>
      </c>
      <c r="EM69" s="320" t="s">
        <v>643</v>
      </c>
      <c r="EN69" s="276" t="s">
        <v>644</v>
      </c>
      <c r="EO69" s="388">
        <v>15</v>
      </c>
      <c r="EP69" s="388">
        <v>19</v>
      </c>
      <c r="EQ69" s="277">
        <v>17</v>
      </c>
      <c r="ER69" s="277">
        <v>18</v>
      </c>
      <c r="ES69" s="277">
        <v>19</v>
      </c>
      <c r="ET69" s="838">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46" t="s">
        <v>650</v>
      </c>
      <c r="EM70" s="320" t="s">
        <v>648</v>
      </c>
      <c r="EN70" s="276" t="s">
        <v>649</v>
      </c>
      <c r="EO70" s="276">
        <v>4</v>
      </c>
      <c r="EP70" s="276">
        <v>8</v>
      </c>
      <c r="EQ70" s="277">
        <v>6</v>
      </c>
      <c r="ER70" s="277">
        <v>8</v>
      </c>
      <c r="ES70" s="277">
        <v>8</v>
      </c>
      <c r="ET70" s="838">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46" t="s">
        <v>654</v>
      </c>
      <c r="EM71" s="320" t="s">
        <v>652</v>
      </c>
      <c r="EN71" s="276" t="s">
        <v>653</v>
      </c>
      <c r="EO71" s="276">
        <v>0</v>
      </c>
      <c r="EP71" s="276">
        <v>1</v>
      </c>
      <c r="EQ71" s="331">
        <v>0.25</v>
      </c>
      <c r="ER71" s="331">
        <v>0.25</v>
      </c>
      <c r="ES71" s="331">
        <v>0.25</v>
      </c>
      <c r="ET71" s="837">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46" t="s">
        <v>658</v>
      </c>
      <c r="EM72" s="320" t="s">
        <v>656</v>
      </c>
      <c r="EN72" s="276" t="s">
        <v>657</v>
      </c>
      <c r="EO72" s="276">
        <v>2</v>
      </c>
      <c r="EP72" s="276">
        <v>4</v>
      </c>
      <c r="EQ72" s="277">
        <v>1</v>
      </c>
      <c r="ER72" s="277">
        <v>1</v>
      </c>
      <c r="ES72" s="277">
        <v>1</v>
      </c>
      <c r="ET72" s="838">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46" t="s">
        <v>661</v>
      </c>
      <c r="EM73" s="320" t="s">
        <v>660</v>
      </c>
      <c r="EN73" s="276" t="s">
        <v>532</v>
      </c>
      <c r="EO73" s="276">
        <v>1</v>
      </c>
      <c r="EP73" s="276">
        <v>2</v>
      </c>
      <c r="EQ73" s="278">
        <v>0.5</v>
      </c>
      <c r="ER73" s="822">
        <v>0</v>
      </c>
      <c r="ES73" s="823">
        <v>0.25</v>
      </c>
      <c r="ET73" s="839">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46" t="s">
        <v>665</v>
      </c>
      <c r="EM74" s="320" t="s">
        <v>663</v>
      </c>
      <c r="EN74" s="276" t="s">
        <v>664</v>
      </c>
      <c r="EO74" s="276">
        <v>1</v>
      </c>
      <c r="EP74" s="276">
        <v>5</v>
      </c>
      <c r="EQ74" s="277">
        <v>2</v>
      </c>
      <c r="ER74" s="277">
        <v>5</v>
      </c>
      <c r="ES74" s="277">
        <v>5</v>
      </c>
      <c r="ET74" s="838">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46" t="s">
        <v>669</v>
      </c>
      <c r="EM75" s="320" t="s">
        <v>667</v>
      </c>
      <c r="EN75" s="276" t="s">
        <v>668</v>
      </c>
      <c r="EO75" s="388">
        <v>1</v>
      </c>
      <c r="EP75" s="388">
        <v>1</v>
      </c>
      <c r="EQ75" s="278">
        <v>1</v>
      </c>
      <c r="ER75" s="278">
        <v>1</v>
      </c>
      <c r="ES75" s="278">
        <v>1</v>
      </c>
      <c r="ET75" s="841">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46" t="s">
        <v>673</v>
      </c>
      <c r="EM76" s="320" t="s">
        <v>671</v>
      </c>
      <c r="EN76" s="276" t="s">
        <v>672</v>
      </c>
      <c r="EO76" s="388">
        <v>200</v>
      </c>
      <c r="EP76" s="388">
        <v>240</v>
      </c>
      <c r="EQ76" s="277">
        <v>45</v>
      </c>
      <c r="ER76" s="277">
        <v>65</v>
      </c>
      <c r="ES76" s="277">
        <v>65</v>
      </c>
      <c r="ET76" s="838">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46" t="s">
        <v>677</v>
      </c>
      <c r="EM77" s="320" t="s">
        <v>675</v>
      </c>
      <c r="EN77" s="276" t="s">
        <v>676</v>
      </c>
      <c r="EO77" s="388">
        <v>154</v>
      </c>
      <c r="EP77" s="388">
        <v>200</v>
      </c>
      <c r="EQ77" s="277">
        <v>50</v>
      </c>
      <c r="ER77" s="277">
        <v>50</v>
      </c>
      <c r="ES77" s="277">
        <v>50</v>
      </c>
      <c r="ET77" s="838">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46" t="s">
        <v>681</v>
      </c>
      <c r="EM78" s="320" t="s">
        <v>679</v>
      </c>
      <c r="EN78" s="276" t="s">
        <v>1897</v>
      </c>
      <c r="EO78" s="331">
        <v>10</v>
      </c>
      <c r="EP78" s="331">
        <v>100</v>
      </c>
      <c r="EQ78" s="331">
        <v>25</v>
      </c>
      <c r="ER78" s="331">
        <v>25</v>
      </c>
      <c r="ES78" s="331">
        <v>25</v>
      </c>
      <c r="ET78" s="837">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46" t="s">
        <v>685</v>
      </c>
      <c r="EM79" s="320" t="s">
        <v>683</v>
      </c>
      <c r="EN79" s="276" t="s">
        <v>684</v>
      </c>
      <c r="EO79" s="276">
        <v>1</v>
      </c>
      <c r="EP79" s="276">
        <v>2</v>
      </c>
      <c r="EQ79" s="277">
        <v>0</v>
      </c>
      <c r="ER79" s="821">
        <v>0</v>
      </c>
      <c r="ES79" s="822">
        <v>0.5</v>
      </c>
      <c r="ET79" s="836">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46" t="s">
        <v>689</v>
      </c>
      <c r="EM80" s="320" t="s">
        <v>687</v>
      </c>
      <c r="EN80" s="276" t="s">
        <v>688</v>
      </c>
      <c r="EO80" s="849">
        <v>55</v>
      </c>
      <c r="EP80" s="849">
        <v>57</v>
      </c>
      <c r="EQ80" s="816">
        <v>0</v>
      </c>
      <c r="ER80" s="821">
        <v>1</v>
      </c>
      <c r="ES80" s="821">
        <v>1</v>
      </c>
      <c r="ET80" s="848">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46" t="s">
        <v>692</v>
      </c>
      <c r="EM81" s="320" t="s">
        <v>691</v>
      </c>
      <c r="EN81" s="817" t="s">
        <v>668</v>
      </c>
      <c r="EO81" s="276">
        <v>1</v>
      </c>
      <c r="EP81" s="276">
        <v>1</v>
      </c>
      <c r="EQ81" s="331">
        <v>1</v>
      </c>
      <c r="ER81" s="331">
        <v>1</v>
      </c>
      <c r="ES81" s="331">
        <v>1</v>
      </c>
      <c r="ET81" s="837">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0" t="s">
        <v>700</v>
      </c>
      <c r="EM82" s="835" t="s">
        <v>697</v>
      </c>
      <c r="EN82" s="276" t="s">
        <v>698</v>
      </c>
      <c r="EO82" s="276">
        <v>0</v>
      </c>
      <c r="EP82" s="276">
        <v>1</v>
      </c>
      <c r="EQ82" s="277">
        <v>0</v>
      </c>
      <c r="ER82" s="822">
        <v>0.1</v>
      </c>
      <c r="ES82" s="823">
        <v>0.45</v>
      </c>
      <c r="ET82" s="839">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0" t="s">
        <v>704</v>
      </c>
      <c r="EM83" s="835" t="s">
        <v>702</v>
      </c>
      <c r="EN83" s="276" t="s">
        <v>703</v>
      </c>
      <c r="EO83" s="276">
        <v>0</v>
      </c>
      <c r="EP83" s="276">
        <v>1</v>
      </c>
      <c r="EQ83" s="278">
        <v>0.5</v>
      </c>
      <c r="ER83" s="278">
        <v>0.5</v>
      </c>
      <c r="ES83" s="277">
        <v>0</v>
      </c>
      <c r="ET83" s="838">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0" t="s">
        <v>708</v>
      </c>
      <c r="EM84" s="835" t="s">
        <v>706</v>
      </c>
      <c r="EN84" s="276" t="s">
        <v>1898</v>
      </c>
      <c r="EO84" s="277">
        <v>40</v>
      </c>
      <c r="EP84" s="277">
        <v>100</v>
      </c>
      <c r="EQ84" s="277">
        <v>0</v>
      </c>
      <c r="ER84" s="822">
        <v>100</v>
      </c>
      <c r="ES84" s="822">
        <v>0</v>
      </c>
      <c r="ET84" s="836">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0" t="s">
        <v>712</v>
      </c>
      <c r="EM85" s="835" t="s">
        <v>710</v>
      </c>
      <c r="EN85" s="276" t="s">
        <v>711</v>
      </c>
      <c r="EO85" s="276">
        <v>1</v>
      </c>
      <c r="EP85" s="276">
        <v>1</v>
      </c>
      <c r="EQ85" s="331">
        <v>1</v>
      </c>
      <c r="ER85" s="331">
        <v>1</v>
      </c>
      <c r="ES85" s="331">
        <v>1</v>
      </c>
      <c r="ET85" s="837">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0" t="s">
        <v>716</v>
      </c>
      <c r="EM86" s="835" t="s">
        <v>714</v>
      </c>
      <c r="EN86" s="276" t="s">
        <v>715</v>
      </c>
      <c r="EO86" s="276">
        <v>8</v>
      </c>
      <c r="EP86" s="276">
        <v>10</v>
      </c>
      <c r="EQ86" s="277">
        <v>3</v>
      </c>
      <c r="ER86" s="821">
        <v>2</v>
      </c>
      <c r="ES86" s="821">
        <v>3</v>
      </c>
      <c r="ET86" s="838">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0" t="s">
        <v>723</v>
      </c>
      <c r="EM87" s="320" t="s">
        <v>721</v>
      </c>
      <c r="EN87" s="276" t="s">
        <v>722</v>
      </c>
      <c r="EO87" s="276">
        <v>0</v>
      </c>
      <c r="EP87" s="276">
        <v>2</v>
      </c>
      <c r="EQ87" s="816">
        <v>0</v>
      </c>
      <c r="ER87" s="821">
        <v>0</v>
      </c>
      <c r="ES87" s="816">
        <v>1</v>
      </c>
      <c r="ET87" s="842">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0" t="s">
        <v>727</v>
      </c>
      <c r="EM88" s="320" t="s">
        <v>725</v>
      </c>
      <c r="EN88" s="276" t="s">
        <v>726</v>
      </c>
      <c r="EO88" s="276">
        <v>0</v>
      </c>
      <c r="EP88" s="276">
        <v>3</v>
      </c>
      <c r="EQ88" s="277">
        <v>0</v>
      </c>
      <c r="ER88" s="277">
        <v>2</v>
      </c>
      <c r="ES88" s="277">
        <v>1</v>
      </c>
      <c r="ET88" s="838">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0" t="s">
        <v>731</v>
      </c>
      <c r="EM89" s="320" t="s">
        <v>729</v>
      </c>
      <c r="EN89" s="276" t="s">
        <v>1899</v>
      </c>
      <c r="EO89" s="815">
        <v>70</v>
      </c>
      <c r="EP89" s="815">
        <v>100</v>
      </c>
      <c r="EQ89" s="815">
        <v>30</v>
      </c>
      <c r="ER89" s="821">
        <v>25</v>
      </c>
      <c r="ES89" s="821">
        <v>25</v>
      </c>
      <c r="ET89" s="842">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0" t="s">
        <v>735</v>
      </c>
      <c r="EM90" s="320" t="s">
        <v>733</v>
      </c>
      <c r="EN90" s="276" t="s">
        <v>1900</v>
      </c>
      <c r="EO90" s="815">
        <v>90</v>
      </c>
      <c r="EP90" s="815">
        <v>100</v>
      </c>
      <c r="EQ90" s="815">
        <v>10</v>
      </c>
      <c r="ER90" s="821">
        <v>90</v>
      </c>
      <c r="ES90" s="816">
        <v>0</v>
      </c>
      <c r="ET90" s="848">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0" t="s">
        <v>740</v>
      </c>
      <c r="EM91" s="320" t="s">
        <v>738</v>
      </c>
      <c r="EN91" s="276" t="s">
        <v>739</v>
      </c>
      <c r="EO91" s="276">
        <v>1</v>
      </c>
      <c r="EP91" s="276">
        <v>1</v>
      </c>
      <c r="EQ91" s="331">
        <v>1</v>
      </c>
      <c r="ER91" s="331">
        <v>1</v>
      </c>
      <c r="ES91" s="331">
        <v>1</v>
      </c>
      <c r="ET91" s="837">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0" t="s">
        <v>743</v>
      </c>
      <c r="EM92" s="320" t="s">
        <v>742</v>
      </c>
      <c r="EN92" s="276" t="s">
        <v>433</v>
      </c>
      <c r="EO92" s="276">
        <v>3</v>
      </c>
      <c r="EP92" s="276">
        <v>3</v>
      </c>
      <c r="EQ92" s="278">
        <v>3</v>
      </c>
      <c r="ER92" s="278">
        <v>3</v>
      </c>
      <c r="ES92" s="277">
        <v>3</v>
      </c>
      <c r="ET92" s="838">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0" t="s">
        <v>747</v>
      </c>
      <c r="EM93" s="320" t="s">
        <v>745</v>
      </c>
      <c r="EN93" s="276" t="s">
        <v>746</v>
      </c>
      <c r="EO93" s="276">
        <v>1</v>
      </c>
      <c r="EP93" s="276">
        <v>1</v>
      </c>
      <c r="EQ93" s="331">
        <v>1</v>
      </c>
      <c r="ER93" s="331">
        <v>1</v>
      </c>
      <c r="ES93" s="331">
        <v>1</v>
      </c>
      <c r="ET93" s="837">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0" t="s">
        <v>750</v>
      </c>
      <c r="EM94" s="320" t="s">
        <v>749</v>
      </c>
      <c r="EN94" s="276" t="s">
        <v>532</v>
      </c>
      <c r="EO94" s="276">
        <v>492</v>
      </c>
      <c r="EP94" s="276">
        <v>600</v>
      </c>
      <c r="EQ94" s="277">
        <v>519</v>
      </c>
      <c r="ER94" s="277">
        <v>546</v>
      </c>
      <c r="ES94" s="277">
        <v>573</v>
      </c>
      <c r="ET94" s="838">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0" t="s">
        <v>757</v>
      </c>
      <c r="EM95" s="320" t="s">
        <v>755</v>
      </c>
      <c r="EN95" s="276" t="s">
        <v>756</v>
      </c>
      <c r="EO95" s="276">
        <v>0</v>
      </c>
      <c r="EP95" s="276">
        <v>1</v>
      </c>
      <c r="EQ95" s="277">
        <v>0</v>
      </c>
      <c r="ER95" s="278">
        <v>0.6</v>
      </c>
      <c r="ES95" s="278">
        <v>0.4</v>
      </c>
      <c r="ET95" s="838">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0" t="s">
        <v>761</v>
      </c>
      <c r="EM96" s="320" t="s">
        <v>759</v>
      </c>
      <c r="EN96" s="276" t="s">
        <v>760</v>
      </c>
      <c r="EO96" s="276">
        <v>0</v>
      </c>
      <c r="EP96" s="276">
        <v>1</v>
      </c>
      <c r="EQ96" s="277">
        <v>0</v>
      </c>
      <c r="ER96" s="331">
        <v>0.25</v>
      </c>
      <c r="ES96" s="278">
        <v>0.5</v>
      </c>
      <c r="ET96" s="837">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0" t="s">
        <v>765</v>
      </c>
      <c r="EM97" s="320" t="s">
        <v>763</v>
      </c>
      <c r="EN97" s="276" t="s">
        <v>764</v>
      </c>
      <c r="EO97" s="276">
        <v>8</v>
      </c>
      <c r="EP97" s="276">
        <v>8</v>
      </c>
      <c r="EQ97" s="277">
        <v>2</v>
      </c>
      <c r="ER97" s="277">
        <v>2</v>
      </c>
      <c r="ES97" s="277">
        <v>2</v>
      </c>
      <c r="ET97" s="838">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0" t="s">
        <v>770</v>
      </c>
      <c r="EM98" s="320" t="s">
        <v>768</v>
      </c>
      <c r="EN98" s="276" t="s">
        <v>769</v>
      </c>
      <c r="EO98" s="276">
        <v>0</v>
      </c>
      <c r="EP98" s="276">
        <v>1</v>
      </c>
      <c r="EQ98" s="331">
        <v>0.25</v>
      </c>
      <c r="ER98" s="331">
        <v>0.25</v>
      </c>
      <c r="ES98" s="331">
        <v>0.25</v>
      </c>
      <c r="ET98" s="837">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0" t="s">
        <v>777</v>
      </c>
      <c r="EM99" s="320" t="s">
        <v>775</v>
      </c>
      <c r="EN99" s="276" t="s">
        <v>776</v>
      </c>
      <c r="EO99" s="276">
        <v>0</v>
      </c>
      <c r="EP99" s="276">
        <v>1</v>
      </c>
      <c r="EQ99" s="331">
        <v>0.25</v>
      </c>
      <c r="ER99" s="331">
        <v>0.25</v>
      </c>
      <c r="ES99" s="331">
        <v>0.25</v>
      </c>
      <c r="ET99" s="837">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0" t="s">
        <v>781</v>
      </c>
      <c r="EM100" s="320" t="s">
        <v>779</v>
      </c>
      <c r="EN100" s="276" t="s">
        <v>780</v>
      </c>
      <c r="EO100" s="276">
        <v>0</v>
      </c>
      <c r="EP100" s="276">
        <v>1</v>
      </c>
      <c r="EQ100" s="331">
        <v>0.25</v>
      </c>
      <c r="ER100" s="331">
        <v>0.25</v>
      </c>
      <c r="ES100" s="331">
        <v>0.25</v>
      </c>
      <c r="ET100" s="837">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0" t="s">
        <v>785</v>
      </c>
      <c r="EM101" s="320" t="s">
        <v>783</v>
      </c>
      <c r="EN101" s="276" t="s">
        <v>784</v>
      </c>
      <c r="EO101" s="276">
        <v>0</v>
      </c>
      <c r="EP101" s="331">
        <v>100</v>
      </c>
      <c r="EQ101" s="331">
        <v>25</v>
      </c>
      <c r="ER101" s="331">
        <v>25</v>
      </c>
      <c r="ES101" s="331">
        <v>25</v>
      </c>
      <c r="ET101" s="837">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0" t="s">
        <v>789</v>
      </c>
      <c r="EM102" s="320" t="s">
        <v>787</v>
      </c>
      <c r="EN102" s="276" t="s">
        <v>788</v>
      </c>
      <c r="EO102" s="276">
        <v>1</v>
      </c>
      <c r="EP102" s="276">
        <v>1</v>
      </c>
      <c r="EQ102" s="331">
        <v>1</v>
      </c>
      <c r="ER102" s="331">
        <v>1</v>
      </c>
      <c r="ES102" s="331">
        <v>1</v>
      </c>
      <c r="ET102" s="837">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0" t="s">
        <v>793</v>
      </c>
      <c r="EM103" s="320" t="s">
        <v>791</v>
      </c>
      <c r="EN103" s="276" t="s">
        <v>792</v>
      </c>
      <c r="EO103" s="276">
        <v>3</v>
      </c>
      <c r="EP103" s="276">
        <v>3</v>
      </c>
      <c r="EQ103" s="278">
        <v>3</v>
      </c>
      <c r="ER103" s="278">
        <v>3</v>
      </c>
      <c r="ES103" s="277">
        <v>3</v>
      </c>
      <c r="ET103" s="838">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0" t="s">
        <v>797</v>
      </c>
      <c r="EM104" s="320" t="s">
        <v>795</v>
      </c>
      <c r="EN104" s="276" t="s">
        <v>796</v>
      </c>
      <c r="EO104" s="276">
        <v>0</v>
      </c>
      <c r="EP104" s="331">
        <v>100</v>
      </c>
      <c r="EQ104" s="331">
        <v>25</v>
      </c>
      <c r="ER104" s="331">
        <v>25</v>
      </c>
      <c r="ES104" s="331">
        <v>25</v>
      </c>
      <c r="ET104" s="837">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0" t="s">
        <v>800</v>
      </c>
      <c r="EM105" s="320" t="s">
        <v>799</v>
      </c>
      <c r="EN105" s="276" t="s">
        <v>653</v>
      </c>
      <c r="EO105" s="276">
        <v>0</v>
      </c>
      <c r="EP105" s="276">
        <v>1</v>
      </c>
      <c r="EQ105" s="331">
        <v>0.25</v>
      </c>
      <c r="ER105" s="331">
        <v>0.25</v>
      </c>
      <c r="ES105" s="331">
        <v>0.25</v>
      </c>
      <c r="ET105" s="837">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0" t="s">
        <v>808</v>
      </c>
      <c r="EM106" s="320" t="s">
        <v>805</v>
      </c>
      <c r="EN106" s="276" t="s">
        <v>806</v>
      </c>
      <c r="EO106" s="276">
        <v>164</v>
      </c>
      <c r="EP106" s="276">
        <v>131</v>
      </c>
      <c r="EQ106" s="277">
        <v>164</v>
      </c>
      <c r="ER106" s="277">
        <v>154</v>
      </c>
      <c r="ES106" s="277">
        <v>144</v>
      </c>
      <c r="ET106" s="838">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0" t="s">
        <v>812</v>
      </c>
      <c r="EM107" s="320" t="s">
        <v>810</v>
      </c>
      <c r="EN107" s="276" t="s">
        <v>811</v>
      </c>
      <c r="EO107" s="276">
        <v>1</v>
      </c>
      <c r="EP107" s="276">
        <v>1</v>
      </c>
      <c r="EQ107" s="331">
        <v>1</v>
      </c>
      <c r="ER107" s="331">
        <v>1</v>
      </c>
      <c r="ES107" s="331">
        <v>1</v>
      </c>
      <c r="ET107" s="837">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0" t="s">
        <v>816</v>
      </c>
      <c r="EM108" s="320" t="s">
        <v>814</v>
      </c>
      <c r="EN108" s="276" t="s">
        <v>815</v>
      </c>
      <c r="EO108" s="276">
        <v>1</v>
      </c>
      <c r="EP108" s="276">
        <v>1</v>
      </c>
      <c r="EQ108" s="331">
        <v>1</v>
      </c>
      <c r="ER108" s="331">
        <v>1</v>
      </c>
      <c r="ES108" s="331">
        <v>1</v>
      </c>
      <c r="ET108" s="837">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0" t="s">
        <v>821</v>
      </c>
      <c r="EM109" s="320" t="s">
        <v>820</v>
      </c>
      <c r="EN109" s="276" t="s">
        <v>653</v>
      </c>
      <c r="EO109" s="276">
        <v>0</v>
      </c>
      <c r="EP109" s="276">
        <v>1</v>
      </c>
      <c r="EQ109" s="278">
        <v>0.2</v>
      </c>
      <c r="ER109" s="278">
        <v>0.3</v>
      </c>
      <c r="ES109" s="331">
        <v>0.25</v>
      </c>
      <c r="ET109" s="837">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0" t="s">
        <v>824</v>
      </c>
      <c r="EM110" s="320" t="s">
        <v>823</v>
      </c>
      <c r="EN110" s="276" t="s">
        <v>653</v>
      </c>
      <c r="EO110" s="276">
        <v>1</v>
      </c>
      <c r="EP110" s="276">
        <v>1</v>
      </c>
      <c r="EQ110" s="331">
        <v>1</v>
      </c>
      <c r="ER110" s="331">
        <v>1</v>
      </c>
      <c r="ES110" s="331">
        <v>1</v>
      </c>
      <c r="ET110" s="837">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0" t="s">
        <v>833</v>
      </c>
      <c r="EM111" s="320" t="s">
        <v>830</v>
      </c>
      <c r="EN111" s="276" t="s">
        <v>831</v>
      </c>
      <c r="EO111" s="276">
        <v>0</v>
      </c>
      <c r="EP111" s="276">
        <v>1</v>
      </c>
      <c r="EQ111" s="277">
        <v>1</v>
      </c>
      <c r="ER111" s="277">
        <v>1</v>
      </c>
      <c r="ES111" s="277">
        <v>1</v>
      </c>
      <c r="ET111" s="838">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0" t="s">
        <v>837</v>
      </c>
      <c r="EM112" s="320" t="s">
        <v>835</v>
      </c>
      <c r="EN112" s="276" t="s">
        <v>836</v>
      </c>
      <c r="EO112" s="276">
        <v>0</v>
      </c>
      <c r="EP112" s="276">
        <v>1</v>
      </c>
      <c r="EQ112" s="277">
        <v>0</v>
      </c>
      <c r="ER112" s="277">
        <v>1</v>
      </c>
      <c r="ES112" s="277">
        <v>1</v>
      </c>
      <c r="ET112" s="838">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0" t="s">
        <v>841</v>
      </c>
      <c r="EM113" s="320" t="s">
        <v>839</v>
      </c>
      <c r="EN113" s="276" t="s">
        <v>1901</v>
      </c>
      <c r="EO113" s="331">
        <v>25</v>
      </c>
      <c r="EP113" s="331">
        <v>30</v>
      </c>
      <c r="EQ113" s="331">
        <v>25</v>
      </c>
      <c r="ER113" s="331">
        <v>26</v>
      </c>
      <c r="ES113" s="331">
        <v>29</v>
      </c>
      <c r="ET113" s="841">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0" t="s">
        <v>845</v>
      </c>
      <c r="EM114" s="320" t="s">
        <v>843</v>
      </c>
      <c r="EN114" s="276" t="s">
        <v>1902</v>
      </c>
      <c r="EO114" s="278">
        <v>38</v>
      </c>
      <c r="EP114" s="278">
        <v>58</v>
      </c>
      <c r="EQ114" s="278">
        <v>40</v>
      </c>
      <c r="ER114" s="331">
        <v>45</v>
      </c>
      <c r="ES114" s="278">
        <v>50</v>
      </c>
      <c r="ET114" s="837">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0" t="s">
        <v>849</v>
      </c>
      <c r="EM115" s="320" t="s">
        <v>847</v>
      </c>
      <c r="EN115" s="276" t="s">
        <v>1903</v>
      </c>
      <c r="EO115" s="277">
        <v>2</v>
      </c>
      <c r="EP115" s="816">
        <v>10</v>
      </c>
      <c r="EQ115" s="816">
        <v>2</v>
      </c>
      <c r="ER115" s="816">
        <v>4</v>
      </c>
      <c r="ES115" s="816">
        <v>6</v>
      </c>
      <c r="ET115" s="848">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0" t="s">
        <v>853</v>
      </c>
      <c r="EM116" s="320" t="s">
        <v>851</v>
      </c>
      <c r="EN116" s="276" t="s">
        <v>852</v>
      </c>
      <c r="EO116" s="276">
        <v>2</v>
      </c>
      <c r="EP116" s="276">
        <v>3</v>
      </c>
      <c r="EQ116" s="277">
        <v>1</v>
      </c>
      <c r="ER116" s="277">
        <v>1</v>
      </c>
      <c r="ES116" s="278">
        <v>0.5</v>
      </c>
      <c r="ET116" s="841">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0" t="s">
        <v>857</v>
      </c>
      <c r="EM117" s="320" t="s">
        <v>855</v>
      </c>
      <c r="EN117" s="276" t="s">
        <v>1904</v>
      </c>
      <c r="EO117" s="277">
        <v>5</v>
      </c>
      <c r="EP117" s="816">
        <v>30</v>
      </c>
      <c r="EQ117" s="816">
        <v>5</v>
      </c>
      <c r="ER117" s="816">
        <v>15</v>
      </c>
      <c r="ES117" s="816">
        <v>25</v>
      </c>
      <c r="ET117" s="848">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0" t="s">
        <v>861</v>
      </c>
      <c r="EM118" s="320" t="s">
        <v>859</v>
      </c>
      <c r="EN118" s="276" t="s">
        <v>860</v>
      </c>
      <c r="EO118" s="276">
        <v>1</v>
      </c>
      <c r="EP118" s="817">
        <v>2</v>
      </c>
      <c r="EQ118" s="816">
        <v>0</v>
      </c>
      <c r="ER118" s="821">
        <v>0</v>
      </c>
      <c r="ES118" s="816">
        <v>1</v>
      </c>
      <c r="ET118" s="842">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0" t="s">
        <v>865</v>
      </c>
      <c r="EM119" s="320" t="s">
        <v>863</v>
      </c>
      <c r="EN119" s="276" t="s">
        <v>864</v>
      </c>
      <c r="EO119" s="277">
        <v>0</v>
      </c>
      <c r="EP119" s="816">
        <v>40</v>
      </c>
      <c r="EQ119" s="816">
        <v>5</v>
      </c>
      <c r="ER119" s="816">
        <v>15</v>
      </c>
      <c r="ES119" s="816">
        <v>30</v>
      </c>
      <c r="ET119" s="848">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0" t="s">
        <v>869</v>
      </c>
      <c r="EM120" s="320" t="s">
        <v>867</v>
      </c>
      <c r="EN120" s="276" t="s">
        <v>868</v>
      </c>
      <c r="EO120" s="277">
        <v>0</v>
      </c>
      <c r="EP120" s="816">
        <v>90</v>
      </c>
      <c r="EQ120" s="816">
        <v>0</v>
      </c>
      <c r="ER120" s="816">
        <v>5</v>
      </c>
      <c r="ES120" s="816">
        <v>40</v>
      </c>
      <c r="ET120" s="848">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0" t="s">
        <v>875</v>
      </c>
      <c r="EM121" s="320" t="s">
        <v>873</v>
      </c>
      <c r="EN121" s="276" t="s">
        <v>874</v>
      </c>
      <c r="EO121" s="276">
        <v>1</v>
      </c>
      <c r="EP121" s="278">
        <v>2</v>
      </c>
      <c r="EQ121" s="278">
        <v>0.5</v>
      </c>
      <c r="ER121" s="278">
        <v>0.5</v>
      </c>
      <c r="ES121" s="278">
        <v>0.5</v>
      </c>
      <c r="ET121" s="841">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0" t="s">
        <v>879</v>
      </c>
      <c r="EM122" s="320" t="s">
        <v>877</v>
      </c>
      <c r="EN122" s="276" t="s">
        <v>878</v>
      </c>
      <c r="EO122" s="276">
        <v>281</v>
      </c>
      <c r="EP122" s="276">
        <v>600</v>
      </c>
      <c r="EQ122" s="277">
        <v>150</v>
      </c>
      <c r="ER122" s="277">
        <v>150</v>
      </c>
      <c r="ES122" s="277">
        <v>150</v>
      </c>
      <c r="ET122" s="838">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0" t="s">
        <v>883</v>
      </c>
      <c r="EM123" s="320" t="s">
        <v>881</v>
      </c>
      <c r="EN123" s="276" t="s">
        <v>882</v>
      </c>
      <c r="EO123" s="388">
        <v>0</v>
      </c>
      <c r="EP123" s="388">
        <v>1</v>
      </c>
      <c r="EQ123" s="278">
        <v>0.2</v>
      </c>
      <c r="ER123" s="822">
        <v>0</v>
      </c>
      <c r="ES123" s="822">
        <v>0.4</v>
      </c>
      <c r="ET123" s="836">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0" t="s">
        <v>887</v>
      </c>
      <c r="EM124" s="320" t="s">
        <v>885</v>
      </c>
      <c r="EN124" s="276" t="s">
        <v>886</v>
      </c>
      <c r="EO124" s="388">
        <v>1</v>
      </c>
      <c r="EP124" s="388">
        <v>3</v>
      </c>
      <c r="EQ124" s="278">
        <v>0.5</v>
      </c>
      <c r="ER124" s="278">
        <v>0.5</v>
      </c>
      <c r="ES124" s="277">
        <v>1</v>
      </c>
      <c r="ET124" s="838">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0" t="s">
        <v>893</v>
      </c>
      <c r="EM125" s="320" t="s">
        <v>891</v>
      </c>
      <c r="EN125" s="276" t="s">
        <v>892</v>
      </c>
      <c r="EO125" s="278">
        <v>0</v>
      </c>
      <c r="EP125" s="278">
        <v>70</v>
      </c>
      <c r="EQ125" s="278">
        <v>10</v>
      </c>
      <c r="ER125" s="822">
        <v>0</v>
      </c>
      <c r="ES125" s="822">
        <v>30</v>
      </c>
      <c r="ET125" s="836">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0" t="s">
        <v>897</v>
      </c>
      <c r="EM126" s="320" t="s">
        <v>895</v>
      </c>
      <c r="EN126" s="276" t="s">
        <v>896</v>
      </c>
      <c r="EO126" s="276">
        <v>0</v>
      </c>
      <c r="EP126" s="276">
        <v>1</v>
      </c>
      <c r="EQ126" s="278">
        <v>0.2</v>
      </c>
      <c r="ER126" s="822">
        <v>0.2</v>
      </c>
      <c r="ES126" s="278">
        <v>0.3</v>
      </c>
      <c r="ET126" s="836">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0" t="s">
        <v>901</v>
      </c>
      <c r="EM127" s="320" t="s">
        <v>899</v>
      </c>
      <c r="EN127" s="276" t="s">
        <v>900</v>
      </c>
      <c r="EO127" s="276">
        <v>0</v>
      </c>
      <c r="EP127" s="276">
        <v>4</v>
      </c>
      <c r="EQ127" s="277">
        <v>1</v>
      </c>
      <c r="ER127" s="277">
        <v>1</v>
      </c>
      <c r="ES127" s="277">
        <v>1</v>
      </c>
      <c r="ET127" s="838">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0" t="s">
        <v>907</v>
      </c>
      <c r="EM128" s="320" t="s">
        <v>905</v>
      </c>
      <c r="EN128" s="276" t="s">
        <v>906</v>
      </c>
      <c r="EO128" s="276">
        <v>0</v>
      </c>
      <c r="EP128" s="276">
        <v>2</v>
      </c>
      <c r="EQ128" s="278">
        <v>0.5</v>
      </c>
      <c r="ER128" s="278">
        <v>0.5</v>
      </c>
      <c r="ES128" s="278">
        <v>0.5</v>
      </c>
      <c r="ET128" s="841">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0" t="s">
        <v>911</v>
      </c>
      <c r="EM129" s="320" t="s">
        <v>909</v>
      </c>
      <c r="EN129" s="276" t="s">
        <v>910</v>
      </c>
      <c r="EO129" s="276">
        <v>0</v>
      </c>
      <c r="EP129" s="276">
        <v>200</v>
      </c>
      <c r="EQ129" s="277">
        <v>50</v>
      </c>
      <c r="ER129" s="277">
        <v>50</v>
      </c>
      <c r="ES129" s="277">
        <v>50</v>
      </c>
      <c r="ET129" s="838">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0" t="s">
        <v>915</v>
      </c>
      <c r="EM130" s="320" t="s">
        <v>913</v>
      </c>
      <c r="EN130" s="276" t="s">
        <v>914</v>
      </c>
      <c r="EO130" s="276">
        <v>0</v>
      </c>
      <c r="EP130" s="276">
        <v>1</v>
      </c>
      <c r="EQ130" s="278">
        <v>0.2</v>
      </c>
      <c r="ER130" s="278">
        <v>0.3</v>
      </c>
      <c r="ES130" s="278">
        <v>0.3</v>
      </c>
      <c r="ET130" s="841">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0" t="s">
        <v>919</v>
      </c>
      <c r="EM131" s="320" t="s">
        <v>917</v>
      </c>
      <c r="EN131" s="276" t="s">
        <v>918</v>
      </c>
      <c r="EO131" s="276">
        <v>0</v>
      </c>
      <c r="EP131" s="276">
        <v>1</v>
      </c>
      <c r="EQ131" s="278">
        <v>0.2</v>
      </c>
      <c r="ER131" s="278">
        <v>0.3</v>
      </c>
      <c r="ES131" s="278">
        <v>0.3</v>
      </c>
      <c r="ET131" s="841">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0" t="s">
        <v>923</v>
      </c>
      <c r="EM132" s="320" t="s">
        <v>921</v>
      </c>
      <c r="EN132" s="276" t="s">
        <v>922</v>
      </c>
      <c r="EO132" s="276">
        <v>0</v>
      </c>
      <c r="EP132" s="276">
        <v>1</v>
      </c>
      <c r="EQ132" s="278">
        <v>0.2</v>
      </c>
      <c r="ER132" s="278">
        <v>0.3</v>
      </c>
      <c r="ES132" s="278">
        <v>0.3</v>
      </c>
      <c r="ET132" s="841">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0" t="s">
        <v>930</v>
      </c>
      <c r="EM133" s="320" t="s">
        <v>928</v>
      </c>
      <c r="EN133" s="276" t="s">
        <v>929</v>
      </c>
      <c r="EO133" s="276">
        <v>0</v>
      </c>
      <c r="EP133" s="276">
        <v>2</v>
      </c>
      <c r="EQ133" s="278">
        <v>0.5</v>
      </c>
      <c r="ER133" s="278">
        <v>0.5</v>
      </c>
      <c r="ES133" s="278">
        <v>0.5</v>
      </c>
      <c r="ET133" s="841">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0" t="s">
        <v>934</v>
      </c>
      <c r="EM134" s="320" t="s">
        <v>932</v>
      </c>
      <c r="EN134" s="276" t="s">
        <v>933</v>
      </c>
      <c r="EO134" s="276">
        <v>300</v>
      </c>
      <c r="EP134" s="276">
        <v>500</v>
      </c>
      <c r="EQ134" s="277">
        <v>125</v>
      </c>
      <c r="ER134" s="277">
        <v>125</v>
      </c>
      <c r="ES134" s="277">
        <v>125</v>
      </c>
      <c r="ET134" s="838">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0" t="s">
        <v>938</v>
      </c>
      <c r="EM135" s="320" t="s">
        <v>936</v>
      </c>
      <c r="EN135" s="276" t="s">
        <v>937</v>
      </c>
      <c r="EO135" s="276">
        <v>0</v>
      </c>
      <c r="EP135" s="388">
        <v>1</v>
      </c>
      <c r="EQ135" s="331">
        <v>0.25</v>
      </c>
      <c r="ER135" s="823">
        <v>0.05</v>
      </c>
      <c r="ES135" s="823">
        <v>0.35</v>
      </c>
      <c r="ET135" s="839">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0" t="s">
        <v>942</v>
      </c>
      <c r="EM136" s="320" t="s">
        <v>940</v>
      </c>
      <c r="EN136" s="276" t="s">
        <v>941</v>
      </c>
      <c r="EO136" s="276">
        <v>0</v>
      </c>
      <c r="EP136" s="276">
        <v>8</v>
      </c>
      <c r="EQ136" s="277">
        <v>2</v>
      </c>
      <c r="ER136" s="277">
        <v>2</v>
      </c>
      <c r="ES136" s="277">
        <v>2</v>
      </c>
      <c r="ET136" s="838">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0" t="s">
        <v>946</v>
      </c>
      <c r="EM137" s="320" t="s">
        <v>944</v>
      </c>
      <c r="EN137" s="276" t="s">
        <v>945</v>
      </c>
      <c r="EO137" s="276">
        <v>6</v>
      </c>
      <c r="EP137" s="276">
        <v>194</v>
      </c>
      <c r="EQ137" s="277">
        <v>48</v>
      </c>
      <c r="ER137" s="277">
        <v>48</v>
      </c>
      <c r="ES137" s="277">
        <v>48</v>
      </c>
      <c r="ET137" s="838">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0" t="s">
        <v>950</v>
      </c>
      <c r="EM138" s="320" t="s">
        <v>948</v>
      </c>
      <c r="EN138" s="276" t="s">
        <v>949</v>
      </c>
      <c r="EO138" s="276">
        <v>0</v>
      </c>
      <c r="EP138" s="388">
        <v>1</v>
      </c>
      <c r="EQ138" s="331">
        <v>0.25</v>
      </c>
      <c r="ER138" s="331">
        <v>0.25</v>
      </c>
      <c r="ES138" s="331">
        <v>0.25</v>
      </c>
      <c r="ET138" s="837">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0" t="s">
        <v>956</v>
      </c>
      <c r="EM139" s="320" t="s">
        <v>954</v>
      </c>
      <c r="EN139" s="276" t="s">
        <v>955</v>
      </c>
      <c r="EO139" s="276">
        <v>0</v>
      </c>
      <c r="EP139" s="276">
        <v>1</v>
      </c>
      <c r="EQ139" s="277">
        <v>0</v>
      </c>
      <c r="ER139" s="822">
        <v>0</v>
      </c>
      <c r="ES139" s="823">
        <v>0.5</v>
      </c>
      <c r="ET139" s="839">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0" t="s">
        <v>960</v>
      </c>
      <c r="EM140" s="320" t="s">
        <v>958</v>
      </c>
      <c r="EN140" s="276" t="s">
        <v>959</v>
      </c>
      <c r="EO140" s="276">
        <v>0</v>
      </c>
      <c r="EP140" s="276">
        <v>1</v>
      </c>
      <c r="EQ140" s="331">
        <v>0.25</v>
      </c>
      <c r="ER140" s="331">
        <v>0.25</v>
      </c>
      <c r="ES140" s="331">
        <v>0.25</v>
      </c>
      <c r="ET140" s="837">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0" t="s">
        <v>964</v>
      </c>
      <c r="EM141" s="320" t="s">
        <v>962</v>
      </c>
      <c r="EN141" s="276" t="s">
        <v>963</v>
      </c>
      <c r="EO141" s="276">
        <v>1</v>
      </c>
      <c r="EP141" s="276">
        <v>2</v>
      </c>
      <c r="EQ141" s="278">
        <v>0.5</v>
      </c>
      <c r="ER141" s="278">
        <v>0.5</v>
      </c>
      <c r="ES141" s="278">
        <v>0.5</v>
      </c>
      <c r="ET141" s="841">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0" t="s">
        <v>968</v>
      </c>
      <c r="EM142" s="320" t="s">
        <v>966</v>
      </c>
      <c r="EN142" s="276" t="s">
        <v>967</v>
      </c>
      <c r="EO142" s="276">
        <v>10</v>
      </c>
      <c r="EP142" s="276">
        <v>20</v>
      </c>
      <c r="EQ142" s="277">
        <v>6</v>
      </c>
      <c r="ER142" s="277">
        <v>6</v>
      </c>
      <c r="ES142" s="277">
        <v>4</v>
      </c>
      <c r="ET142" s="838">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0" t="s">
        <v>972</v>
      </c>
      <c r="EM143" s="320" t="s">
        <v>970</v>
      </c>
      <c r="EN143" s="276" t="s">
        <v>971</v>
      </c>
      <c r="EO143" s="277">
        <v>15</v>
      </c>
      <c r="EP143" s="277">
        <v>65</v>
      </c>
      <c r="EQ143" s="277">
        <v>0</v>
      </c>
      <c r="ER143" s="278">
        <v>30</v>
      </c>
      <c r="ES143" s="278">
        <v>30</v>
      </c>
      <c r="ET143" s="837">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0" t="s">
        <v>978</v>
      </c>
      <c r="EM144" s="320" t="s">
        <v>976</v>
      </c>
      <c r="EN144" s="276" t="s">
        <v>977</v>
      </c>
      <c r="EO144" s="388">
        <v>0</v>
      </c>
      <c r="EP144" s="388">
        <v>1</v>
      </c>
      <c r="EQ144" s="331">
        <v>0.25</v>
      </c>
      <c r="ER144" s="823">
        <v>0</v>
      </c>
      <c r="ES144" s="823">
        <v>0.35</v>
      </c>
      <c r="ET144" s="839">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0" t="s">
        <v>982</v>
      </c>
      <c r="EM145" s="320" t="s">
        <v>980</v>
      </c>
      <c r="EN145" s="276" t="s">
        <v>981</v>
      </c>
      <c r="EO145" s="388">
        <v>0</v>
      </c>
      <c r="EP145" s="388">
        <v>4</v>
      </c>
      <c r="EQ145" s="277">
        <v>1</v>
      </c>
      <c r="ER145" s="277">
        <v>1</v>
      </c>
      <c r="ES145" s="277">
        <v>1</v>
      </c>
      <c r="ET145" s="838">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0" t="s">
        <v>986</v>
      </c>
      <c r="EM146" s="320" t="s">
        <v>984</v>
      </c>
      <c r="EN146" s="276" t="s">
        <v>985</v>
      </c>
      <c r="EO146" s="388">
        <v>1</v>
      </c>
      <c r="EP146" s="388">
        <v>3</v>
      </c>
      <c r="EQ146" s="277">
        <v>1</v>
      </c>
      <c r="ER146" s="277">
        <v>1</v>
      </c>
      <c r="ES146" s="277">
        <v>1</v>
      </c>
      <c r="ET146" s="838">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0" t="s">
        <v>990</v>
      </c>
      <c r="EM147" s="320" t="s">
        <v>988</v>
      </c>
      <c r="EN147" s="276" t="s">
        <v>989</v>
      </c>
      <c r="EO147" s="388">
        <v>0</v>
      </c>
      <c r="EP147" s="388">
        <v>1</v>
      </c>
      <c r="EQ147" s="278">
        <v>0.2</v>
      </c>
      <c r="ER147" s="278">
        <v>0.2</v>
      </c>
      <c r="ES147" s="278">
        <v>0.3</v>
      </c>
      <c r="ET147" s="841">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6" t="s">
        <v>999</v>
      </c>
      <c r="EM148" s="320" t="s">
        <v>996</v>
      </c>
      <c r="EN148" s="276" t="s">
        <v>997</v>
      </c>
      <c r="EO148" s="817">
        <v>12</v>
      </c>
      <c r="EP148" s="817">
        <v>17</v>
      </c>
      <c r="EQ148" s="816">
        <v>0</v>
      </c>
      <c r="ER148" s="816">
        <v>3</v>
      </c>
      <c r="ES148" s="816">
        <v>2</v>
      </c>
      <c r="ET148" s="848">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6" t="s">
        <v>1003</v>
      </c>
      <c r="EM149" s="320" t="s">
        <v>1001</v>
      </c>
      <c r="EN149" s="276" t="s">
        <v>1002</v>
      </c>
      <c r="EO149" s="276">
        <v>0</v>
      </c>
      <c r="EP149" s="276">
        <v>3</v>
      </c>
      <c r="EQ149" s="278">
        <v>0.2</v>
      </c>
      <c r="ER149" s="851">
        <v>0.2</v>
      </c>
      <c r="ES149" s="851">
        <v>1.6</v>
      </c>
      <c r="ET149" s="838">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6" t="s">
        <v>1007</v>
      </c>
      <c r="EM150" s="320" t="s">
        <v>1005</v>
      </c>
      <c r="EN150" s="276" t="s">
        <v>1006</v>
      </c>
      <c r="EO150" s="388">
        <v>12</v>
      </c>
      <c r="EP150" s="388">
        <v>12</v>
      </c>
      <c r="EQ150" s="277">
        <v>12</v>
      </c>
      <c r="ER150" s="852">
        <v>4</v>
      </c>
      <c r="ES150" s="852">
        <v>4</v>
      </c>
      <c r="ET150" s="853">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6" t="s">
        <v>1011</v>
      </c>
      <c r="EM151" s="320" t="s">
        <v>1009</v>
      </c>
      <c r="EN151" s="276" t="s">
        <v>1010</v>
      </c>
      <c r="EO151" s="849">
        <v>26</v>
      </c>
      <c r="EP151" s="849">
        <v>28</v>
      </c>
      <c r="EQ151" s="816">
        <v>0</v>
      </c>
      <c r="ER151" s="851">
        <v>0.5</v>
      </c>
      <c r="ES151" s="851">
        <v>0.5</v>
      </c>
      <c r="ET151" s="853">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6" t="s">
        <v>1015</v>
      </c>
      <c r="EM152" s="320" t="s">
        <v>1013</v>
      </c>
      <c r="EN152" s="276" t="s">
        <v>1014</v>
      </c>
      <c r="EO152" s="388">
        <v>0</v>
      </c>
      <c r="EP152" s="388">
        <v>3</v>
      </c>
      <c r="EQ152" s="277">
        <v>0</v>
      </c>
      <c r="ER152" s="852">
        <v>0</v>
      </c>
      <c r="ES152" s="852">
        <v>2</v>
      </c>
      <c r="ET152" s="838">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6" t="s">
        <v>1019</v>
      </c>
      <c r="EM153" s="320" t="s">
        <v>1017</v>
      </c>
      <c r="EN153" s="276" t="s">
        <v>1018</v>
      </c>
      <c r="EO153" s="388">
        <v>26</v>
      </c>
      <c r="EP153" s="388">
        <v>26</v>
      </c>
      <c r="EQ153" s="278">
        <v>0.2</v>
      </c>
      <c r="ER153" s="278">
        <v>7.8</v>
      </c>
      <c r="ES153" s="277">
        <v>10</v>
      </c>
      <c r="ET153" s="838">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6" t="s">
        <v>1022</v>
      </c>
      <c r="EM154" s="320" t="s">
        <v>1021</v>
      </c>
      <c r="EN154" s="276" t="s">
        <v>1010</v>
      </c>
      <c r="EO154" s="655">
        <v>0.6</v>
      </c>
      <c r="EP154" s="388">
        <v>1</v>
      </c>
      <c r="EQ154" s="278">
        <v>0.5</v>
      </c>
      <c r="ER154" s="851">
        <v>0.4</v>
      </c>
      <c r="ES154" s="851">
        <v>0.1</v>
      </c>
      <c r="ET154" s="838">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6" t="s">
        <v>1025</v>
      </c>
      <c r="EM155" s="320" t="s">
        <v>1024</v>
      </c>
      <c r="EN155" s="276" t="s">
        <v>1018</v>
      </c>
      <c r="EO155" s="388">
        <v>1</v>
      </c>
      <c r="EP155" s="388">
        <v>1</v>
      </c>
      <c r="EQ155" s="277">
        <v>0</v>
      </c>
      <c r="ER155" s="852">
        <v>0</v>
      </c>
      <c r="ES155" s="851">
        <v>0.5</v>
      </c>
      <c r="ET155" s="854">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6" t="s">
        <v>1028</v>
      </c>
      <c r="EM156" s="320" t="s">
        <v>1027</v>
      </c>
      <c r="EN156" s="276" t="s">
        <v>1010</v>
      </c>
      <c r="EO156" s="388">
        <v>1</v>
      </c>
      <c r="EP156" s="388">
        <v>2</v>
      </c>
      <c r="EQ156" s="278">
        <v>0.4</v>
      </c>
      <c r="ER156" s="855">
        <v>0.08</v>
      </c>
      <c r="ES156" s="855">
        <v>0.6</v>
      </c>
      <c r="ET156" s="856">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6" t="s">
        <v>1031</v>
      </c>
      <c r="EM157" s="320" t="s">
        <v>1030</v>
      </c>
      <c r="EN157" s="276" t="s">
        <v>1018</v>
      </c>
      <c r="EO157" s="388">
        <v>3</v>
      </c>
      <c r="EP157" s="388">
        <v>3</v>
      </c>
      <c r="EQ157" s="278">
        <v>2</v>
      </c>
      <c r="ER157" s="852">
        <v>1</v>
      </c>
      <c r="ES157" s="852">
        <v>1</v>
      </c>
      <c r="ET157" s="853">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6" t="s">
        <v>1034</v>
      </c>
      <c r="EM158" s="320" t="s">
        <v>1033</v>
      </c>
      <c r="EN158" s="276" t="s">
        <v>1010</v>
      </c>
      <c r="EO158" s="849">
        <v>2</v>
      </c>
      <c r="EP158" s="849">
        <v>6</v>
      </c>
      <c r="EQ158" s="816">
        <v>1</v>
      </c>
      <c r="ER158" s="852">
        <v>1</v>
      </c>
      <c r="ES158" s="852">
        <v>2</v>
      </c>
      <c r="ET158" s="848">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6" t="s">
        <v>1037</v>
      </c>
      <c r="EM159" s="320" t="s">
        <v>1036</v>
      </c>
      <c r="EN159" s="276" t="s">
        <v>1018</v>
      </c>
      <c r="EO159" s="388">
        <v>6</v>
      </c>
      <c r="EP159" s="388">
        <v>7</v>
      </c>
      <c r="EQ159" s="278">
        <v>0.2</v>
      </c>
      <c r="ER159" s="851">
        <v>0.4</v>
      </c>
      <c r="ES159" s="851">
        <v>0.4</v>
      </c>
      <c r="ET159" s="853">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6" t="s">
        <v>1040</v>
      </c>
      <c r="EM160" s="320" t="s">
        <v>1039</v>
      </c>
      <c r="EN160" s="276" t="s">
        <v>1010</v>
      </c>
      <c r="EO160" s="388">
        <v>0</v>
      </c>
      <c r="EP160" s="388">
        <v>1</v>
      </c>
      <c r="EQ160" s="277">
        <v>0</v>
      </c>
      <c r="ER160" s="851">
        <v>0.7</v>
      </c>
      <c r="ES160" s="851">
        <v>0.3</v>
      </c>
      <c r="ET160" s="838">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6" t="s">
        <v>1043</v>
      </c>
      <c r="EM161" s="320" t="s">
        <v>1042</v>
      </c>
      <c r="EN161" s="276" t="s">
        <v>1018</v>
      </c>
      <c r="EO161" s="388">
        <v>1</v>
      </c>
      <c r="EP161" s="388">
        <v>1</v>
      </c>
      <c r="EQ161" s="277">
        <v>0</v>
      </c>
      <c r="ER161" s="277">
        <v>0</v>
      </c>
      <c r="ES161" s="277">
        <v>0</v>
      </c>
      <c r="ET161" s="838">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6" t="s">
        <v>1047</v>
      </c>
      <c r="EM162" s="320" t="s">
        <v>1046</v>
      </c>
      <c r="EN162" s="276" t="s">
        <v>1010</v>
      </c>
      <c r="EO162" s="388">
        <v>0</v>
      </c>
      <c r="EP162" s="388">
        <v>3</v>
      </c>
      <c r="EQ162" s="278">
        <v>0.5</v>
      </c>
      <c r="ER162" s="851">
        <v>0.5</v>
      </c>
      <c r="ES162" s="277">
        <v>1</v>
      </c>
      <c r="ET162" s="853">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6" t="s">
        <v>1050</v>
      </c>
      <c r="EM163" s="320" t="s">
        <v>1049</v>
      </c>
      <c r="EN163" s="276" t="s">
        <v>1018</v>
      </c>
      <c r="EO163" s="388">
        <v>19</v>
      </c>
      <c r="EP163" s="388">
        <v>22</v>
      </c>
      <c r="EQ163" s="277">
        <v>4</v>
      </c>
      <c r="ER163" s="852">
        <v>6</v>
      </c>
      <c r="ES163" s="852">
        <v>8</v>
      </c>
      <c r="ET163" s="838">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6" t="s">
        <v>1055</v>
      </c>
      <c r="EM164" s="320" t="s">
        <v>1053</v>
      </c>
      <c r="EN164" s="276" t="s">
        <v>1054</v>
      </c>
      <c r="EO164" s="388">
        <v>0</v>
      </c>
      <c r="EP164" s="388">
        <v>1</v>
      </c>
      <c r="EQ164" s="278">
        <v>0</v>
      </c>
      <c r="ER164" s="851">
        <v>0</v>
      </c>
      <c r="ES164" s="851">
        <v>0.8</v>
      </c>
      <c r="ET164" s="854">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6" t="s">
        <v>1058</v>
      </c>
      <c r="EM165" s="320" t="s">
        <v>65</v>
      </c>
      <c r="EN165" s="817" t="s">
        <v>1054</v>
      </c>
      <c r="EO165" s="849">
        <v>0</v>
      </c>
      <c r="EP165" s="818">
        <v>0.3</v>
      </c>
      <c r="EQ165" s="815">
        <v>0</v>
      </c>
      <c r="ER165" s="851">
        <v>0</v>
      </c>
      <c r="ES165" s="851">
        <v>0</v>
      </c>
      <c r="ET165" s="854">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6" t="s">
        <v>1062</v>
      </c>
      <c r="EM166" s="320" t="s">
        <v>1061</v>
      </c>
      <c r="EN166" s="276" t="s">
        <v>1054</v>
      </c>
      <c r="EO166" s="388">
        <v>0</v>
      </c>
      <c r="EP166" s="388">
        <v>1</v>
      </c>
      <c r="EQ166" s="331">
        <v>0.15</v>
      </c>
      <c r="ER166" s="855">
        <v>0.1</v>
      </c>
      <c r="ES166" s="855">
        <v>0.75</v>
      </c>
      <c r="ET166" s="854">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6" t="s">
        <v>1066</v>
      </c>
      <c r="EM167" s="320" t="s">
        <v>1065</v>
      </c>
      <c r="EN167" s="276" t="s">
        <v>1054</v>
      </c>
      <c r="EO167" s="388">
        <v>0</v>
      </c>
      <c r="EP167" s="388">
        <v>1</v>
      </c>
      <c r="EQ167" s="331">
        <v>0</v>
      </c>
      <c r="ER167" s="855">
        <v>0.05</v>
      </c>
      <c r="ES167" s="331">
        <v>0.4</v>
      </c>
      <c r="ET167" s="856">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6" t="s">
        <v>1070</v>
      </c>
      <c r="EM168" s="320" t="s">
        <v>1069</v>
      </c>
      <c r="EN168" s="276" t="s">
        <v>1054</v>
      </c>
      <c r="EO168" s="388">
        <v>0</v>
      </c>
      <c r="EP168" s="388">
        <v>1</v>
      </c>
      <c r="EQ168" s="815">
        <v>0</v>
      </c>
      <c r="ER168" s="851">
        <v>0</v>
      </c>
      <c r="ES168" s="851">
        <v>1</v>
      </c>
      <c r="ET168" s="854">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0" t="s">
        <v>1078</v>
      </c>
      <c r="EM169" s="320" t="s">
        <v>1076</v>
      </c>
      <c r="EN169" s="276" t="s">
        <v>1077</v>
      </c>
      <c r="EO169" s="276">
        <v>0.3</v>
      </c>
      <c r="EP169" s="276">
        <v>1</v>
      </c>
      <c r="EQ169" s="277">
        <v>0</v>
      </c>
      <c r="ER169" s="852">
        <v>0</v>
      </c>
      <c r="ES169" s="852">
        <v>1</v>
      </c>
      <c r="ET169" s="838">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0" t="s">
        <v>1082</v>
      </c>
      <c r="EM170" s="320" t="s">
        <v>1080</v>
      </c>
      <c r="EN170" s="276" t="s">
        <v>1081</v>
      </c>
      <c r="EO170" s="276">
        <v>6</v>
      </c>
      <c r="EP170" s="817">
        <v>8</v>
      </c>
      <c r="EQ170" s="815">
        <v>0</v>
      </c>
      <c r="ER170" s="851">
        <v>0</v>
      </c>
      <c r="ES170" s="851">
        <v>2</v>
      </c>
      <c r="ET170" s="843">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0" t="s">
        <v>1086</v>
      </c>
      <c r="EM171" s="320" t="s">
        <v>1084</v>
      </c>
      <c r="EN171" s="276" t="s">
        <v>1085</v>
      </c>
      <c r="EO171" s="388">
        <v>15</v>
      </c>
      <c r="EP171" s="849">
        <v>35</v>
      </c>
      <c r="EQ171" s="815">
        <v>0</v>
      </c>
      <c r="ER171" s="851">
        <v>14</v>
      </c>
      <c r="ES171" s="851">
        <v>14</v>
      </c>
      <c r="ET171" s="854">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0" t="s">
        <v>1090</v>
      </c>
      <c r="EM172" s="320" t="s">
        <v>1088</v>
      </c>
      <c r="EN172" s="276" t="s">
        <v>1089</v>
      </c>
      <c r="EO172" s="388">
        <v>140</v>
      </c>
      <c r="EP172" s="388">
        <v>140</v>
      </c>
      <c r="EQ172" s="277">
        <v>20</v>
      </c>
      <c r="ER172" s="277">
        <v>40</v>
      </c>
      <c r="ES172" s="277">
        <v>40</v>
      </c>
      <c r="ET172" s="838">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0" t="s">
        <v>1094</v>
      </c>
      <c r="EM173" s="320" t="s">
        <v>1092</v>
      </c>
      <c r="EN173" s="276" t="s">
        <v>1093</v>
      </c>
      <c r="EO173" s="849">
        <v>12</v>
      </c>
      <c r="EP173" s="849">
        <v>30</v>
      </c>
      <c r="EQ173" s="816">
        <v>2</v>
      </c>
      <c r="ER173" s="816">
        <v>6</v>
      </c>
      <c r="ES173" s="816">
        <v>5</v>
      </c>
      <c r="ET173" s="848">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0" t="s">
        <v>1098</v>
      </c>
      <c r="EM174" s="320" t="s">
        <v>1096</v>
      </c>
      <c r="EN174" s="276" t="s">
        <v>1097</v>
      </c>
      <c r="EO174" s="849">
        <v>4</v>
      </c>
      <c r="EP174" s="849">
        <v>9</v>
      </c>
      <c r="EQ174" s="816">
        <v>1</v>
      </c>
      <c r="ER174" s="852">
        <v>3</v>
      </c>
      <c r="ES174" s="852">
        <v>5</v>
      </c>
      <c r="ET174" s="853">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0" t="s">
        <v>1102</v>
      </c>
      <c r="EM175" s="320" t="s">
        <v>1100</v>
      </c>
      <c r="EN175" s="276" t="s">
        <v>1101</v>
      </c>
      <c r="EO175" s="388">
        <v>0</v>
      </c>
      <c r="EP175" s="388">
        <v>5</v>
      </c>
      <c r="EQ175" s="277">
        <v>0</v>
      </c>
      <c r="ER175" s="857">
        <v>5</v>
      </c>
      <c r="ES175" s="857">
        <v>0</v>
      </c>
      <c r="ET175" s="858">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0" t="s">
        <v>1106</v>
      </c>
      <c r="EM176" s="320" t="s">
        <v>1104</v>
      </c>
      <c r="EN176" s="276" t="s">
        <v>1105</v>
      </c>
      <c r="EO176" s="849">
        <v>64</v>
      </c>
      <c r="EP176" s="849">
        <v>89</v>
      </c>
      <c r="EQ176" s="816">
        <v>7</v>
      </c>
      <c r="ER176" s="852">
        <v>8</v>
      </c>
      <c r="ES176" s="852">
        <v>9</v>
      </c>
      <c r="ET176" s="853">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0" t="s">
        <v>1110</v>
      </c>
      <c r="EM177" s="320" t="s">
        <v>1108</v>
      </c>
      <c r="EN177" s="276" t="s">
        <v>1109</v>
      </c>
      <c r="EO177" s="849">
        <v>1</v>
      </c>
      <c r="EP177" s="849">
        <v>6</v>
      </c>
      <c r="EQ177" s="815">
        <v>0.5</v>
      </c>
      <c r="ER177" s="815">
        <v>1.5</v>
      </c>
      <c r="ES177" s="815">
        <v>1.5</v>
      </c>
      <c r="ET177" s="843">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0" t="s">
        <v>1114</v>
      </c>
      <c r="EM178" s="320" t="s">
        <v>1112</v>
      </c>
      <c r="EN178" s="276" t="s">
        <v>1113</v>
      </c>
      <c r="EO178" s="388">
        <v>0</v>
      </c>
      <c r="EP178" s="388">
        <v>1</v>
      </c>
      <c r="EQ178" s="277">
        <v>0</v>
      </c>
      <c r="ER178" s="278">
        <v>0.5</v>
      </c>
      <c r="ES178" s="278">
        <v>0.5</v>
      </c>
      <c r="ET178" s="838">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0" t="s">
        <v>1118</v>
      </c>
      <c r="EM179" s="320" t="s">
        <v>1116</v>
      </c>
      <c r="EN179" s="276" t="s">
        <v>1117</v>
      </c>
      <c r="EO179" s="388">
        <v>0</v>
      </c>
      <c r="EP179" s="388">
        <v>1</v>
      </c>
      <c r="EQ179" s="277">
        <v>0</v>
      </c>
      <c r="ER179" s="851">
        <v>0.1</v>
      </c>
      <c r="ES179" s="851">
        <v>0.9</v>
      </c>
      <c r="ET179" s="838">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0" t="s">
        <v>1121</v>
      </c>
      <c r="EM180" s="320" t="s">
        <v>1120</v>
      </c>
      <c r="EN180" s="276" t="s">
        <v>906</v>
      </c>
      <c r="EO180" s="388">
        <v>0</v>
      </c>
      <c r="EP180" s="388">
        <v>1</v>
      </c>
      <c r="EQ180" s="331">
        <v>0.02</v>
      </c>
      <c r="ER180" s="851">
        <v>0</v>
      </c>
      <c r="ES180" s="331">
        <v>0.08</v>
      </c>
      <c r="ET180" s="854">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0" t="s">
        <v>1125</v>
      </c>
      <c r="EM181" s="320" t="s">
        <v>1123</v>
      </c>
      <c r="EN181" s="276" t="s">
        <v>1124</v>
      </c>
      <c r="EO181" s="388">
        <v>0</v>
      </c>
      <c r="EP181" s="388">
        <v>1</v>
      </c>
      <c r="EQ181" s="277">
        <v>0</v>
      </c>
      <c r="ER181" s="855">
        <v>0</v>
      </c>
      <c r="ES181" s="331">
        <v>0.35</v>
      </c>
      <c r="ET181" s="856">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0" t="s">
        <v>1132</v>
      </c>
      <c r="EM182" s="320" t="s">
        <v>1130</v>
      </c>
      <c r="EN182" s="276" t="s">
        <v>1131</v>
      </c>
      <c r="EO182" s="276">
        <v>184</v>
      </c>
      <c r="EP182" s="276">
        <v>300</v>
      </c>
      <c r="EQ182" s="277">
        <v>0</v>
      </c>
      <c r="ER182" s="852">
        <v>58</v>
      </c>
      <c r="ES182" s="852">
        <v>58</v>
      </c>
      <c r="ET182" s="838">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0" t="s">
        <v>1136</v>
      </c>
      <c r="EM183" s="320" t="s">
        <v>1134</v>
      </c>
      <c r="EN183" s="276" t="s">
        <v>1135</v>
      </c>
      <c r="EO183" s="276">
        <v>1</v>
      </c>
      <c r="EP183" s="276">
        <v>1</v>
      </c>
      <c r="EQ183" s="331">
        <v>0.25</v>
      </c>
      <c r="ER183" s="331">
        <v>0.25</v>
      </c>
      <c r="ES183" s="331">
        <v>0.25</v>
      </c>
      <c r="ET183" s="837">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0" t="s">
        <v>1140</v>
      </c>
      <c r="EM184" s="320" t="s">
        <v>1138</v>
      </c>
      <c r="EN184" s="276" t="s">
        <v>1139</v>
      </c>
      <c r="EO184" s="650">
        <v>3610</v>
      </c>
      <c r="EP184" s="817">
        <v>3610</v>
      </c>
      <c r="EQ184" s="816">
        <v>3610</v>
      </c>
      <c r="ER184" s="816">
        <v>3610</v>
      </c>
      <c r="ES184" s="816">
        <v>3610</v>
      </c>
      <c r="ET184" s="848">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0" t="s">
        <v>1145</v>
      </c>
      <c r="EM185" s="320" t="s">
        <v>1144</v>
      </c>
      <c r="EN185" s="276" t="s">
        <v>305</v>
      </c>
      <c r="EO185" s="276">
        <v>0</v>
      </c>
      <c r="EP185" s="276">
        <v>1</v>
      </c>
      <c r="EQ185" s="331">
        <v>0.25</v>
      </c>
      <c r="ER185" s="855">
        <v>0</v>
      </c>
      <c r="ES185" s="855">
        <v>0</v>
      </c>
      <c r="ET185" s="856">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6" t="s">
        <v>1152</v>
      </c>
      <c r="EM186" s="320" t="s">
        <v>1149</v>
      </c>
      <c r="EN186" s="276" t="s">
        <v>1150</v>
      </c>
      <c r="EO186" s="276">
        <v>0</v>
      </c>
      <c r="EP186" s="276">
        <v>1</v>
      </c>
      <c r="EQ186" s="278">
        <v>0.5</v>
      </c>
      <c r="ER186" s="822">
        <v>0.3</v>
      </c>
      <c r="ES186" s="822">
        <v>0.2</v>
      </c>
      <c r="ET186" s="838">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6" t="s">
        <v>1156</v>
      </c>
      <c r="EM187" s="320" t="s">
        <v>1154</v>
      </c>
      <c r="EN187" s="276" t="s">
        <v>1155</v>
      </c>
      <c r="EO187" s="276">
        <v>0</v>
      </c>
      <c r="EP187" s="278">
        <v>100</v>
      </c>
      <c r="EQ187" s="278">
        <v>10</v>
      </c>
      <c r="ER187" s="278">
        <v>30</v>
      </c>
      <c r="ES187" s="278">
        <v>30</v>
      </c>
      <c r="ET187" s="841">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6" t="s">
        <v>1160</v>
      </c>
      <c r="EM188" s="320" t="s">
        <v>1158</v>
      </c>
      <c r="EN188" s="276" t="s">
        <v>1159</v>
      </c>
      <c r="EO188" s="388">
        <v>0</v>
      </c>
      <c r="EP188" s="388">
        <v>1</v>
      </c>
      <c r="EQ188" s="277">
        <v>0</v>
      </c>
      <c r="ER188" s="822">
        <v>0.3</v>
      </c>
      <c r="ES188" s="822">
        <v>0.4</v>
      </c>
      <c r="ET188" s="836">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6" t="s">
        <v>1164</v>
      </c>
      <c r="EM189" s="320" t="s">
        <v>1162</v>
      </c>
      <c r="EN189" s="276" t="s">
        <v>1163</v>
      </c>
      <c r="EO189" s="388">
        <v>0</v>
      </c>
      <c r="EP189" s="388">
        <v>2</v>
      </c>
      <c r="EQ189" s="278">
        <v>0</v>
      </c>
      <c r="ER189" s="822">
        <v>0.5</v>
      </c>
      <c r="ES189" s="278">
        <v>1</v>
      </c>
      <c r="ET189" s="836">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6" t="s">
        <v>1168</v>
      </c>
      <c r="EM190" s="320" t="s">
        <v>1166</v>
      </c>
      <c r="EN190" s="276" t="s">
        <v>1167</v>
      </c>
      <c r="EO190" s="388">
        <v>0</v>
      </c>
      <c r="EP190" s="388">
        <v>1</v>
      </c>
      <c r="EQ190" s="331">
        <v>0.25</v>
      </c>
      <c r="ER190" s="331">
        <v>0.25</v>
      </c>
      <c r="ES190" s="331">
        <v>0.25</v>
      </c>
      <c r="ET190" s="837">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6" t="s">
        <v>1172</v>
      </c>
      <c r="EM191" s="320" t="s">
        <v>1170</v>
      </c>
      <c r="EN191" s="276" t="s">
        <v>1171</v>
      </c>
      <c r="EO191" s="849">
        <v>435</v>
      </c>
      <c r="EP191" s="849">
        <v>450</v>
      </c>
      <c r="EQ191" s="816">
        <v>1</v>
      </c>
      <c r="ER191" s="821">
        <v>3</v>
      </c>
      <c r="ES191" s="821">
        <v>9</v>
      </c>
      <c r="ET191" s="848">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0" t="s">
        <v>1178</v>
      </c>
      <c r="EM192" s="320" t="s">
        <v>1176</v>
      </c>
      <c r="EN192" s="276" t="s">
        <v>1177</v>
      </c>
      <c r="EO192" s="276">
        <v>0</v>
      </c>
      <c r="EP192" s="276">
        <v>1</v>
      </c>
      <c r="EQ192" s="277">
        <v>1</v>
      </c>
      <c r="ER192" s="277">
        <v>1</v>
      </c>
      <c r="ES192" s="277">
        <v>1</v>
      </c>
      <c r="ET192" s="838">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0" t="s">
        <v>1182</v>
      </c>
      <c r="EM193" s="320" t="s">
        <v>1180</v>
      </c>
      <c r="EN193" s="276" t="s">
        <v>1181</v>
      </c>
      <c r="EO193" s="276">
        <v>0</v>
      </c>
      <c r="EP193" s="276">
        <v>1</v>
      </c>
      <c r="EQ193" s="277">
        <v>1</v>
      </c>
      <c r="ER193" s="277">
        <v>1</v>
      </c>
      <c r="ES193" s="277">
        <v>1</v>
      </c>
      <c r="ET193" s="838">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0" t="s">
        <v>1186</v>
      </c>
      <c r="EM194" s="320" t="s">
        <v>1184</v>
      </c>
      <c r="EN194" s="276" t="s">
        <v>1185</v>
      </c>
      <c r="EO194" s="388">
        <v>2</v>
      </c>
      <c r="EP194" s="388">
        <v>2</v>
      </c>
      <c r="EQ194" s="816">
        <v>0</v>
      </c>
      <c r="ER194" s="821">
        <v>0</v>
      </c>
      <c r="ES194" s="816">
        <v>1</v>
      </c>
      <c r="ET194" s="842">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0" t="s">
        <v>1193</v>
      </c>
      <c r="EM195" s="320" t="s">
        <v>1191</v>
      </c>
      <c r="EN195" s="276" t="s">
        <v>1192</v>
      </c>
      <c r="EO195" s="276">
        <v>800</v>
      </c>
      <c r="EP195" s="817">
        <v>2800</v>
      </c>
      <c r="EQ195" s="816">
        <v>100</v>
      </c>
      <c r="ER195" s="822">
        <v>1</v>
      </c>
      <c r="ES195" s="821">
        <v>50</v>
      </c>
      <c r="ET195" s="842">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0" t="s">
        <v>1198</v>
      </c>
      <c r="EM196" s="320" t="s">
        <v>1196</v>
      </c>
      <c r="EN196" s="276" t="s">
        <v>1197</v>
      </c>
      <c r="EO196" s="276">
        <v>0</v>
      </c>
      <c r="EP196" s="276">
        <v>400</v>
      </c>
      <c r="EQ196" s="277">
        <v>0</v>
      </c>
      <c r="ER196" s="821">
        <v>0</v>
      </c>
      <c r="ES196" s="821">
        <v>100</v>
      </c>
      <c r="ET196" s="842">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0" t="s">
        <v>1202</v>
      </c>
      <c r="EM197" s="320" t="s">
        <v>1200</v>
      </c>
      <c r="EN197" s="276" t="s">
        <v>1201</v>
      </c>
      <c r="EO197" s="276">
        <v>0</v>
      </c>
      <c r="EP197" s="276">
        <v>100</v>
      </c>
      <c r="EQ197" s="277">
        <v>0</v>
      </c>
      <c r="ER197" s="821">
        <v>0</v>
      </c>
      <c r="ES197" s="821">
        <v>30</v>
      </c>
      <c r="ET197" s="842">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0" t="s">
        <v>1207</v>
      </c>
      <c r="EM198" s="320" t="s">
        <v>1205</v>
      </c>
      <c r="EN198" s="276" t="s">
        <v>1206</v>
      </c>
      <c r="EO198" s="276">
        <v>0</v>
      </c>
      <c r="EP198" s="276">
        <v>1</v>
      </c>
      <c r="EQ198" s="331">
        <v>0</v>
      </c>
      <c r="ER198" s="823">
        <v>0</v>
      </c>
      <c r="ES198" s="331">
        <v>0.5</v>
      </c>
      <c r="ET198" s="839">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0" t="s">
        <v>1211</v>
      </c>
      <c r="EM199" s="320" t="s">
        <v>1209</v>
      </c>
      <c r="EN199" s="276" t="s">
        <v>1905</v>
      </c>
      <c r="EO199" s="278">
        <v>30</v>
      </c>
      <c r="EP199" s="815">
        <v>100</v>
      </c>
      <c r="EQ199" s="815">
        <v>0</v>
      </c>
      <c r="ER199" s="823">
        <v>80</v>
      </c>
      <c r="ES199" s="821">
        <v>20</v>
      </c>
      <c r="ET199" s="839">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0" t="s">
        <v>1215</v>
      </c>
      <c r="EM200" s="320" t="s">
        <v>1213</v>
      </c>
      <c r="EN200" s="276" t="s">
        <v>1214</v>
      </c>
      <c r="EO200" s="276">
        <v>0</v>
      </c>
      <c r="EP200" s="276">
        <v>1</v>
      </c>
      <c r="EQ200" s="331">
        <v>0.51</v>
      </c>
      <c r="ER200" s="331">
        <v>0.16</v>
      </c>
      <c r="ES200" s="331">
        <v>0.16</v>
      </c>
      <c r="ET200" s="837">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4" t="s">
        <v>1222</v>
      </c>
      <c r="EM201" s="320" t="s">
        <v>1220</v>
      </c>
      <c r="EN201" s="276" t="s">
        <v>282</v>
      </c>
      <c r="EO201" s="276">
        <v>0</v>
      </c>
      <c r="EP201" s="276">
        <v>1</v>
      </c>
      <c r="EQ201" s="331">
        <v>0.25</v>
      </c>
      <c r="ER201" s="823">
        <v>0.13</v>
      </c>
      <c r="ES201" s="823">
        <v>0.37</v>
      </c>
      <c r="ET201" s="837">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4" t="s">
        <v>1226</v>
      </c>
      <c r="EM202" s="320" t="s">
        <v>1224</v>
      </c>
      <c r="EN202" s="276" t="s">
        <v>1225</v>
      </c>
      <c r="EO202" s="276">
        <v>2</v>
      </c>
      <c r="EP202" s="276">
        <v>2</v>
      </c>
      <c r="EQ202" s="278">
        <v>0</v>
      </c>
      <c r="ER202" s="331">
        <v>0.75</v>
      </c>
      <c r="ES202" s="331">
        <v>0.75</v>
      </c>
      <c r="ET202" s="841">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4" t="s">
        <v>1230</v>
      </c>
      <c r="EM203" s="320" t="s">
        <v>1228</v>
      </c>
      <c r="EN203" s="276" t="s">
        <v>1229</v>
      </c>
      <c r="EO203" s="690">
        <v>0.25</v>
      </c>
      <c r="EP203" s="388">
        <v>1</v>
      </c>
      <c r="EQ203" s="277">
        <v>0</v>
      </c>
      <c r="ER203" s="823">
        <v>0</v>
      </c>
      <c r="ES203" s="278">
        <v>0.5</v>
      </c>
      <c r="ET203" s="839">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4" t="s">
        <v>1234</v>
      </c>
      <c r="EM204" s="320" t="s">
        <v>1232</v>
      </c>
      <c r="EN204" s="276" t="s">
        <v>1233</v>
      </c>
      <c r="EO204" s="388">
        <v>20</v>
      </c>
      <c r="EP204" s="388">
        <v>20</v>
      </c>
      <c r="EQ204" s="277">
        <v>4</v>
      </c>
      <c r="ER204" s="277">
        <v>6</v>
      </c>
      <c r="ES204" s="821">
        <v>6</v>
      </c>
      <c r="ET204" s="842">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4" t="s">
        <v>1238</v>
      </c>
      <c r="EM205" s="320" t="s">
        <v>1236</v>
      </c>
      <c r="EN205" s="276" t="s">
        <v>1237</v>
      </c>
      <c r="EO205" s="388">
        <v>1</v>
      </c>
      <c r="EP205" s="388">
        <v>1</v>
      </c>
      <c r="EQ205" s="277">
        <v>0</v>
      </c>
      <c r="ER205" s="823">
        <v>0.25</v>
      </c>
      <c r="ES205" s="823">
        <v>0.38</v>
      </c>
      <c r="ET205" s="839">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0" t="s">
        <v>1244</v>
      </c>
      <c r="EM206" s="320" t="s">
        <v>1242</v>
      </c>
      <c r="EN206" s="276" t="s">
        <v>1243</v>
      </c>
      <c r="EO206" s="276">
        <v>0</v>
      </c>
      <c r="EP206" s="276">
        <v>1</v>
      </c>
      <c r="EQ206" s="277">
        <v>0</v>
      </c>
      <c r="ER206" s="822">
        <v>0</v>
      </c>
      <c r="ES206" s="822">
        <v>0.5</v>
      </c>
      <c r="ET206" s="836">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0" t="s">
        <v>1247</v>
      </c>
      <c r="EM207" s="320" t="s">
        <v>1246</v>
      </c>
      <c r="EN207" s="276" t="s">
        <v>874</v>
      </c>
      <c r="EO207" s="276">
        <v>1</v>
      </c>
      <c r="EP207" s="276">
        <v>1</v>
      </c>
      <c r="EQ207" s="278">
        <v>0.2</v>
      </c>
      <c r="ER207" s="278">
        <v>0.3</v>
      </c>
      <c r="ES207" s="278">
        <v>0.3</v>
      </c>
      <c r="ET207" s="841">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0" t="s">
        <v>1251</v>
      </c>
      <c r="EM208" s="320" t="s">
        <v>1249</v>
      </c>
      <c r="EN208" s="276" t="s">
        <v>1250</v>
      </c>
      <c r="EO208" s="388">
        <v>24</v>
      </c>
      <c r="EP208" s="388">
        <v>80</v>
      </c>
      <c r="EQ208" s="277">
        <v>0</v>
      </c>
      <c r="ER208" s="821">
        <v>4</v>
      </c>
      <c r="ES208" s="821">
        <v>26</v>
      </c>
      <c r="ET208" s="842">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0" t="s">
        <v>1255</v>
      </c>
      <c r="EM209" s="320" t="s">
        <v>1253</v>
      </c>
      <c r="EN209" s="276" t="s">
        <v>1254</v>
      </c>
      <c r="EO209" s="849">
        <v>51</v>
      </c>
      <c r="EP209" s="849">
        <v>65</v>
      </c>
      <c r="EQ209" s="816">
        <v>0</v>
      </c>
      <c r="ER209" s="821">
        <v>3</v>
      </c>
      <c r="ES209" s="816">
        <v>6</v>
      </c>
      <c r="ET209" s="842">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0" t="s">
        <v>1259</v>
      </c>
      <c r="EM210" s="320" t="s">
        <v>1257</v>
      </c>
      <c r="EN210" s="276" t="s">
        <v>1258</v>
      </c>
      <c r="EO210" s="388">
        <v>0</v>
      </c>
      <c r="EP210" s="388">
        <v>1</v>
      </c>
      <c r="EQ210" s="277">
        <v>0</v>
      </c>
      <c r="ER210" s="278">
        <v>0.2</v>
      </c>
      <c r="ES210" s="278">
        <v>0.5</v>
      </c>
      <c r="ET210" s="841">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0" t="s">
        <v>1265</v>
      </c>
      <c r="EM211" s="320" t="s">
        <v>1263</v>
      </c>
      <c r="EN211" s="276" t="s">
        <v>1264</v>
      </c>
      <c r="EO211" s="276">
        <v>1</v>
      </c>
      <c r="EP211" s="276">
        <v>1</v>
      </c>
      <c r="EQ211" s="277">
        <v>0</v>
      </c>
      <c r="ER211" s="823">
        <v>0.25</v>
      </c>
      <c r="ES211" s="822">
        <v>0.5</v>
      </c>
      <c r="ET211" s="839">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0" t="s">
        <v>1269</v>
      </c>
      <c r="EM212" s="320" t="s">
        <v>1267</v>
      </c>
      <c r="EN212" s="276" t="s">
        <v>1268</v>
      </c>
      <c r="EO212" s="276">
        <v>0</v>
      </c>
      <c r="EP212" s="276">
        <v>1</v>
      </c>
      <c r="EQ212" s="278">
        <v>0.1</v>
      </c>
      <c r="ER212" s="823">
        <v>0.9</v>
      </c>
      <c r="ES212" s="331">
        <v>0</v>
      </c>
      <c r="ET212" s="841">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0" t="s">
        <v>1273</v>
      </c>
      <c r="EM213" s="320" t="s">
        <v>1267</v>
      </c>
      <c r="EN213" s="276" t="s">
        <v>1272</v>
      </c>
      <c r="EO213" s="276">
        <v>0</v>
      </c>
      <c r="EP213" s="817">
        <v>1</v>
      </c>
      <c r="EQ213" s="819">
        <v>0</v>
      </c>
      <c r="ER213" s="823">
        <v>0.3</v>
      </c>
      <c r="ES213" s="819">
        <v>0.35</v>
      </c>
      <c r="ET213" s="859">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0" t="s">
        <v>1277</v>
      </c>
      <c r="EM214" s="835" t="s">
        <v>1275</v>
      </c>
      <c r="EN214" s="275" t="s">
        <v>1276</v>
      </c>
      <c r="EO214" s="275">
        <v>2</v>
      </c>
      <c r="EP214" s="275">
        <v>2</v>
      </c>
      <c r="EQ214" s="492">
        <v>0</v>
      </c>
      <c r="ER214" s="492">
        <v>0</v>
      </c>
      <c r="ES214" s="821">
        <v>1</v>
      </c>
      <c r="ET214" s="842">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0" t="s">
        <v>1281</v>
      </c>
      <c r="EM215" s="320" t="s">
        <v>1279</v>
      </c>
      <c r="EN215" s="276" t="s">
        <v>1280</v>
      </c>
      <c r="EO215" s="276">
        <v>6</v>
      </c>
      <c r="EP215" s="276">
        <v>8</v>
      </c>
      <c r="EQ215" s="277">
        <v>2</v>
      </c>
      <c r="ER215" s="277">
        <v>2</v>
      </c>
      <c r="ES215" s="277">
        <v>2</v>
      </c>
      <c r="ET215" s="838">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0" t="s">
        <v>1284</v>
      </c>
      <c r="EM216" s="320" t="s">
        <v>1283</v>
      </c>
      <c r="EN216" s="276" t="s">
        <v>305</v>
      </c>
      <c r="EO216" s="276">
        <v>1</v>
      </c>
      <c r="EP216" s="276">
        <v>1</v>
      </c>
      <c r="EQ216" s="331">
        <v>0.25</v>
      </c>
      <c r="ER216" s="331">
        <v>0.25</v>
      </c>
      <c r="ES216" s="331">
        <v>0.25</v>
      </c>
      <c r="ET216" s="837">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0" t="s">
        <v>1288</v>
      </c>
      <c r="EM217" s="320" t="s">
        <v>1286</v>
      </c>
      <c r="EN217" s="276" t="s">
        <v>1287</v>
      </c>
      <c r="EO217" s="276">
        <v>0.05</v>
      </c>
      <c r="EP217" s="817">
        <v>0.7</v>
      </c>
      <c r="EQ217" s="815">
        <v>0.1</v>
      </c>
      <c r="ER217" s="823">
        <v>0.2</v>
      </c>
      <c r="ES217" s="822">
        <v>0.2</v>
      </c>
      <c r="ET217" s="836">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4" t="s">
        <v>1294</v>
      </c>
      <c r="EM218" s="320" t="s">
        <v>1292</v>
      </c>
      <c r="EN218" s="276" t="s">
        <v>1293</v>
      </c>
      <c r="EO218" s="276">
        <v>0</v>
      </c>
      <c r="EP218" s="276">
        <v>1</v>
      </c>
      <c r="EQ218" s="331">
        <v>0</v>
      </c>
      <c r="ER218" s="823">
        <v>0</v>
      </c>
      <c r="ES218" s="278">
        <v>0.5</v>
      </c>
      <c r="ET218" s="836">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4" t="s">
        <v>1298</v>
      </c>
      <c r="EM219" s="320" t="s">
        <v>1296</v>
      </c>
      <c r="EN219" s="276" t="s">
        <v>1297</v>
      </c>
      <c r="EO219" s="276">
        <v>35</v>
      </c>
      <c r="EP219" s="276">
        <v>40</v>
      </c>
      <c r="EQ219" s="277">
        <v>10</v>
      </c>
      <c r="ER219" s="277">
        <v>10</v>
      </c>
      <c r="ES219" s="277">
        <v>10</v>
      </c>
      <c r="ET219" s="838">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4" t="s">
        <v>1301</v>
      </c>
      <c r="EM220" s="320" t="s">
        <v>1300</v>
      </c>
      <c r="EN220" s="276" t="s">
        <v>170</v>
      </c>
      <c r="EO220" s="276">
        <v>0</v>
      </c>
      <c r="EP220" s="276">
        <v>4</v>
      </c>
      <c r="EQ220" s="277">
        <v>1</v>
      </c>
      <c r="ER220" s="277">
        <v>1</v>
      </c>
      <c r="ES220" s="277">
        <v>1</v>
      </c>
      <c r="ET220" s="838">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4" t="s">
        <v>1307</v>
      </c>
      <c r="EM221" s="835" t="s">
        <v>1305</v>
      </c>
      <c r="EN221" s="275" t="s">
        <v>1306</v>
      </c>
      <c r="EO221" s="276">
        <v>1</v>
      </c>
      <c r="EP221" s="276">
        <v>1</v>
      </c>
      <c r="EQ221" s="331">
        <v>0.25</v>
      </c>
      <c r="ER221" s="331">
        <v>0.75</v>
      </c>
      <c r="ES221" s="277">
        <v>0</v>
      </c>
      <c r="ET221" s="838">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4" t="s">
        <v>1310</v>
      </c>
      <c r="EM222" s="835" t="s">
        <v>1305</v>
      </c>
      <c r="EN222" s="275" t="s">
        <v>1309</v>
      </c>
      <c r="EO222" s="276">
        <v>1</v>
      </c>
      <c r="EP222" s="276">
        <v>1</v>
      </c>
      <c r="EQ222" s="331">
        <v>0.25</v>
      </c>
      <c r="ER222" s="331">
        <v>0.25</v>
      </c>
      <c r="ES222" s="331">
        <v>0.25</v>
      </c>
      <c r="ET222" s="837">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4" t="s">
        <v>1314</v>
      </c>
      <c r="EM223" s="320" t="s">
        <v>1312</v>
      </c>
      <c r="EN223" s="276" t="s">
        <v>1313</v>
      </c>
      <c r="EO223" s="276">
        <v>3</v>
      </c>
      <c r="EP223" s="276">
        <v>3</v>
      </c>
      <c r="EQ223" s="277">
        <v>0</v>
      </c>
      <c r="ER223" s="277">
        <v>1</v>
      </c>
      <c r="ES223" s="277">
        <v>1</v>
      </c>
      <c r="ET223" s="838">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4" t="s">
        <v>1318</v>
      </c>
      <c r="EM224" s="835" t="s">
        <v>1316</v>
      </c>
      <c r="EN224" s="275" t="s">
        <v>1317</v>
      </c>
      <c r="EO224" s="276">
        <v>0.3</v>
      </c>
      <c r="EP224" s="276">
        <v>1</v>
      </c>
      <c r="EQ224" s="278">
        <v>0.2</v>
      </c>
      <c r="ER224" s="822">
        <v>0.2</v>
      </c>
      <c r="ES224" s="823">
        <v>0.3</v>
      </c>
      <c r="ET224" s="839">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4" t="s">
        <v>1322</v>
      </c>
      <c r="EM225" s="835" t="s">
        <v>1316</v>
      </c>
      <c r="EN225" s="275" t="s">
        <v>1321</v>
      </c>
      <c r="EO225" s="276">
        <v>0</v>
      </c>
      <c r="EP225" s="276">
        <v>1</v>
      </c>
      <c r="EQ225" s="331">
        <v>0</v>
      </c>
      <c r="ER225" s="823">
        <v>0</v>
      </c>
      <c r="ES225" s="823">
        <v>0.5</v>
      </c>
      <c r="ET225" s="839">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4" t="s">
        <v>1326</v>
      </c>
      <c r="EM226" s="320" t="s">
        <v>1324</v>
      </c>
      <c r="EN226" s="276" t="s">
        <v>1325</v>
      </c>
      <c r="EO226" s="276">
        <v>1</v>
      </c>
      <c r="EP226" s="276">
        <v>1</v>
      </c>
      <c r="EQ226" s="331">
        <v>0.25</v>
      </c>
      <c r="ER226" s="331">
        <v>0.25</v>
      </c>
      <c r="ES226" s="331">
        <v>0.25</v>
      </c>
      <c r="ET226" s="837">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4" t="s">
        <v>1330</v>
      </c>
      <c r="EM227" s="320" t="s">
        <v>1328</v>
      </c>
      <c r="EN227" s="276" t="s">
        <v>1329</v>
      </c>
      <c r="EO227" s="276">
        <v>0.25</v>
      </c>
      <c r="EP227" s="276">
        <v>1</v>
      </c>
      <c r="EQ227" s="278">
        <v>0.2</v>
      </c>
      <c r="ER227" s="278">
        <v>0.3</v>
      </c>
      <c r="ES227" s="331">
        <v>0.25</v>
      </c>
      <c r="ET227" s="837">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4" t="s">
        <v>1334</v>
      </c>
      <c r="EM228" s="320" t="s">
        <v>1332</v>
      </c>
      <c r="EN228" s="276" t="s">
        <v>1333</v>
      </c>
      <c r="EO228" s="276">
        <v>1</v>
      </c>
      <c r="EP228" s="276">
        <v>4</v>
      </c>
      <c r="EQ228" s="277">
        <v>0</v>
      </c>
      <c r="ER228" s="821">
        <v>1</v>
      </c>
      <c r="ES228" s="821">
        <v>3</v>
      </c>
      <c r="ET228" s="842">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0" t="s">
        <v>1341</v>
      </c>
      <c r="EM229" s="320" t="s">
        <v>1339</v>
      </c>
      <c r="EN229" s="276" t="s">
        <v>1340</v>
      </c>
      <c r="EO229" s="276">
        <v>0</v>
      </c>
      <c r="EP229" s="276">
        <v>23</v>
      </c>
      <c r="EQ229" s="277">
        <v>4</v>
      </c>
      <c r="ER229" s="821">
        <v>10</v>
      </c>
      <c r="ES229" s="821">
        <v>6</v>
      </c>
      <c r="ET229" s="842">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4" t="s">
        <v>1350</v>
      </c>
      <c r="EM230" s="320" t="s">
        <v>1348</v>
      </c>
      <c r="EN230" s="276" t="s">
        <v>1349</v>
      </c>
      <c r="EO230" s="276">
        <v>3</v>
      </c>
      <c r="EP230" s="276">
        <v>3</v>
      </c>
      <c r="EQ230" s="278">
        <v>0.2</v>
      </c>
      <c r="ER230" s="822">
        <v>0.2</v>
      </c>
      <c r="ES230" s="822">
        <v>1.4</v>
      </c>
      <c r="ET230" s="836">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4" t="s">
        <v>1355</v>
      </c>
      <c r="EM231" s="320" t="s">
        <v>1353</v>
      </c>
      <c r="EN231" s="276" t="s">
        <v>1354</v>
      </c>
      <c r="EO231" s="276">
        <v>0</v>
      </c>
      <c r="EP231" s="277">
        <v>80</v>
      </c>
      <c r="EQ231" s="277">
        <v>0</v>
      </c>
      <c r="ER231" s="822">
        <v>0</v>
      </c>
      <c r="ES231" s="278">
        <v>20</v>
      </c>
      <c r="ET231" s="836">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4" t="s">
        <v>1358</v>
      </c>
      <c r="EM232" s="320" t="s">
        <v>1357</v>
      </c>
      <c r="EN232" s="276" t="s">
        <v>305</v>
      </c>
      <c r="EO232" s="388">
        <v>1</v>
      </c>
      <c r="EP232" s="388">
        <v>1</v>
      </c>
      <c r="EQ232" s="278">
        <v>0.5</v>
      </c>
      <c r="ER232" s="822">
        <v>0.2</v>
      </c>
      <c r="ES232" s="822">
        <v>0.2</v>
      </c>
      <c r="ET232" s="836">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4" t="s">
        <v>1362</v>
      </c>
      <c r="EM233" s="835" t="s">
        <v>1360</v>
      </c>
      <c r="EN233" s="275" t="s">
        <v>1361</v>
      </c>
      <c r="EO233" s="388">
        <v>0</v>
      </c>
      <c r="EP233" s="388">
        <v>1</v>
      </c>
      <c r="EQ233" s="277">
        <v>0</v>
      </c>
      <c r="ER233" s="822">
        <v>0.4</v>
      </c>
      <c r="ES233" s="822">
        <v>0.6</v>
      </c>
      <c r="ET233" s="838">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4" t="s">
        <v>1366</v>
      </c>
      <c r="EM234" s="835" t="s">
        <v>1360</v>
      </c>
      <c r="EN234" s="275" t="s">
        <v>1365</v>
      </c>
      <c r="EO234" s="388">
        <v>0</v>
      </c>
      <c r="EP234" s="388">
        <v>1</v>
      </c>
      <c r="EQ234" s="278">
        <v>0.1</v>
      </c>
      <c r="ER234" s="278">
        <v>0.9</v>
      </c>
      <c r="ES234" s="277">
        <v>0</v>
      </c>
      <c r="ET234" s="838">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4" t="s">
        <v>1370</v>
      </c>
      <c r="EM235" s="835" t="s">
        <v>1360</v>
      </c>
      <c r="EN235" s="275" t="s">
        <v>1369</v>
      </c>
      <c r="EO235" s="388">
        <v>0</v>
      </c>
      <c r="EP235" s="388">
        <v>1</v>
      </c>
      <c r="EQ235" s="277">
        <v>0</v>
      </c>
      <c r="ER235" s="277">
        <v>1</v>
      </c>
      <c r="ES235" s="277">
        <v>0</v>
      </c>
      <c r="ET235" s="838">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4" t="s">
        <v>1374</v>
      </c>
      <c r="EM236" s="835" t="s">
        <v>1372</v>
      </c>
      <c r="EN236" s="275" t="s">
        <v>1373</v>
      </c>
      <c r="EO236" s="388">
        <v>0</v>
      </c>
      <c r="EP236" s="818">
        <v>0.3</v>
      </c>
      <c r="EQ236" s="819">
        <v>0.05</v>
      </c>
      <c r="ER236" s="819">
        <v>0.05</v>
      </c>
      <c r="ES236" s="815">
        <v>0.1</v>
      </c>
      <c r="ET236" s="843">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4" t="s">
        <v>1378</v>
      </c>
      <c r="EM237" s="835" t="s">
        <v>1376</v>
      </c>
      <c r="EN237" s="275" t="s">
        <v>1377</v>
      </c>
      <c r="EO237" s="388">
        <v>0</v>
      </c>
      <c r="EP237" s="388">
        <v>1</v>
      </c>
      <c r="EQ237" s="278">
        <v>0.3</v>
      </c>
      <c r="ER237" s="822">
        <v>0</v>
      </c>
      <c r="ES237" s="822">
        <v>0.3</v>
      </c>
      <c r="ET237" s="836">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4" t="s">
        <v>1382</v>
      </c>
      <c r="EM238" s="835" t="s">
        <v>1376</v>
      </c>
      <c r="EN238" s="275" t="s">
        <v>1381</v>
      </c>
      <c r="EO238" s="388">
        <v>0</v>
      </c>
      <c r="EP238" s="388">
        <v>1</v>
      </c>
      <c r="EQ238" s="277">
        <v>0</v>
      </c>
      <c r="ER238" s="821">
        <v>0</v>
      </c>
      <c r="ES238" s="277">
        <v>0</v>
      </c>
      <c r="ET238" s="842">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4" t="s">
        <v>1386</v>
      </c>
      <c r="EM239" s="320" t="s">
        <v>1384</v>
      </c>
      <c r="EN239" s="276" t="s">
        <v>1385</v>
      </c>
      <c r="EO239" s="388">
        <v>1</v>
      </c>
      <c r="EP239" s="849">
        <v>4</v>
      </c>
      <c r="EQ239" s="277">
        <v>1</v>
      </c>
      <c r="ER239" s="277">
        <v>1</v>
      </c>
      <c r="ES239" s="277">
        <v>1</v>
      </c>
      <c r="ET239" s="838">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0" t="s">
        <v>1393</v>
      </c>
      <c r="EM240" s="320" t="s">
        <v>1391</v>
      </c>
      <c r="EN240" s="276" t="s">
        <v>1392</v>
      </c>
      <c r="EO240" s="276">
        <v>0</v>
      </c>
      <c r="EP240" s="276">
        <v>5</v>
      </c>
      <c r="EQ240" s="277">
        <v>1</v>
      </c>
      <c r="ER240" s="821">
        <v>3</v>
      </c>
      <c r="ES240" s="822">
        <v>0.9</v>
      </c>
      <c r="ET240" s="836">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0" t="s">
        <v>1397</v>
      </c>
      <c r="EM241" s="835" t="s">
        <v>1395</v>
      </c>
      <c r="EN241" s="275" t="s">
        <v>1396</v>
      </c>
      <c r="EO241" s="276">
        <v>0</v>
      </c>
      <c r="EP241" s="276">
        <v>1</v>
      </c>
      <c r="EQ241" s="277">
        <v>0</v>
      </c>
      <c r="ER241" s="822">
        <v>0.5</v>
      </c>
      <c r="ES241" s="822">
        <v>0.5</v>
      </c>
      <c r="ET241" s="838">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0" t="s">
        <v>1400</v>
      </c>
      <c r="EM242" s="835" t="s">
        <v>1395</v>
      </c>
      <c r="EN242" s="817" t="s">
        <v>1399</v>
      </c>
      <c r="EO242" s="817">
        <v>5</v>
      </c>
      <c r="EP242" s="817">
        <v>1</v>
      </c>
      <c r="EQ242" s="816">
        <v>0</v>
      </c>
      <c r="ER242" s="822">
        <v>0.2</v>
      </c>
      <c r="ES242" s="822">
        <v>0.8</v>
      </c>
      <c r="ET242" s="848">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0" t="s">
        <v>1404</v>
      </c>
      <c r="EM243" s="320" t="s">
        <v>1402</v>
      </c>
      <c r="EN243" s="276" t="s">
        <v>1403</v>
      </c>
      <c r="EO243" s="690">
        <v>0.01</v>
      </c>
      <c r="EP243" s="655">
        <v>0.5</v>
      </c>
      <c r="EQ243" s="277">
        <v>0</v>
      </c>
      <c r="ER243" s="278">
        <v>0.2</v>
      </c>
      <c r="ES243" s="278">
        <v>0.2</v>
      </c>
      <c r="ET243" s="841">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0" t="s">
        <v>1407</v>
      </c>
      <c r="EM244" s="835" t="s">
        <v>1406</v>
      </c>
      <c r="EN244" s="275" t="s">
        <v>1377</v>
      </c>
      <c r="EO244" s="388">
        <v>0</v>
      </c>
      <c r="EP244" s="388">
        <v>1</v>
      </c>
      <c r="EQ244" s="278">
        <v>0.3</v>
      </c>
      <c r="ER244" s="822">
        <v>0.1</v>
      </c>
      <c r="ES244" s="822">
        <v>0.6</v>
      </c>
      <c r="ET244" s="838">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0" t="s">
        <v>1409</v>
      </c>
      <c r="EM245" s="835" t="s">
        <v>1406</v>
      </c>
      <c r="EN245" s="275" t="s">
        <v>1381</v>
      </c>
      <c r="EO245" s="388">
        <v>0</v>
      </c>
      <c r="EP245" s="388">
        <v>1</v>
      </c>
      <c r="EQ245" s="278">
        <v>0.1</v>
      </c>
      <c r="ER245" s="822">
        <v>0</v>
      </c>
      <c r="ES245" s="822">
        <v>0.2</v>
      </c>
      <c r="ET245" s="836">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0" t="s">
        <v>1413</v>
      </c>
      <c r="EM246" s="835" t="s">
        <v>1411</v>
      </c>
      <c r="EN246" s="275" t="s">
        <v>1412</v>
      </c>
      <c r="EO246" s="655">
        <v>0.4</v>
      </c>
      <c r="EP246" s="388">
        <v>1</v>
      </c>
      <c r="EQ246" s="278">
        <v>0.8</v>
      </c>
      <c r="ER246" s="278">
        <v>0.2</v>
      </c>
      <c r="ES246" s="277">
        <v>0</v>
      </c>
      <c r="ET246" s="838">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0" t="s">
        <v>1417</v>
      </c>
      <c r="EM247" s="835" t="s">
        <v>1411</v>
      </c>
      <c r="EN247" s="275" t="s">
        <v>1416</v>
      </c>
      <c r="EO247" s="388">
        <v>0</v>
      </c>
      <c r="EP247" s="388">
        <v>1</v>
      </c>
      <c r="EQ247" s="277">
        <v>0</v>
      </c>
      <c r="ER247" s="822">
        <v>0.2</v>
      </c>
      <c r="ES247" s="822">
        <v>0.6</v>
      </c>
      <c r="ET247" s="836">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0" t="s">
        <v>1420</v>
      </c>
      <c r="EM248" s="320" t="s">
        <v>1419</v>
      </c>
      <c r="EN248" s="276" t="s">
        <v>1385</v>
      </c>
      <c r="EO248" s="388">
        <v>0</v>
      </c>
      <c r="EP248" s="388">
        <v>4</v>
      </c>
      <c r="EQ248" s="277">
        <v>1</v>
      </c>
      <c r="ER248" s="277">
        <v>1</v>
      </c>
      <c r="ES248" s="277">
        <v>1</v>
      </c>
      <c r="ET248" s="838">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0" t="s">
        <v>1426</v>
      </c>
      <c r="EM249" s="320" t="s">
        <v>1425</v>
      </c>
      <c r="EN249" s="276" t="s">
        <v>1385</v>
      </c>
      <c r="EO249" s="276">
        <v>0</v>
      </c>
      <c r="EP249" s="276">
        <v>4</v>
      </c>
      <c r="EQ249" s="277">
        <v>1</v>
      </c>
      <c r="ER249" s="277">
        <v>1</v>
      </c>
      <c r="ES249" s="277">
        <v>1</v>
      </c>
      <c r="ET249" s="838">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0" t="s">
        <v>1430</v>
      </c>
      <c r="EM250" s="320" t="s">
        <v>1428</v>
      </c>
      <c r="EN250" s="276" t="s">
        <v>1429</v>
      </c>
      <c r="EO250" s="276">
        <v>7</v>
      </c>
      <c r="EP250" s="276">
        <v>3</v>
      </c>
      <c r="EQ250" s="278">
        <v>0.5</v>
      </c>
      <c r="ER250" s="821">
        <v>1</v>
      </c>
      <c r="ES250" s="277">
        <v>1</v>
      </c>
      <c r="ET250" s="836">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0" t="s">
        <v>1434</v>
      </c>
      <c r="EM251" s="320" t="s">
        <v>1432</v>
      </c>
      <c r="EN251" s="276" t="s">
        <v>1433</v>
      </c>
      <c r="EO251" s="276">
        <v>0</v>
      </c>
      <c r="EP251" s="276">
        <v>2</v>
      </c>
      <c r="EQ251" s="277">
        <v>0</v>
      </c>
      <c r="ER251" s="277">
        <v>1</v>
      </c>
      <c r="ES251" s="277">
        <v>1</v>
      </c>
      <c r="ET251" s="838">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6" t="s">
        <v>1440</v>
      </c>
      <c r="EM252" s="835" t="s">
        <v>1438</v>
      </c>
      <c r="EN252" s="275" t="s">
        <v>1439</v>
      </c>
      <c r="EO252" s="276">
        <v>0</v>
      </c>
      <c r="EP252" s="276">
        <v>1</v>
      </c>
      <c r="EQ252" s="277">
        <v>1</v>
      </c>
      <c r="ER252" s="277">
        <v>0</v>
      </c>
      <c r="ES252" s="277">
        <v>0</v>
      </c>
      <c r="ET252" s="838">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6" t="s">
        <v>1443</v>
      </c>
      <c r="EM253" s="835" t="s">
        <v>1438</v>
      </c>
      <c r="EN253" s="275" t="s">
        <v>1442</v>
      </c>
      <c r="EO253" s="276">
        <v>0</v>
      </c>
      <c r="EP253" s="276">
        <v>1</v>
      </c>
      <c r="EQ253" s="277">
        <v>0</v>
      </c>
      <c r="ER253" s="821">
        <v>0</v>
      </c>
      <c r="ES253" s="822">
        <v>0.4</v>
      </c>
      <c r="ET253" s="836">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6" t="s">
        <v>1447</v>
      </c>
      <c r="EM254" s="835" t="s">
        <v>1445</v>
      </c>
      <c r="EN254" s="275" t="s">
        <v>1446</v>
      </c>
      <c r="EO254" s="276">
        <v>0</v>
      </c>
      <c r="EP254" s="276">
        <v>1</v>
      </c>
      <c r="EQ254" s="278">
        <v>0.2</v>
      </c>
      <c r="ER254" s="822">
        <v>0.3</v>
      </c>
      <c r="ES254" s="822">
        <v>0.5</v>
      </c>
      <c r="ET254" s="838">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6" t="s">
        <v>1450</v>
      </c>
      <c r="EM255" s="835" t="s">
        <v>1445</v>
      </c>
      <c r="EN255" s="275" t="s">
        <v>1449</v>
      </c>
      <c r="EO255" s="276">
        <v>0</v>
      </c>
      <c r="EP255" s="276">
        <v>1</v>
      </c>
      <c r="EQ255" s="277">
        <v>0</v>
      </c>
      <c r="ER255" s="821">
        <v>0</v>
      </c>
      <c r="ES255" s="822">
        <v>0.4</v>
      </c>
      <c r="ET255" s="836">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6" t="s">
        <v>1459</v>
      </c>
      <c r="EM256" s="320" t="s">
        <v>1456</v>
      </c>
      <c r="EN256" s="276" t="s">
        <v>1457</v>
      </c>
      <c r="EO256" s="276">
        <v>10</v>
      </c>
      <c r="EP256" s="276">
        <v>100</v>
      </c>
      <c r="EQ256" s="277">
        <v>25</v>
      </c>
      <c r="ER256" s="277">
        <v>25</v>
      </c>
      <c r="ES256" s="277">
        <v>25</v>
      </c>
      <c r="ET256" s="838">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6" t="s">
        <v>1463</v>
      </c>
      <c r="EM257" s="320" t="s">
        <v>1461</v>
      </c>
      <c r="EN257" s="276" t="s">
        <v>1462</v>
      </c>
      <c r="EO257" s="331">
        <v>17</v>
      </c>
      <c r="EP257" s="819">
        <v>100</v>
      </c>
      <c r="EQ257" s="819">
        <v>25</v>
      </c>
      <c r="ER257" s="819">
        <v>25</v>
      </c>
      <c r="ES257" s="819">
        <v>25</v>
      </c>
      <c r="ET257" s="859">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6" t="s">
        <v>1467</v>
      </c>
      <c r="EM258" s="320" t="s">
        <v>1465</v>
      </c>
      <c r="EN258" s="276" t="s">
        <v>1466</v>
      </c>
      <c r="EO258" s="388">
        <v>1</v>
      </c>
      <c r="EP258" s="388">
        <v>2</v>
      </c>
      <c r="EQ258" s="278">
        <v>0.6</v>
      </c>
      <c r="ER258" s="278">
        <v>0.8</v>
      </c>
      <c r="ES258" s="278">
        <v>0.6</v>
      </c>
      <c r="ET258" s="838">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6" t="s">
        <v>1471</v>
      </c>
      <c r="EM259" s="320" t="s">
        <v>1469</v>
      </c>
      <c r="EN259" s="276" t="s">
        <v>1470</v>
      </c>
      <c r="EO259" s="388">
        <v>2</v>
      </c>
      <c r="EP259" s="388">
        <v>2</v>
      </c>
      <c r="EQ259" s="278">
        <v>0.5</v>
      </c>
      <c r="ER259" s="278">
        <v>0.5</v>
      </c>
      <c r="ES259" s="278">
        <v>0.5</v>
      </c>
      <c r="ET259" s="841">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6" t="s">
        <v>1475</v>
      </c>
      <c r="EM260" s="320" t="s">
        <v>1473</v>
      </c>
      <c r="EN260" s="276" t="s">
        <v>1474</v>
      </c>
      <c r="EO260" s="388">
        <v>0</v>
      </c>
      <c r="EP260" s="388">
        <v>1</v>
      </c>
      <c r="EQ260" s="331">
        <v>0.25</v>
      </c>
      <c r="ER260" s="331">
        <v>0.25</v>
      </c>
      <c r="ES260" s="331">
        <v>0.25</v>
      </c>
      <c r="ET260" s="837">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6" t="s">
        <v>1479</v>
      </c>
      <c r="EM261" s="320" t="s">
        <v>1477</v>
      </c>
      <c r="EN261" s="276" t="s">
        <v>1478</v>
      </c>
      <c r="EO261" s="388">
        <v>0</v>
      </c>
      <c r="EP261" s="388">
        <v>2</v>
      </c>
      <c r="EQ261" s="277">
        <v>0</v>
      </c>
      <c r="ER261" s="277">
        <v>1</v>
      </c>
      <c r="ES261" s="278">
        <v>0.5</v>
      </c>
      <c r="ET261" s="841">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6" t="s">
        <v>1483</v>
      </c>
      <c r="EM262" s="320" t="s">
        <v>1481</v>
      </c>
      <c r="EN262" s="276" t="s">
        <v>1482</v>
      </c>
      <c r="EO262" s="388">
        <v>9</v>
      </c>
      <c r="EP262" s="388">
        <v>11</v>
      </c>
      <c r="EQ262" s="331">
        <v>2.75</v>
      </c>
      <c r="ER262" s="331">
        <v>2.75</v>
      </c>
      <c r="ES262" s="331">
        <v>2.75</v>
      </c>
      <c r="ET262" s="837">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0" t="s">
        <v>1489</v>
      </c>
      <c r="EM263" s="320" t="s">
        <v>1487</v>
      </c>
      <c r="EN263" s="276" t="s">
        <v>1488</v>
      </c>
      <c r="EO263" s="276">
        <v>0</v>
      </c>
      <c r="EP263" s="276">
        <v>1</v>
      </c>
      <c r="EQ263" s="331">
        <v>0.25</v>
      </c>
      <c r="ER263" s="331">
        <v>0.25</v>
      </c>
      <c r="ES263" s="331">
        <v>0.25</v>
      </c>
      <c r="ET263" s="837">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0" t="s">
        <v>1493</v>
      </c>
      <c r="EM264" s="320" t="s">
        <v>1491</v>
      </c>
      <c r="EN264" s="276" t="s">
        <v>1492</v>
      </c>
      <c r="EO264" s="276">
        <v>1</v>
      </c>
      <c r="EP264" s="276">
        <v>1</v>
      </c>
      <c r="EQ264" s="331">
        <v>0.25</v>
      </c>
      <c r="ER264" s="331">
        <v>0.25</v>
      </c>
      <c r="ES264" s="331">
        <v>0.25</v>
      </c>
      <c r="ET264" s="837">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0" t="s">
        <v>1497</v>
      </c>
      <c r="EM265" s="320" t="s">
        <v>1495</v>
      </c>
      <c r="EN265" s="276" t="s">
        <v>1496</v>
      </c>
      <c r="EO265" s="388">
        <v>1</v>
      </c>
      <c r="EP265" s="388">
        <v>1</v>
      </c>
      <c r="EQ265" s="277">
        <v>1</v>
      </c>
      <c r="ER265" s="277">
        <v>0</v>
      </c>
      <c r="ES265" s="277">
        <v>0</v>
      </c>
      <c r="ET265" s="838">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0" t="s">
        <v>1501</v>
      </c>
      <c r="EM266" s="320" t="s">
        <v>1499</v>
      </c>
      <c r="EN266" s="276" t="s">
        <v>1500</v>
      </c>
      <c r="EO266" s="388">
        <v>1</v>
      </c>
      <c r="EP266" s="388">
        <v>1</v>
      </c>
      <c r="EQ266" s="277">
        <v>0</v>
      </c>
      <c r="ER266" s="277">
        <v>1</v>
      </c>
      <c r="ES266" s="277">
        <v>0</v>
      </c>
      <c r="ET266" s="838">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0" t="s">
        <v>1505</v>
      </c>
      <c r="EM267" s="320" t="s">
        <v>1503</v>
      </c>
      <c r="EN267" s="276" t="s">
        <v>1504</v>
      </c>
      <c r="EO267" s="388">
        <v>0</v>
      </c>
      <c r="EP267" s="388">
        <v>1</v>
      </c>
      <c r="EQ267" s="277">
        <v>0</v>
      </c>
      <c r="ER267" s="277">
        <v>0</v>
      </c>
      <c r="ES267" s="278">
        <v>0.5</v>
      </c>
      <c r="ET267" s="841">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0" t="s">
        <v>1509</v>
      </c>
      <c r="EM268" s="320" t="s">
        <v>1507</v>
      </c>
      <c r="EN268" s="276" t="s">
        <v>1508</v>
      </c>
      <c r="EO268" s="388">
        <v>0</v>
      </c>
      <c r="EP268" s="388">
        <v>1</v>
      </c>
      <c r="EQ268" s="278">
        <v>0.3</v>
      </c>
      <c r="ER268" s="278">
        <v>0</v>
      </c>
      <c r="ES268" s="278">
        <v>0.3</v>
      </c>
      <c r="ET268" s="841">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4" t="s">
        <v>1514</v>
      </c>
      <c r="EM269" s="320" t="s">
        <v>1513</v>
      </c>
      <c r="EN269" s="276" t="s">
        <v>1488</v>
      </c>
      <c r="EO269" s="276">
        <v>0</v>
      </c>
      <c r="EP269" s="276">
        <v>1</v>
      </c>
      <c r="EQ269" s="331">
        <v>0.25</v>
      </c>
      <c r="ER269" s="331">
        <v>0.25</v>
      </c>
      <c r="ES269" s="331">
        <v>0.25</v>
      </c>
      <c r="ET269" s="837">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0" t="s">
        <v>1518</v>
      </c>
      <c r="EM270" s="320" t="s">
        <v>1516</v>
      </c>
      <c r="EN270" s="276" t="s">
        <v>1517</v>
      </c>
      <c r="EO270" s="276">
        <v>5</v>
      </c>
      <c r="EP270" s="276">
        <v>10</v>
      </c>
      <c r="EQ270" s="277">
        <v>0</v>
      </c>
      <c r="ER270" s="277">
        <v>5</v>
      </c>
      <c r="ES270" s="821">
        <v>3</v>
      </c>
      <c r="ET270" s="842">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0" t="s">
        <v>1522</v>
      </c>
      <c r="EM271" s="320" t="s">
        <v>1520</v>
      </c>
      <c r="EN271" s="276" t="s">
        <v>1521</v>
      </c>
      <c r="EO271" s="276">
        <v>1</v>
      </c>
      <c r="EP271" s="276">
        <v>2</v>
      </c>
      <c r="EQ271" s="278">
        <v>0.3</v>
      </c>
      <c r="ER271" s="278">
        <v>0.3</v>
      </c>
      <c r="ES271" s="278">
        <v>1.1000000000000001</v>
      </c>
      <c r="ET271" s="841">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6" t="s">
        <v>1528</v>
      </c>
      <c r="EM272" s="320" t="s">
        <v>1526</v>
      </c>
      <c r="EN272" s="276" t="s">
        <v>1527</v>
      </c>
      <c r="EO272" s="276">
        <v>0</v>
      </c>
      <c r="EP272" s="276">
        <v>1</v>
      </c>
      <c r="EQ272" s="331">
        <v>0.25</v>
      </c>
      <c r="ER272" s="331">
        <v>0.25</v>
      </c>
      <c r="ES272" s="331">
        <v>0.25</v>
      </c>
      <c r="ET272" s="837">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6" t="s">
        <v>1532</v>
      </c>
      <c r="EM273" s="320" t="s">
        <v>1530</v>
      </c>
      <c r="EN273" s="276" t="s">
        <v>1531</v>
      </c>
      <c r="EO273" s="276">
        <v>1</v>
      </c>
      <c r="EP273" s="276">
        <v>3</v>
      </c>
      <c r="EQ273" s="277">
        <v>0</v>
      </c>
      <c r="ER273" s="277">
        <v>1</v>
      </c>
      <c r="ES273" s="277">
        <v>1</v>
      </c>
      <c r="ET273" s="838">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6" t="s">
        <v>1535</v>
      </c>
      <c r="EM274" s="320" t="s">
        <v>1534</v>
      </c>
      <c r="EN274" s="276" t="s">
        <v>1488</v>
      </c>
      <c r="EO274" s="276">
        <v>0</v>
      </c>
      <c r="EP274" s="276">
        <v>1</v>
      </c>
      <c r="EQ274" s="277">
        <v>0</v>
      </c>
      <c r="ER274" s="278">
        <v>0.5</v>
      </c>
      <c r="ES274" s="278">
        <v>0</v>
      </c>
      <c r="ET274" s="841">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0" t="s">
        <v>1542</v>
      </c>
      <c r="EM275" s="320" t="s">
        <v>1540</v>
      </c>
      <c r="EN275" s="276" t="s">
        <v>1541</v>
      </c>
      <c r="EO275" s="276">
        <v>0</v>
      </c>
      <c r="EP275" s="276">
        <v>1</v>
      </c>
      <c r="EQ275" s="277">
        <v>0</v>
      </c>
      <c r="ER275" s="277">
        <v>1</v>
      </c>
      <c r="ES275" s="277">
        <v>0</v>
      </c>
      <c r="ET275" s="838">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0" t="s">
        <v>1546</v>
      </c>
      <c r="EM276" s="320" t="s">
        <v>1544</v>
      </c>
      <c r="EN276" s="276" t="s">
        <v>1545</v>
      </c>
      <c r="EO276" s="276">
        <v>1</v>
      </c>
      <c r="EP276" s="276">
        <v>1</v>
      </c>
      <c r="EQ276" s="331">
        <v>0.25</v>
      </c>
      <c r="ER276" s="331">
        <v>0.75</v>
      </c>
      <c r="ES276" s="277">
        <v>0</v>
      </c>
      <c r="ET276" s="838">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0" t="s">
        <v>1549</v>
      </c>
      <c r="EM277" s="320" t="s">
        <v>1548</v>
      </c>
      <c r="EN277" s="276" t="s">
        <v>1539</v>
      </c>
      <c r="EO277" s="276">
        <v>2</v>
      </c>
      <c r="EP277" s="276">
        <v>4</v>
      </c>
      <c r="EQ277" s="277">
        <v>1</v>
      </c>
      <c r="ER277" s="277">
        <v>1</v>
      </c>
      <c r="ES277" s="277">
        <v>1</v>
      </c>
      <c r="ET277" s="838">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0" t="s">
        <v>1553</v>
      </c>
      <c r="EM278" s="320" t="s">
        <v>1551</v>
      </c>
      <c r="EN278" s="276" t="s">
        <v>1552</v>
      </c>
      <c r="EO278" s="276">
        <v>0</v>
      </c>
      <c r="EP278" s="276">
        <v>1</v>
      </c>
      <c r="EQ278" s="277">
        <v>0</v>
      </c>
      <c r="ER278" s="331">
        <v>0.56999999999999995</v>
      </c>
      <c r="ES278" s="278">
        <v>0.2</v>
      </c>
      <c r="ET278" s="837">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0" t="s">
        <v>1557</v>
      </c>
      <c r="EM279" s="320" t="s">
        <v>1555</v>
      </c>
      <c r="EN279" s="276" t="s">
        <v>1556</v>
      </c>
      <c r="EO279" s="276">
        <v>0</v>
      </c>
      <c r="EP279" s="492">
        <v>50</v>
      </c>
      <c r="EQ279" s="816">
        <v>0</v>
      </c>
      <c r="ER279" s="819">
        <v>10</v>
      </c>
      <c r="ES279" s="819">
        <v>20</v>
      </c>
      <c r="ET279" s="859">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0" t="s">
        <v>1561</v>
      </c>
      <c r="EM280" s="320" t="s">
        <v>1559</v>
      </c>
      <c r="EN280" s="276" t="s">
        <v>1560</v>
      </c>
      <c r="EO280" s="276">
        <v>0</v>
      </c>
      <c r="EP280" s="331">
        <v>100</v>
      </c>
      <c r="EQ280" s="331">
        <v>17</v>
      </c>
      <c r="ER280" s="278">
        <v>50</v>
      </c>
      <c r="ES280" s="331">
        <v>17</v>
      </c>
      <c r="ET280" s="837">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0" t="s">
        <v>1568</v>
      </c>
      <c r="EM281" s="320" t="s">
        <v>1566</v>
      </c>
      <c r="EN281" s="276" t="s">
        <v>1567</v>
      </c>
      <c r="EO281" s="276">
        <v>32</v>
      </c>
      <c r="EP281" s="276">
        <v>32</v>
      </c>
      <c r="EQ281" s="277">
        <v>32</v>
      </c>
      <c r="ER281" s="277">
        <v>32</v>
      </c>
      <c r="ES281" s="277">
        <v>32</v>
      </c>
      <c r="ET281" s="838">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0" t="s">
        <v>1572</v>
      </c>
      <c r="EM282" s="320" t="s">
        <v>1570</v>
      </c>
      <c r="EN282" s="276" t="s">
        <v>1571</v>
      </c>
      <c r="EO282" s="650">
        <v>4</v>
      </c>
      <c r="EP282" s="817">
        <v>5</v>
      </c>
      <c r="EQ282" s="816">
        <v>1</v>
      </c>
      <c r="ER282" s="816">
        <v>1</v>
      </c>
      <c r="ES282" s="816">
        <v>2</v>
      </c>
      <c r="ET282" s="848">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6" t="s">
        <v>1579</v>
      </c>
      <c r="EM283" s="320" t="s">
        <v>1576</v>
      </c>
      <c r="EN283" s="276" t="s">
        <v>1577</v>
      </c>
      <c r="EO283" s="276">
        <v>1</v>
      </c>
      <c r="EP283" s="276">
        <v>1</v>
      </c>
      <c r="EQ283" s="278">
        <v>0.5</v>
      </c>
      <c r="ER283" s="822">
        <v>0</v>
      </c>
      <c r="ES283" s="277">
        <v>0</v>
      </c>
      <c r="ET283" s="836">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6" t="s">
        <v>1582</v>
      </c>
      <c r="EM284" s="320" t="s">
        <v>1576</v>
      </c>
      <c r="EN284" s="276" t="s">
        <v>1581</v>
      </c>
      <c r="EO284" s="276">
        <v>1</v>
      </c>
      <c r="EP284" s="817">
        <v>1</v>
      </c>
      <c r="EQ284" s="816">
        <v>0</v>
      </c>
      <c r="ER284" s="821">
        <v>0</v>
      </c>
      <c r="ES284" s="816">
        <v>0</v>
      </c>
      <c r="ET284" s="842">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6" t="s">
        <v>1586</v>
      </c>
      <c r="EM285" s="835" t="s">
        <v>1584</v>
      </c>
      <c r="EN285" s="275" t="s">
        <v>1585</v>
      </c>
      <c r="EO285" s="655">
        <v>0.5</v>
      </c>
      <c r="EP285" s="388">
        <v>1</v>
      </c>
      <c r="EQ285" s="277">
        <v>0</v>
      </c>
      <c r="ER285" s="278">
        <v>0.5</v>
      </c>
      <c r="ES285" s="331">
        <v>0.25</v>
      </c>
      <c r="ET285" s="837">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6" t="s">
        <v>1589</v>
      </c>
      <c r="EM286" s="835" t="s">
        <v>1584</v>
      </c>
      <c r="EN286" s="275" t="s">
        <v>1588</v>
      </c>
      <c r="EO286" s="276">
        <v>0.7</v>
      </c>
      <c r="EP286" s="276">
        <v>1</v>
      </c>
      <c r="EQ286" s="278">
        <v>0.5</v>
      </c>
      <c r="ER286" s="823">
        <v>0.25</v>
      </c>
      <c r="ES286" s="823">
        <v>0.25</v>
      </c>
      <c r="ET286" s="838">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6" t="s">
        <v>1592</v>
      </c>
      <c r="EM287" s="320" t="s">
        <v>1591</v>
      </c>
      <c r="EN287" s="276" t="s">
        <v>1531</v>
      </c>
      <c r="EO287" s="655">
        <v>0.5</v>
      </c>
      <c r="EP287" s="388">
        <v>1</v>
      </c>
      <c r="EQ287" s="331">
        <v>0.25</v>
      </c>
      <c r="ER287" s="331">
        <v>0.25</v>
      </c>
      <c r="ES287" s="331">
        <v>0.25</v>
      </c>
      <c r="ET287" s="837">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6" t="s">
        <v>1596</v>
      </c>
      <c r="EM288" s="835" t="s">
        <v>1594</v>
      </c>
      <c r="EN288" s="275" t="s">
        <v>1595</v>
      </c>
      <c r="EO288" s="388">
        <v>1</v>
      </c>
      <c r="EP288" s="388">
        <v>4</v>
      </c>
      <c r="EQ288" s="277">
        <v>1</v>
      </c>
      <c r="ER288" s="277">
        <v>1</v>
      </c>
      <c r="ES288" s="277">
        <v>1</v>
      </c>
      <c r="ET288" s="838">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6" t="s">
        <v>1599</v>
      </c>
      <c r="EM289" s="835" t="s">
        <v>1594</v>
      </c>
      <c r="EN289" s="275" t="s">
        <v>1598</v>
      </c>
      <c r="EO289" s="388">
        <v>1</v>
      </c>
      <c r="EP289" s="388">
        <v>4</v>
      </c>
      <c r="EQ289" s="277">
        <v>1</v>
      </c>
      <c r="ER289" s="277">
        <v>1</v>
      </c>
      <c r="ES289" s="277">
        <v>1</v>
      </c>
      <c r="ET289" s="838">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6" t="s">
        <v>1603</v>
      </c>
      <c r="EM290" s="835" t="s">
        <v>1601</v>
      </c>
      <c r="EN290" s="275" t="s">
        <v>1602</v>
      </c>
      <c r="EO290" s="388">
        <v>1</v>
      </c>
      <c r="EP290" s="388">
        <v>4</v>
      </c>
      <c r="EQ290" s="277">
        <v>1</v>
      </c>
      <c r="ER290" s="277">
        <v>1</v>
      </c>
      <c r="ES290" s="277">
        <v>1</v>
      </c>
      <c r="ET290" s="838">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6" t="s">
        <v>1606</v>
      </c>
      <c r="EM291" s="835" t="s">
        <v>1601</v>
      </c>
      <c r="EN291" s="275" t="s">
        <v>1605</v>
      </c>
      <c r="EO291" s="388">
        <v>1</v>
      </c>
      <c r="EP291" s="388">
        <v>4</v>
      </c>
      <c r="EQ291" s="277">
        <v>1</v>
      </c>
      <c r="ER291" s="277">
        <v>1</v>
      </c>
      <c r="ES291" s="277">
        <v>1</v>
      </c>
      <c r="ET291" s="838">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6" t="s">
        <v>1610</v>
      </c>
      <c r="EM292" s="835" t="s">
        <v>1608</v>
      </c>
      <c r="EN292" s="275" t="s">
        <v>1609</v>
      </c>
      <c r="EO292" s="655">
        <v>0.5</v>
      </c>
      <c r="EP292" s="388">
        <v>1</v>
      </c>
      <c r="EQ292" s="331">
        <v>0.25</v>
      </c>
      <c r="ER292" s="331">
        <v>0.25</v>
      </c>
      <c r="ES292" s="331">
        <v>0.25</v>
      </c>
      <c r="ET292" s="837">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6" t="s">
        <v>1614</v>
      </c>
      <c r="EM293" s="835" t="s">
        <v>1612</v>
      </c>
      <c r="EN293" s="275" t="s">
        <v>1613</v>
      </c>
      <c r="EO293" s="655">
        <v>0.5</v>
      </c>
      <c r="EP293" s="388">
        <v>1</v>
      </c>
      <c r="EQ293" s="331">
        <v>0.25</v>
      </c>
      <c r="ER293" s="331">
        <v>0.25</v>
      </c>
      <c r="ES293" s="331">
        <v>0.25</v>
      </c>
      <c r="ET293" s="837">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6" t="s">
        <v>1618</v>
      </c>
      <c r="EM294" s="320" t="s">
        <v>1616</v>
      </c>
      <c r="EN294" s="276" t="s">
        <v>1617</v>
      </c>
      <c r="EO294" s="388">
        <v>0</v>
      </c>
      <c r="EP294" s="388">
        <v>1</v>
      </c>
      <c r="EQ294" s="277">
        <v>0</v>
      </c>
      <c r="ER294" s="277">
        <v>1</v>
      </c>
      <c r="ES294" s="277">
        <v>0</v>
      </c>
      <c r="ET294" s="838">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6" t="s">
        <v>1624</v>
      </c>
      <c r="EM295" s="320" t="s">
        <v>1622</v>
      </c>
      <c r="EN295" s="276" t="s">
        <v>1621</v>
      </c>
      <c r="EO295" s="276">
        <v>0</v>
      </c>
      <c r="EP295" s="276">
        <v>1</v>
      </c>
      <c r="EQ295" s="331">
        <v>0.25</v>
      </c>
      <c r="ER295" s="331">
        <v>0.25</v>
      </c>
      <c r="ES295" s="331">
        <v>0.25</v>
      </c>
      <c r="ET295" s="837">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6" t="s">
        <v>1628</v>
      </c>
      <c r="EM296" s="320" t="s">
        <v>1626</v>
      </c>
      <c r="EN296" s="276" t="s">
        <v>1627</v>
      </c>
      <c r="EO296" s="388">
        <v>0</v>
      </c>
      <c r="EP296" s="388">
        <v>1</v>
      </c>
      <c r="EQ296" s="331">
        <v>0.25</v>
      </c>
      <c r="ER296" s="331">
        <v>0.25</v>
      </c>
      <c r="ES296" s="331">
        <v>0.25</v>
      </c>
      <c r="ET296" s="837">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0" t="s">
        <v>1634</v>
      </c>
      <c r="EM297" s="320" t="s">
        <v>1632</v>
      </c>
      <c r="EN297" s="276" t="s">
        <v>1633</v>
      </c>
      <c r="EO297" s="276">
        <v>1</v>
      </c>
      <c r="EP297" s="276">
        <v>1</v>
      </c>
      <c r="EQ297" s="331">
        <v>1</v>
      </c>
      <c r="ER297" s="331">
        <v>1</v>
      </c>
      <c r="ES297" s="331">
        <v>1</v>
      </c>
      <c r="ET297" s="837">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0" t="s">
        <v>1638</v>
      </c>
      <c r="EM298" s="320" t="s">
        <v>1636</v>
      </c>
      <c r="EN298" s="276" t="s">
        <v>1637</v>
      </c>
      <c r="EO298" s="276">
        <v>198</v>
      </c>
      <c r="EP298" s="276">
        <v>230</v>
      </c>
      <c r="EQ298" s="277">
        <v>50</v>
      </c>
      <c r="ER298" s="277">
        <v>60</v>
      </c>
      <c r="ES298" s="277">
        <v>60</v>
      </c>
      <c r="ET298" s="838">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6" t="s">
        <v>1646</v>
      </c>
      <c r="EM299" s="320" t="s">
        <v>1643</v>
      </c>
      <c r="EN299" s="276" t="s">
        <v>1644</v>
      </c>
      <c r="EO299" s="276">
        <v>1</v>
      </c>
      <c r="EP299" s="276">
        <v>1</v>
      </c>
      <c r="EQ299" s="277">
        <v>1</v>
      </c>
      <c r="ER299" s="277">
        <v>0</v>
      </c>
      <c r="ES299" s="277">
        <v>0</v>
      </c>
      <c r="ET299" s="838">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6" t="s">
        <v>1650</v>
      </c>
      <c r="EM300" s="320" t="s">
        <v>1648</v>
      </c>
      <c r="EN300" s="276" t="s">
        <v>1649</v>
      </c>
      <c r="EO300" s="276">
        <v>0</v>
      </c>
      <c r="EP300" s="276">
        <v>1</v>
      </c>
      <c r="EQ300" s="331">
        <v>0.25</v>
      </c>
      <c r="ER300" s="331">
        <v>0.25</v>
      </c>
      <c r="ES300" s="331">
        <v>0.25</v>
      </c>
      <c r="ET300" s="837">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6" t="s">
        <v>1654</v>
      </c>
      <c r="EM301" s="320" t="s">
        <v>1652</v>
      </c>
      <c r="EN301" s="276" t="s">
        <v>1653</v>
      </c>
      <c r="EO301" s="276">
        <v>3500</v>
      </c>
      <c r="EP301" s="276">
        <v>1500</v>
      </c>
      <c r="EQ301" s="816">
        <v>3000</v>
      </c>
      <c r="ER301" s="816">
        <v>2500</v>
      </c>
      <c r="ES301" s="816">
        <v>2000</v>
      </c>
      <c r="ET301" s="848">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6" t="s">
        <v>1658</v>
      </c>
      <c r="EM302" s="320" t="s">
        <v>1656</v>
      </c>
      <c r="EN302" s="276" t="s">
        <v>1657</v>
      </c>
      <c r="EO302" s="276">
        <v>1</v>
      </c>
      <c r="EP302" s="276">
        <v>1</v>
      </c>
      <c r="EQ302" s="331">
        <v>0.25</v>
      </c>
      <c r="ER302" s="331">
        <v>0.25</v>
      </c>
      <c r="ES302" s="331">
        <v>0.25</v>
      </c>
      <c r="ET302" s="837">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6" t="s">
        <v>1662</v>
      </c>
      <c r="EM303" s="320" t="s">
        <v>1660</v>
      </c>
      <c r="EN303" s="276" t="s">
        <v>1661</v>
      </c>
      <c r="EO303" s="276">
        <v>0</v>
      </c>
      <c r="EP303" s="276">
        <v>1</v>
      </c>
      <c r="EQ303" s="331">
        <v>0.25</v>
      </c>
      <c r="ER303" s="331">
        <v>0.25</v>
      </c>
      <c r="ES303" s="331">
        <v>0.25</v>
      </c>
      <c r="ET303" s="837">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0" t="s">
        <v>1666</v>
      </c>
      <c r="EM304" s="861" t="s">
        <v>1664</v>
      </c>
      <c r="EN304" s="862" t="s">
        <v>1665</v>
      </c>
      <c r="EO304" s="863">
        <v>2</v>
      </c>
      <c r="EP304" s="863">
        <v>3</v>
      </c>
      <c r="EQ304" s="864">
        <v>0.75</v>
      </c>
      <c r="ER304" s="864">
        <v>0.75</v>
      </c>
      <c r="ES304" s="864">
        <v>0.75</v>
      </c>
      <c r="ET304" s="865">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7IP3JEK4SU97ql4UIaOhZ4FJt1150M830PKIzN4J57OoRvKQi8mwsG0Y5wd5svM2iJhJxqjoisK2kxx/HWGhRw==" saltValue="7apJIHgEaxaqvfFYe5/Dvw=="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75" t="s">
        <v>1716</v>
      </c>
      <c r="B3" s="876" t="s">
        <v>1717</v>
      </c>
      <c r="C3" s="877" t="s">
        <v>1718</v>
      </c>
      <c r="E3" s="212" t="str">
        <f>+CONCATENATE(C3," - ",B3)</f>
        <v>WALFRANDO ADOLFO FORERO BEJARANO - ALCALDE MUNICPAL</v>
      </c>
    </row>
    <row r="4" spans="1:5" ht="30" x14ac:dyDescent="0.25">
      <c r="A4" s="875" t="s">
        <v>1719</v>
      </c>
      <c r="B4" s="876" t="s">
        <v>1720</v>
      </c>
      <c r="C4" s="877" t="s">
        <v>1721</v>
      </c>
      <c r="E4" s="212" t="str">
        <f t="shared" ref="E4:E44" si="0">+CONCATENATE(C4," - ",B4)</f>
        <v>MARLA PATRICIA BARBOSA PALLARES - JEFE OFICINA JURÍDICA Y DE CONTRATACIÓN</v>
      </c>
    </row>
    <row r="5" spans="1:5" ht="30" x14ac:dyDescent="0.25">
      <c r="A5" s="875" t="s">
        <v>1722</v>
      </c>
      <c r="B5" s="876" t="s">
        <v>1723</v>
      </c>
      <c r="C5" s="877" t="s">
        <v>1724</v>
      </c>
      <c r="E5" s="212" t="str">
        <f t="shared" si="0"/>
        <v>LILIANA FERNANDA LÓPEZ RIVEROS - JEFE DE CONTROL INTERNO</v>
      </c>
    </row>
    <row r="6" spans="1:5" ht="30" x14ac:dyDescent="0.25">
      <c r="A6" s="875" t="s">
        <v>1725</v>
      </c>
      <c r="B6" s="876" t="s">
        <v>1726</v>
      </c>
      <c r="C6" s="877" t="s">
        <v>1727</v>
      </c>
      <c r="E6" s="212" t="str">
        <f t="shared" si="0"/>
        <v>LUIS ARMANDO SUÁREZ MORENO - SECRETARIO DE GOBIERNO</v>
      </c>
    </row>
    <row r="7" spans="1:5" ht="42.75" x14ac:dyDescent="0.25">
      <c r="A7" s="875" t="s">
        <v>1728</v>
      </c>
      <c r="B7" s="876" t="s">
        <v>1729</v>
      </c>
      <c r="C7" s="877" t="s">
        <v>1730</v>
      </c>
      <c r="E7" s="212" t="str">
        <f t="shared" si="0"/>
        <v>MARTHA LUCÍA FARIAS VILLARRAGA - SECRETARIA DE DESARROLLO ADMINISTRATIVO</v>
      </c>
    </row>
    <row r="8" spans="1:5" ht="42.75" x14ac:dyDescent="0.25">
      <c r="A8" s="875" t="s">
        <v>1917</v>
      </c>
      <c r="B8" s="876" t="s">
        <v>1916</v>
      </c>
      <c r="C8" s="877" t="s">
        <v>1731</v>
      </c>
      <c r="E8" s="212" t="str">
        <f t="shared" si="0"/>
        <v>LUZ EMILCE MAMBUSCAY LÓPEZ - SECRETARIA DESARROLLO ECONÓMICO</v>
      </c>
    </row>
    <row r="9" spans="1:5" ht="42.75" x14ac:dyDescent="0.25">
      <c r="A9" s="875" t="s">
        <v>1732</v>
      </c>
      <c r="B9" s="876" t="s">
        <v>1733</v>
      </c>
      <c r="C9" s="877" t="s">
        <v>1734</v>
      </c>
      <c r="E9" s="212" t="str">
        <f t="shared" si="0"/>
        <v>LINETH MAGALY VÁSQUEZ ROCHA - SECRETARIA DE DESARROLLO E INTEGRACIÓN SOCIAL</v>
      </c>
    </row>
    <row r="10" spans="1:5" ht="30" x14ac:dyDescent="0.25">
      <c r="A10" s="875" t="s">
        <v>1735</v>
      </c>
      <c r="B10" s="876" t="s">
        <v>1915</v>
      </c>
      <c r="C10" s="877" t="s">
        <v>1914</v>
      </c>
      <c r="E10" s="212" t="str">
        <f t="shared" si="0"/>
        <v>CARLOS JULIÁN NAVAS MARTÍNEZ - SECRETARIO DEL AMBIENTE</v>
      </c>
    </row>
    <row r="11" spans="1:5" ht="30" x14ac:dyDescent="0.25">
      <c r="A11" s="875" t="s">
        <v>1736</v>
      </c>
      <c r="B11" s="876" t="s">
        <v>1737</v>
      </c>
      <c r="C11" s="877" t="s">
        <v>1738</v>
      </c>
      <c r="E11" s="212" t="str">
        <f t="shared" si="0"/>
        <v>CÉSAR ORLANDO CHAPETÓN MARTÍNEZ  - SECRETARIO DE PLANEACIÓN</v>
      </c>
    </row>
    <row r="12" spans="1:5" x14ac:dyDescent="0.25">
      <c r="A12" s="875" t="s">
        <v>1739</v>
      </c>
      <c r="B12" s="876" t="s">
        <v>1740</v>
      </c>
      <c r="C12" s="877" t="s">
        <v>1741</v>
      </c>
      <c r="E12" s="212" t="str">
        <f t="shared" si="0"/>
        <v>WILMAN CONTRERAS MATEUS - SECRETARIO DE SALUD</v>
      </c>
    </row>
    <row r="13" spans="1:5" ht="30" x14ac:dyDescent="0.25">
      <c r="A13" s="878" t="s">
        <v>1742</v>
      </c>
      <c r="B13" s="876" t="s">
        <v>1743</v>
      </c>
      <c r="C13" s="877" t="s">
        <v>1744</v>
      </c>
      <c r="E13" s="212" t="str">
        <f t="shared" si="0"/>
        <v>SANDRA PATRICIA GARAVITO MORENO - SECRETARIA DE EDUCACIÓN</v>
      </c>
    </row>
    <row r="14" spans="1:5" ht="30" x14ac:dyDescent="0.25">
      <c r="A14" s="875" t="s">
        <v>1745</v>
      </c>
      <c r="B14" s="876" t="s">
        <v>1746</v>
      </c>
      <c r="C14" s="877" t="s">
        <v>1747</v>
      </c>
      <c r="E14" s="212" t="str">
        <f t="shared" si="0"/>
        <v>RAFAEL ANTONIO RIVERA GÓMEZ - SECRETARIO DE INFRAESTRUCTURA</v>
      </c>
    </row>
    <row r="15" spans="1:5" ht="30" x14ac:dyDescent="0.25">
      <c r="A15" s="875" t="s">
        <v>1748</v>
      </c>
      <c r="B15" s="876" t="s">
        <v>1749</v>
      </c>
      <c r="C15" s="877" t="s">
        <v>1750</v>
      </c>
      <c r="E15" s="212" t="str">
        <f t="shared" si="0"/>
        <v>MIGUEL ALEJANDRO RICO SUAREZ - SECRETARIO DE HACIENDA</v>
      </c>
    </row>
    <row r="16" spans="1:5" ht="42.75" x14ac:dyDescent="0.25">
      <c r="A16" s="875" t="s">
        <v>1751</v>
      </c>
      <c r="B16" s="876" t="s">
        <v>1752</v>
      </c>
      <c r="C16" s="877" t="s">
        <v>1962</v>
      </c>
      <c r="E16" s="212" t="str">
        <f t="shared" si="0"/>
        <v>GERMAN HERNANDEZ CASTRO - SECRETARIO DE CULTURA Y PATRIMONIO</v>
      </c>
    </row>
    <row r="17" spans="1:5" ht="30" x14ac:dyDescent="0.25">
      <c r="A17" s="875" t="s">
        <v>1753</v>
      </c>
      <c r="B17" s="876" t="s">
        <v>1754</v>
      </c>
      <c r="C17" s="877" t="s">
        <v>1755</v>
      </c>
      <c r="E17" s="212" t="str">
        <f t="shared" si="0"/>
        <v>ANGELA PATRICIA NAVARRO LÓPEZ - JEFE DE COMUNICACIONES</v>
      </c>
    </row>
    <row r="18" spans="1:5" ht="57" x14ac:dyDescent="0.25">
      <c r="A18" s="875" t="s">
        <v>1756</v>
      </c>
      <c r="B18" s="876" t="s">
        <v>1757</v>
      </c>
      <c r="C18" s="877" t="s">
        <v>1758</v>
      </c>
      <c r="E18" s="212" t="str">
        <f t="shared" si="0"/>
        <v>HENRY HERNAN PRIETO VALBUENA - DIRECTOR EJECUTIVO INSTITUTO DE RECREACIÓN Y DEPORTE</v>
      </c>
    </row>
    <row r="19" spans="1:5" ht="30" x14ac:dyDescent="0.25">
      <c r="A19" s="875" t="s">
        <v>1759</v>
      </c>
      <c r="B19" s="876" t="s">
        <v>1760</v>
      </c>
      <c r="C19" s="877" t="s">
        <v>1761</v>
      </c>
      <c r="E19" s="212" t="str">
        <f t="shared" si="0"/>
        <v xml:space="preserve">FRANCISCO ALIRIO RODRÍGUEZ SANTOS - GERENTE EMPRESA DE SERVICIOS PÚBLICOS </v>
      </c>
    </row>
    <row r="20" spans="1:5" ht="15.75" x14ac:dyDescent="0.25">
      <c r="A20" s="879"/>
      <c r="B20" s="880"/>
      <c r="C20" s="881"/>
      <c r="E20" s="212" t="str">
        <f t="shared" si="0"/>
        <v xml:space="preserve"> - </v>
      </c>
    </row>
    <row r="21" spans="1:5" ht="15.75" x14ac:dyDescent="0.25">
      <c r="A21" s="879"/>
      <c r="B21" s="880"/>
      <c r="C21" s="881"/>
      <c r="E21" s="212" t="str">
        <f t="shared" si="0"/>
        <v xml:space="preserve"> - </v>
      </c>
    </row>
    <row r="22" spans="1:5" ht="15.75" x14ac:dyDescent="0.25">
      <c r="A22" s="879"/>
      <c r="B22" s="880"/>
      <c r="C22" s="881"/>
      <c r="E22" s="212" t="str">
        <f t="shared" si="0"/>
        <v xml:space="preserve"> - </v>
      </c>
    </row>
    <row r="23" spans="1:5" ht="15.75" x14ac:dyDescent="0.25">
      <c r="A23" s="879"/>
      <c r="B23" s="880"/>
      <c r="C23" s="881"/>
      <c r="E23" s="212" t="str">
        <f t="shared" si="0"/>
        <v xml:space="preserve"> - </v>
      </c>
    </row>
    <row r="24" spans="1:5" ht="15.75" x14ac:dyDescent="0.25">
      <c r="A24" s="879"/>
      <c r="B24" s="880"/>
      <c r="C24" s="881"/>
      <c r="E24" s="212" t="str">
        <f t="shared" si="0"/>
        <v xml:space="preserve"> - </v>
      </c>
    </row>
    <row r="25" spans="1:5" ht="15.75" x14ac:dyDescent="0.25">
      <c r="A25" s="879"/>
      <c r="B25" s="880"/>
      <c r="C25" s="881"/>
      <c r="E25" s="212" t="str">
        <f t="shared" si="0"/>
        <v xml:space="preserve"> - </v>
      </c>
    </row>
    <row r="26" spans="1:5" ht="15.75" x14ac:dyDescent="0.25">
      <c r="A26" s="879"/>
      <c r="B26" s="880"/>
      <c r="C26" s="881"/>
      <c r="E26" s="212" t="str">
        <f t="shared" si="0"/>
        <v xml:space="preserve"> - </v>
      </c>
    </row>
    <row r="27" spans="1:5" ht="15.75" x14ac:dyDescent="0.25">
      <c r="A27" s="879"/>
      <c r="B27" s="880"/>
      <c r="C27" s="881"/>
      <c r="E27" s="212" t="str">
        <f t="shared" si="0"/>
        <v xml:space="preserve"> - </v>
      </c>
    </row>
    <row r="28" spans="1:5" ht="15.75" x14ac:dyDescent="0.25">
      <c r="A28" s="879"/>
      <c r="B28" s="880"/>
      <c r="C28" s="881"/>
      <c r="E28" s="212" t="str">
        <f t="shared" si="0"/>
        <v xml:space="preserve"> - </v>
      </c>
    </row>
    <row r="29" spans="1:5" ht="15.75" x14ac:dyDescent="0.25">
      <c r="A29" s="879"/>
      <c r="B29" s="880"/>
      <c r="C29" s="881"/>
      <c r="E29" s="212" t="str">
        <f t="shared" si="0"/>
        <v xml:space="preserve"> - </v>
      </c>
    </row>
    <row r="30" spans="1:5" x14ac:dyDescent="0.25">
      <c r="A30" s="882"/>
      <c r="B30" s="883"/>
      <c r="C30" s="884"/>
      <c r="E30" s="212" t="str">
        <f t="shared" si="0"/>
        <v xml:space="preserve"> - </v>
      </c>
    </row>
    <row r="31" spans="1:5" x14ac:dyDescent="0.25">
      <c r="A31" s="882"/>
      <c r="B31" s="883"/>
      <c r="C31" s="884"/>
      <c r="E31" s="212" t="str">
        <f t="shared" si="0"/>
        <v xml:space="preserve"> - </v>
      </c>
    </row>
    <row r="32" spans="1:5" x14ac:dyDescent="0.25">
      <c r="A32" s="882"/>
      <c r="B32" s="883"/>
      <c r="C32" s="884"/>
      <c r="E32" s="212" t="str">
        <f t="shared" si="0"/>
        <v xml:space="preserve"> - </v>
      </c>
    </row>
    <row r="33" spans="1:5" x14ac:dyDescent="0.25">
      <c r="A33" s="882"/>
      <c r="B33" s="883"/>
      <c r="C33" s="884"/>
      <c r="E33" s="212" t="str">
        <f t="shared" si="0"/>
        <v xml:space="preserve"> - </v>
      </c>
    </row>
    <row r="34" spans="1:5" x14ac:dyDescent="0.25">
      <c r="A34" s="882"/>
      <c r="B34" s="883"/>
      <c r="C34" s="884"/>
      <c r="E34" s="212" t="str">
        <f t="shared" si="0"/>
        <v xml:space="preserve"> - </v>
      </c>
    </row>
    <row r="35" spans="1:5" x14ac:dyDescent="0.25">
      <c r="A35" s="882"/>
      <c r="B35" s="883"/>
      <c r="C35" s="884"/>
      <c r="E35" s="212" t="str">
        <f t="shared" si="0"/>
        <v xml:space="preserve"> - </v>
      </c>
    </row>
    <row r="36" spans="1:5" x14ac:dyDescent="0.25">
      <c r="A36" s="882"/>
      <c r="B36" s="883"/>
      <c r="C36" s="884"/>
      <c r="E36" s="212" t="str">
        <f t="shared" si="0"/>
        <v xml:space="preserve"> - </v>
      </c>
    </row>
    <row r="37" spans="1:5" x14ac:dyDescent="0.25">
      <c r="A37" s="882"/>
      <c r="B37" s="883"/>
      <c r="C37" s="884"/>
      <c r="E37" s="212" t="str">
        <f t="shared" si="0"/>
        <v xml:space="preserve"> - </v>
      </c>
    </row>
    <row r="38" spans="1:5" x14ac:dyDescent="0.25">
      <c r="A38" s="882"/>
      <c r="B38" s="883"/>
      <c r="C38" s="884"/>
      <c r="E38" s="212" t="str">
        <f t="shared" si="0"/>
        <v xml:space="preserve"> - </v>
      </c>
    </row>
    <row r="39" spans="1:5" x14ac:dyDescent="0.25">
      <c r="A39" s="882"/>
      <c r="B39" s="883"/>
      <c r="C39" s="884"/>
      <c r="E39" s="212" t="str">
        <f t="shared" si="0"/>
        <v xml:space="preserve"> - </v>
      </c>
    </row>
    <row r="40" spans="1:5" x14ac:dyDescent="0.25">
      <c r="A40" s="882"/>
      <c r="B40" s="883"/>
      <c r="C40" s="884"/>
      <c r="E40" s="212" t="str">
        <f t="shared" si="0"/>
        <v xml:space="preserve"> - </v>
      </c>
    </row>
    <row r="41" spans="1:5" x14ac:dyDescent="0.25">
      <c r="A41" s="882"/>
      <c r="B41" s="883"/>
      <c r="C41" s="884"/>
      <c r="E41" s="212" t="str">
        <f t="shared" si="0"/>
        <v xml:space="preserve"> - </v>
      </c>
    </row>
    <row r="42" spans="1:5" x14ac:dyDescent="0.25">
      <c r="A42" s="882"/>
      <c r="B42" s="883"/>
      <c r="C42" s="884"/>
      <c r="E42" s="212" t="str">
        <f t="shared" si="0"/>
        <v xml:space="preserve"> - </v>
      </c>
    </row>
    <row r="43" spans="1:5" x14ac:dyDescent="0.25">
      <c r="A43" s="882"/>
      <c r="B43" s="883"/>
      <c r="C43" s="884"/>
      <c r="E43" s="212" t="str">
        <f t="shared" si="0"/>
        <v xml:space="preserve"> - </v>
      </c>
    </row>
    <row r="44" spans="1:5" ht="15.75" thickBot="1" x14ac:dyDescent="0.3">
      <c r="A44" s="885"/>
      <c r="B44" s="886"/>
      <c r="C44" s="887"/>
      <c r="E44" s="212"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2" t="str">
        <f>+LEFT(B3,10)</f>
        <v>E2.P_E.MR1</v>
      </c>
      <c r="B3" s="99" t="s">
        <v>347</v>
      </c>
      <c r="C3" s="100" t="s">
        <v>1787</v>
      </c>
      <c r="D3" s="101" t="s">
        <v>1788</v>
      </c>
    </row>
    <row r="4" spans="1:4" ht="126" x14ac:dyDescent="0.25">
      <c r="A4" s="212" t="str">
        <f t="shared" ref="A4:A67" si="0">+LEFT(B4,10)</f>
        <v>E2.P_B.MR1</v>
      </c>
      <c r="B4" s="99" t="s">
        <v>311</v>
      </c>
      <c r="C4" s="100" t="s">
        <v>1789</v>
      </c>
      <c r="D4" s="101" t="s">
        <v>1790</v>
      </c>
    </row>
    <row r="5" spans="1:4" ht="63" x14ac:dyDescent="0.25">
      <c r="A5" s="212" t="str">
        <f t="shared" si="0"/>
        <v>E4.P_D.MR2</v>
      </c>
      <c r="B5" s="99" t="s">
        <v>596</v>
      </c>
      <c r="C5" s="100" t="s">
        <v>1791</v>
      </c>
      <c r="D5" s="101" t="s">
        <v>1792</v>
      </c>
    </row>
    <row r="6" spans="1:4" ht="126" x14ac:dyDescent="0.25">
      <c r="A6" s="212" t="str">
        <f t="shared" si="0"/>
        <v>E4.P_D.MR1</v>
      </c>
      <c r="B6" s="99" t="s">
        <v>587</v>
      </c>
      <c r="C6" s="100" t="s">
        <v>1793</v>
      </c>
      <c r="D6" s="101" t="s">
        <v>1794</v>
      </c>
    </row>
    <row r="7" spans="1:4" ht="126" x14ac:dyDescent="0.25">
      <c r="A7" s="212" t="str">
        <f t="shared" si="0"/>
        <v>E1.P_A.MR5</v>
      </c>
      <c r="B7" s="99" t="s">
        <v>140</v>
      </c>
      <c r="C7" s="100" t="s">
        <v>1795</v>
      </c>
      <c r="D7" s="101" t="s">
        <v>1796</v>
      </c>
    </row>
    <row r="8" spans="1:4" ht="78.75" x14ac:dyDescent="0.25">
      <c r="A8" s="212" t="str">
        <f t="shared" si="0"/>
        <v>E3.P_G.MR1</v>
      </c>
      <c r="B8" s="99" t="s">
        <v>465</v>
      </c>
      <c r="C8" s="100" t="s">
        <v>1797</v>
      </c>
      <c r="D8" s="101" t="s">
        <v>1798</v>
      </c>
    </row>
    <row r="9" spans="1:4" ht="61.5" customHeight="1" x14ac:dyDescent="0.25">
      <c r="A9" s="212" t="str">
        <f t="shared" si="0"/>
        <v>E3.P_H.MR1</v>
      </c>
      <c r="B9" s="99" t="s">
        <v>473</v>
      </c>
      <c r="C9" s="100" t="s">
        <v>1799</v>
      </c>
      <c r="D9" s="101" t="s">
        <v>1800</v>
      </c>
    </row>
    <row r="10" spans="1:4" ht="78.75" x14ac:dyDescent="0.25">
      <c r="A10" s="212" t="str">
        <f t="shared" si="0"/>
        <v>E3.P_I.MR1</v>
      </c>
      <c r="B10" s="99" t="s">
        <v>481</v>
      </c>
      <c r="C10" s="100" t="s">
        <v>1801</v>
      </c>
      <c r="D10" s="101" t="s">
        <v>1802</v>
      </c>
    </row>
    <row r="11" spans="1:4" ht="94.5" x14ac:dyDescent="0.25">
      <c r="A11" s="212" t="str">
        <f t="shared" si="0"/>
        <v>E3.P_J.MR1</v>
      </c>
      <c r="B11" s="99" t="s">
        <v>489</v>
      </c>
      <c r="C11" s="100" t="s">
        <v>1803</v>
      </c>
      <c r="D11" s="101" t="s">
        <v>1804</v>
      </c>
    </row>
    <row r="12" spans="1:4" ht="90.75" customHeight="1" x14ac:dyDescent="0.25">
      <c r="A12" s="212" t="str">
        <f t="shared" si="0"/>
        <v>E3.P_K.MR1</v>
      </c>
      <c r="B12" s="99" t="s">
        <v>497</v>
      </c>
      <c r="C12" s="100" t="s">
        <v>1805</v>
      </c>
      <c r="D12" s="101" t="s">
        <v>1806</v>
      </c>
    </row>
    <row r="13" spans="1:4" ht="94.5" x14ac:dyDescent="0.25">
      <c r="A13" s="212" t="str">
        <f t="shared" si="0"/>
        <v>E2.P_C.MR1</v>
      </c>
      <c r="B13" s="99" t="s">
        <v>322</v>
      </c>
      <c r="C13" s="100" t="s">
        <v>1807</v>
      </c>
      <c r="D13" s="101" t="s">
        <v>1808</v>
      </c>
    </row>
    <row r="14" spans="1:4" ht="78.75" x14ac:dyDescent="0.25">
      <c r="A14" s="212" t="str">
        <f t="shared" si="0"/>
        <v>E3.P_F.MR1</v>
      </c>
      <c r="B14" s="99" t="s">
        <v>457</v>
      </c>
      <c r="C14" s="100" t="s">
        <v>1809</v>
      </c>
      <c r="D14" s="101" t="s">
        <v>1810</v>
      </c>
    </row>
    <row r="15" spans="1:4" ht="78" customHeight="1" x14ac:dyDescent="0.25">
      <c r="A15" s="212" t="str">
        <f t="shared" si="0"/>
        <v>E2.P_D.MR1</v>
      </c>
      <c r="B15" s="99" t="s">
        <v>336</v>
      </c>
      <c r="C15" s="100" t="s">
        <v>1811</v>
      </c>
      <c r="D15" s="101" t="s">
        <v>1812</v>
      </c>
    </row>
    <row r="16" spans="1:4" ht="67.5" customHeight="1" x14ac:dyDescent="0.25">
      <c r="A16" s="212" t="str">
        <f t="shared" si="0"/>
        <v>E1.P_E.MR1</v>
      </c>
      <c r="B16" s="99" t="s">
        <v>207</v>
      </c>
      <c r="C16" s="100" t="s">
        <v>1813</v>
      </c>
      <c r="D16" s="101" t="s">
        <v>1814</v>
      </c>
    </row>
    <row r="17" spans="1:4" ht="110.25" x14ac:dyDescent="0.25">
      <c r="A17" s="212" t="str">
        <f t="shared" si="0"/>
        <v>E1.P_H.MR1</v>
      </c>
      <c r="B17" s="99" t="s">
        <v>263</v>
      </c>
      <c r="C17" s="100" t="s">
        <v>1815</v>
      </c>
      <c r="D17" s="101" t="s">
        <v>1816</v>
      </c>
    </row>
    <row r="18" spans="1:4" ht="78" customHeight="1" x14ac:dyDescent="0.25">
      <c r="A18" s="212" t="str">
        <f t="shared" si="0"/>
        <v>E1.P_C.MR1</v>
      </c>
      <c r="B18" s="99" t="s">
        <v>185</v>
      </c>
      <c r="C18" s="100" t="s">
        <v>1817</v>
      </c>
      <c r="D18" s="101" t="s">
        <v>1818</v>
      </c>
    </row>
    <row r="19" spans="1:4" ht="141.75" x14ac:dyDescent="0.25">
      <c r="A19" s="212" t="str">
        <f t="shared" si="0"/>
        <v>E1.P_D.MR1</v>
      </c>
      <c r="B19" s="99" t="s">
        <v>196</v>
      </c>
      <c r="C19" s="100" t="s">
        <v>1819</v>
      </c>
      <c r="D19" s="101" t="s">
        <v>1820</v>
      </c>
    </row>
    <row r="20" spans="1:4" ht="63" x14ac:dyDescent="0.25">
      <c r="A20" s="212" t="str">
        <f t="shared" si="0"/>
        <v>E1.P_A.MR4</v>
      </c>
      <c r="B20" s="99" t="s">
        <v>130</v>
      </c>
      <c r="C20" s="100" t="s">
        <v>1821</v>
      </c>
      <c r="D20" s="101" t="s">
        <v>1822</v>
      </c>
    </row>
    <row r="21" spans="1:4" ht="47.25" x14ac:dyDescent="0.25">
      <c r="A21" s="212" t="str">
        <f t="shared" si="0"/>
        <v>E4.P_A.MR1</v>
      </c>
      <c r="B21" s="99" t="s">
        <v>539</v>
      </c>
      <c r="C21" s="100" t="s">
        <v>1823</v>
      </c>
      <c r="D21" s="101" t="s">
        <v>1824</v>
      </c>
    </row>
    <row r="22" spans="1:4" ht="47.25" x14ac:dyDescent="0.25">
      <c r="A22" s="212" t="str">
        <f t="shared" si="0"/>
        <v>E4.P_A.MR2</v>
      </c>
      <c r="B22" s="99" t="s">
        <v>549</v>
      </c>
      <c r="C22" s="100" t="s">
        <v>1825</v>
      </c>
      <c r="D22" s="101" t="s">
        <v>1826</v>
      </c>
    </row>
    <row r="23" spans="1:4" ht="96" customHeight="1" x14ac:dyDescent="0.25">
      <c r="A23" s="212" t="str">
        <f t="shared" si="0"/>
        <v>E1.P_F.MR1</v>
      </c>
      <c r="B23" s="99" t="s">
        <v>222</v>
      </c>
      <c r="C23" s="100" t="s">
        <v>1827</v>
      </c>
      <c r="D23" s="101" t="s">
        <v>1828</v>
      </c>
    </row>
    <row r="24" spans="1:4" ht="63.75" customHeight="1" x14ac:dyDescent="0.25">
      <c r="A24" s="212" t="str">
        <f t="shared" si="0"/>
        <v>E4.P_A.MR3</v>
      </c>
      <c r="B24" s="99" t="s">
        <v>556</v>
      </c>
      <c r="C24" s="100" t="s">
        <v>1829</v>
      </c>
      <c r="D24" s="101" t="s">
        <v>1830</v>
      </c>
    </row>
    <row r="25" spans="1:4" ht="66" customHeight="1" x14ac:dyDescent="0.25">
      <c r="A25" s="212" t="str">
        <f t="shared" si="0"/>
        <v>E1.P_F.MR2</v>
      </c>
      <c r="B25" s="99" t="s">
        <v>234</v>
      </c>
      <c r="C25" s="100" t="s">
        <v>1831</v>
      </c>
      <c r="D25" s="101" t="s">
        <v>1832</v>
      </c>
    </row>
    <row r="26" spans="1:4" ht="110.25" x14ac:dyDescent="0.25">
      <c r="A26" s="212" t="str">
        <f t="shared" si="0"/>
        <v>E4.P_A.MR4</v>
      </c>
      <c r="B26" s="99" t="s">
        <v>563</v>
      </c>
      <c r="C26" s="100" t="s">
        <v>1833</v>
      </c>
      <c r="D26" s="101" t="s">
        <v>1834</v>
      </c>
    </row>
    <row r="27" spans="1:4" ht="63" x14ac:dyDescent="0.25">
      <c r="A27" s="212" t="str">
        <f t="shared" si="0"/>
        <v>E1.P_A.MR2</v>
      </c>
      <c r="B27" s="99" t="s">
        <v>110</v>
      </c>
      <c r="C27" s="100" t="s">
        <v>1835</v>
      </c>
      <c r="D27" s="101" t="s">
        <v>1836</v>
      </c>
    </row>
    <row r="28" spans="1:4" ht="64.5" customHeight="1" x14ac:dyDescent="0.25">
      <c r="A28" s="212" t="str">
        <f t="shared" si="0"/>
        <v>E1.P_J.MR1</v>
      </c>
      <c r="B28" s="99" t="s">
        <v>288</v>
      </c>
      <c r="C28" s="100" t="s">
        <v>1837</v>
      </c>
      <c r="D28" s="101" t="s">
        <v>1838</v>
      </c>
    </row>
    <row r="29" spans="1:4" ht="78.75" customHeight="1" x14ac:dyDescent="0.25">
      <c r="A29" s="212" t="str">
        <f t="shared" si="0"/>
        <v>E3.P_B.MR1</v>
      </c>
      <c r="B29" s="99" t="s">
        <v>395</v>
      </c>
      <c r="C29" s="100" t="s">
        <v>1839</v>
      </c>
      <c r="D29" s="101" t="s">
        <v>1840</v>
      </c>
    </row>
    <row r="30" spans="1:4" ht="108.75" customHeight="1" x14ac:dyDescent="0.25">
      <c r="A30" s="212" t="str">
        <f t="shared" si="0"/>
        <v>E4.P_C.MR1</v>
      </c>
      <c r="B30" s="99" t="s">
        <v>579</v>
      </c>
      <c r="C30" s="100" t="s">
        <v>1841</v>
      </c>
      <c r="D30" s="101" t="s">
        <v>1842</v>
      </c>
    </row>
    <row r="31" spans="1:4" ht="65.25" customHeight="1" x14ac:dyDescent="0.25">
      <c r="A31" s="212" t="str">
        <f t="shared" si="0"/>
        <v>E2.P_A.MR1</v>
      </c>
      <c r="B31" s="99" t="s">
        <v>299</v>
      </c>
      <c r="C31" s="100" t="s">
        <v>1843</v>
      </c>
      <c r="D31" s="101" t="s">
        <v>1844</v>
      </c>
    </row>
    <row r="32" spans="1:4" ht="93" customHeight="1" x14ac:dyDescent="0.25">
      <c r="A32" s="212" t="str">
        <f t="shared" si="0"/>
        <v>E1.P_G.MR1</v>
      </c>
      <c r="B32" s="99" t="s">
        <v>243</v>
      </c>
      <c r="C32" s="100" t="s">
        <v>1845</v>
      </c>
      <c r="D32" s="101" t="s">
        <v>1846</v>
      </c>
    </row>
    <row r="33" spans="1:4" ht="81" customHeight="1" x14ac:dyDescent="0.25">
      <c r="A33" s="212" t="str">
        <f t="shared" si="0"/>
        <v>E1.P_G.MR2</v>
      </c>
      <c r="B33" s="99" t="s">
        <v>254</v>
      </c>
      <c r="C33" s="100" t="s">
        <v>1847</v>
      </c>
      <c r="D33" s="101" t="s">
        <v>1848</v>
      </c>
    </row>
    <row r="34" spans="1:4" ht="63" customHeight="1" x14ac:dyDescent="0.25">
      <c r="A34" s="212" t="str">
        <f t="shared" si="0"/>
        <v>E3.P_L.MR2</v>
      </c>
      <c r="B34" s="99" t="s">
        <v>513</v>
      </c>
      <c r="C34" s="100" t="s">
        <v>1849</v>
      </c>
      <c r="D34" s="101" t="s">
        <v>1850</v>
      </c>
    </row>
    <row r="35" spans="1:4" ht="78" customHeight="1" x14ac:dyDescent="0.25">
      <c r="A35" s="212" t="str">
        <f t="shared" si="0"/>
        <v>E3.P_L.MR3</v>
      </c>
      <c r="B35" s="99" t="s">
        <v>520</v>
      </c>
      <c r="C35" s="100" t="s">
        <v>1851</v>
      </c>
      <c r="D35" s="101" t="s">
        <v>1852</v>
      </c>
    </row>
    <row r="36" spans="1:4" ht="63.75" customHeight="1" x14ac:dyDescent="0.25">
      <c r="A36" s="212" t="str">
        <f t="shared" si="0"/>
        <v>E2.P_F.MR1</v>
      </c>
      <c r="B36" s="99" t="s">
        <v>358</v>
      </c>
      <c r="C36" s="100" t="s">
        <v>1853</v>
      </c>
      <c r="D36" s="101" t="s">
        <v>1854</v>
      </c>
    </row>
    <row r="37" spans="1:4" ht="110.25" x14ac:dyDescent="0.25">
      <c r="A37" s="212" t="str">
        <f t="shared" si="0"/>
        <v>E3.P_A.MR1</v>
      </c>
      <c r="B37" s="99" t="s">
        <v>383</v>
      </c>
      <c r="C37" s="100" t="s">
        <v>1855</v>
      </c>
      <c r="D37" s="101" t="s">
        <v>1856</v>
      </c>
    </row>
    <row r="38" spans="1:4" ht="94.5" x14ac:dyDescent="0.25">
      <c r="A38" s="212" t="str">
        <f t="shared" si="0"/>
        <v>E2.P_F.MR2</v>
      </c>
      <c r="B38" s="99" t="s">
        <v>369</v>
      </c>
      <c r="C38" s="100" t="s">
        <v>1857</v>
      </c>
      <c r="D38" s="101" t="s">
        <v>1858</v>
      </c>
    </row>
    <row r="39" spans="1:4" ht="78.75" x14ac:dyDescent="0.25">
      <c r="A39" s="212" t="str">
        <f t="shared" si="0"/>
        <v>E1.P_B.MR1</v>
      </c>
      <c r="B39" s="99" t="s">
        <v>150</v>
      </c>
      <c r="C39" s="100" t="s">
        <v>1859</v>
      </c>
      <c r="D39" s="101" t="s">
        <v>1860</v>
      </c>
    </row>
    <row r="40" spans="1:4" ht="157.5" x14ac:dyDescent="0.25">
      <c r="A40" s="212" t="str">
        <f t="shared" si="0"/>
        <v>E3.P_E.MR1</v>
      </c>
      <c r="B40" s="99" t="s">
        <v>446</v>
      </c>
      <c r="C40" s="100" t="s">
        <v>1861</v>
      </c>
      <c r="D40" s="101" t="s">
        <v>1862</v>
      </c>
    </row>
    <row r="41" spans="1:4" ht="110.25" x14ac:dyDescent="0.25">
      <c r="A41" s="212" t="str">
        <f t="shared" si="0"/>
        <v>E1.P_B.MR2</v>
      </c>
      <c r="B41" s="99" t="s">
        <v>164</v>
      </c>
      <c r="C41" s="100" t="s">
        <v>1863</v>
      </c>
      <c r="D41" s="101" t="s">
        <v>1864</v>
      </c>
    </row>
    <row r="42" spans="1:4" ht="157.5" x14ac:dyDescent="0.25">
      <c r="A42" s="212" t="str">
        <f t="shared" si="0"/>
        <v>E1.P_B.MR3</v>
      </c>
      <c r="B42" s="99" t="s">
        <v>176</v>
      </c>
      <c r="C42" s="100" t="s">
        <v>1865</v>
      </c>
      <c r="D42" s="101" t="s">
        <v>1866</v>
      </c>
    </row>
    <row r="43" spans="1:4" ht="78.75" x14ac:dyDescent="0.25">
      <c r="A43" s="212" t="str">
        <f t="shared" si="0"/>
        <v>E3.P_C.MR1</v>
      </c>
      <c r="B43" s="99" t="s">
        <v>406</v>
      </c>
      <c r="C43" s="100" t="s">
        <v>1867</v>
      </c>
      <c r="D43" s="101" t="s">
        <v>1868</v>
      </c>
    </row>
    <row r="44" spans="1:4" ht="51" customHeight="1" x14ac:dyDescent="0.25">
      <c r="A44" s="212" t="str">
        <f t="shared" si="0"/>
        <v>E1.P_A.MR3</v>
      </c>
      <c r="B44" s="99" t="s">
        <v>120</v>
      </c>
      <c r="C44" s="100" t="s">
        <v>1869</v>
      </c>
      <c r="D44" s="101" t="s">
        <v>1870</v>
      </c>
    </row>
    <row r="45" spans="1:4" ht="78.75" x14ac:dyDescent="0.25">
      <c r="A45" s="212" t="str">
        <f t="shared" si="0"/>
        <v>E3.P_L.MR1</v>
      </c>
      <c r="B45" s="99" t="s">
        <v>505</v>
      </c>
      <c r="C45" s="100" t="s">
        <v>1871</v>
      </c>
      <c r="D45" s="101" t="s">
        <v>1872</v>
      </c>
    </row>
    <row r="46" spans="1:4" ht="93.75" customHeight="1" x14ac:dyDescent="0.25">
      <c r="A46" s="212" t="str">
        <f t="shared" si="0"/>
        <v>E1.P_I.MR1</v>
      </c>
      <c r="B46" s="99" t="s">
        <v>277</v>
      </c>
      <c r="C46" s="100" t="s">
        <v>1873</v>
      </c>
      <c r="D46" s="101" t="s">
        <v>1874</v>
      </c>
    </row>
    <row r="47" spans="1:4" ht="110.25" customHeight="1" x14ac:dyDescent="0.25">
      <c r="A47" s="212" t="str">
        <f t="shared" si="0"/>
        <v>E1.P_A.MR1</v>
      </c>
      <c r="B47" s="99" t="s">
        <v>83</v>
      </c>
      <c r="C47" s="100" t="s">
        <v>1875</v>
      </c>
      <c r="D47" s="101" t="s">
        <v>1876</v>
      </c>
    </row>
    <row r="48" spans="1:4" ht="94.5" x14ac:dyDescent="0.25">
      <c r="A48" s="212" t="str">
        <f t="shared" si="0"/>
        <v>E3.P_L.MR4</v>
      </c>
      <c r="B48" s="99" t="s">
        <v>527</v>
      </c>
      <c r="C48" s="100" t="s">
        <v>1877</v>
      </c>
      <c r="D48" s="101" t="s">
        <v>1878</v>
      </c>
    </row>
    <row r="49" spans="1:4" ht="189" x14ac:dyDescent="0.25">
      <c r="A49" s="212" t="str">
        <f t="shared" si="0"/>
        <v>E3.P_C.MR2</v>
      </c>
      <c r="B49" s="99" t="s">
        <v>417</v>
      </c>
      <c r="C49" s="100" t="s">
        <v>1879</v>
      </c>
      <c r="D49" s="101" t="s">
        <v>1880</v>
      </c>
    </row>
    <row r="50" spans="1:4" ht="78.75" x14ac:dyDescent="0.25">
      <c r="A50" s="212" t="str">
        <f t="shared" si="0"/>
        <v>E4.P_E.MR1</v>
      </c>
      <c r="B50" s="99" t="s">
        <v>606</v>
      </c>
      <c r="C50" s="100" t="s">
        <v>1881</v>
      </c>
      <c r="D50" s="101" t="s">
        <v>1882</v>
      </c>
    </row>
    <row r="51" spans="1:4" ht="157.5" x14ac:dyDescent="0.25">
      <c r="A51" s="212" t="str">
        <f t="shared" si="0"/>
        <v>E1.P_A.MR1</v>
      </c>
      <c r="B51" s="99" t="s">
        <v>97</v>
      </c>
      <c r="C51" s="100" t="s">
        <v>1883</v>
      </c>
      <c r="D51" s="101" t="s">
        <v>1884</v>
      </c>
    </row>
    <row r="52" spans="1:4" ht="63" x14ac:dyDescent="0.25">
      <c r="A52" s="212" t="str">
        <f t="shared" si="0"/>
        <v>E4.P_D.MR3</v>
      </c>
      <c r="B52" s="99" t="s">
        <v>601</v>
      </c>
      <c r="C52" s="100" t="s">
        <v>1885</v>
      </c>
      <c r="D52" s="101" t="s">
        <v>1886</v>
      </c>
    </row>
    <row r="53" spans="1:4" ht="126" x14ac:dyDescent="0.25">
      <c r="A53" s="212" t="str">
        <f t="shared" si="0"/>
        <v>E3.P_D.MR1</v>
      </c>
      <c r="B53" s="99" t="s">
        <v>428</v>
      </c>
      <c r="C53" s="100" t="s">
        <v>1887</v>
      </c>
      <c r="D53" s="101" t="s">
        <v>1888</v>
      </c>
    </row>
    <row r="54" spans="1:4" ht="126" x14ac:dyDescent="0.25">
      <c r="A54" s="212" t="str">
        <f t="shared" si="0"/>
        <v>E3.P_D.MR2</v>
      </c>
      <c r="B54" s="99" t="s">
        <v>439</v>
      </c>
      <c r="C54" s="100" t="s">
        <v>1889</v>
      </c>
      <c r="D54" s="101" t="s">
        <v>1888</v>
      </c>
    </row>
    <row r="55" spans="1:4" ht="157.5" x14ac:dyDescent="0.25">
      <c r="A55" s="212" t="str">
        <f t="shared" si="0"/>
        <v>E4.P_B.MR1</v>
      </c>
      <c r="B55" s="99" t="s">
        <v>570</v>
      </c>
      <c r="C55" s="100" t="s">
        <v>1890</v>
      </c>
      <c r="D55" s="101" t="s">
        <v>1891</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89" t="s">
        <v>1986</v>
      </c>
      <c r="B1" s="1089"/>
      <c r="C1" s="1089"/>
      <c r="D1" s="1089"/>
      <c r="E1" s="1089"/>
      <c r="F1" s="1089"/>
      <c r="G1" s="1089"/>
      <c r="H1" s="1089"/>
      <c r="I1" s="1089"/>
      <c r="J1" s="1089"/>
      <c r="K1" s="1089"/>
      <c r="L1" s="1089"/>
      <c r="M1" s="1089"/>
      <c r="N1" s="1089"/>
      <c r="O1" s="1089"/>
      <c r="P1" s="1089"/>
    </row>
    <row r="2" spans="1:18" s="68" customFormat="1" ht="48" customHeight="1" x14ac:dyDescent="0.2">
      <c r="A2" s="67" t="s">
        <v>1765</v>
      </c>
      <c r="B2" s="1090" t="s">
        <v>1766</v>
      </c>
      <c r="C2" s="1091"/>
      <c r="D2" s="1091"/>
      <c r="E2" s="1091"/>
      <c r="F2" s="1091"/>
      <c r="G2" s="1091"/>
      <c r="H2" s="1092"/>
      <c r="I2" s="1090" t="s">
        <v>1767</v>
      </c>
      <c r="J2" s="1091"/>
      <c r="K2" s="1092"/>
      <c r="L2" s="1093" t="s">
        <v>1768</v>
      </c>
      <c r="M2" s="1093"/>
      <c r="N2" s="1093"/>
      <c r="O2" s="1093"/>
      <c r="P2" s="1094"/>
    </row>
    <row r="3" spans="1:18" ht="51" x14ac:dyDescent="0.2">
      <c r="A3" s="69" t="s">
        <v>1769</v>
      </c>
      <c r="B3" s="70" t="s">
        <v>1770</v>
      </c>
      <c r="C3" s="71" t="s">
        <v>1771</v>
      </c>
      <c r="D3" s="71" t="s">
        <v>1920</v>
      </c>
      <c r="E3" s="71" t="s">
        <v>1919</v>
      </c>
      <c r="F3" s="71" t="s">
        <v>1921</v>
      </c>
      <c r="G3" s="71" t="s">
        <v>1922</v>
      </c>
      <c r="H3" s="1095" t="s">
        <v>1694</v>
      </c>
      <c r="I3" s="70" t="s">
        <v>1772</v>
      </c>
      <c r="J3" s="71" t="s">
        <v>1773</v>
      </c>
      <c r="K3" s="1095"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95"/>
      <c r="I4" s="75" t="s">
        <v>1695</v>
      </c>
      <c r="J4" s="76" t="s">
        <v>1696</v>
      </c>
      <c r="K4" s="1095"/>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20">
        <v>786</v>
      </c>
      <c r="O5" s="85"/>
      <c r="P5" s="86"/>
    </row>
    <row r="6" spans="1:18" x14ac:dyDescent="0.2">
      <c r="H6" s="87"/>
    </row>
    <row r="10" spans="1:18" ht="15" x14ac:dyDescent="0.25">
      <c r="A10" s="888" t="s">
        <v>1987</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29 de enero de 2019</Fecha>
    <Clasificaci_x00f3_n xmlns="2985bb4b-4701-49be-b6af-cb425f14ffe8">Plan de Acción</Clasificaci_x00f3_n>
    <Descripci_x00f3_n xmlns="2985bb4b-4701-49be-b6af-cb425f14ffe8">E1.P_C - CULTURA DE TODOS Y PARA TODOS			
</Descripci_x00f3_n>
  </documentManagement>
</p:properties>
</file>

<file path=customXml/itemProps1.xml><?xml version="1.0" encoding="utf-8"?>
<ds:datastoreItem xmlns:ds="http://schemas.openxmlformats.org/officeDocument/2006/customXml" ds:itemID="{3A504123-F5BB-4F38-83ED-04F2E5227EAC}"/>
</file>

<file path=customXml/itemProps2.xml><?xml version="1.0" encoding="utf-8"?>
<ds:datastoreItem xmlns:ds="http://schemas.openxmlformats.org/officeDocument/2006/customXml" ds:itemID="{482B45A0-ECC8-46DE-97EB-435135389A08}"/>
</file>

<file path=customXml/itemProps3.xml><?xml version="1.0" encoding="utf-8"?>
<ds:datastoreItem xmlns:ds="http://schemas.openxmlformats.org/officeDocument/2006/customXml" ds:itemID="{EBB45404-988E-4575-B9CA-93D11C5631F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E1.P_C - CULTURA DE TODOS Y PARA TODOS			</dc:title>
  <dc:creator>FARID</dc:creator>
  <cp:lastModifiedBy>Patricia Rosas</cp:lastModifiedBy>
  <dcterms:created xsi:type="dcterms:W3CDTF">2017-01-16T16:29:25Z</dcterms:created>
  <dcterms:modified xsi:type="dcterms:W3CDTF">2019-01-28T21:46:44Z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