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F  DESARROLLO TURISTICO DE ALTA COMPETITIVIDAD\"/>
    </mc:Choice>
  </mc:AlternateContent>
  <xr:revisionPtr revIDLastSave="0" documentId="13_ncr:1_{8552622F-164B-440C-81AF-8CC38EA1D4B8}"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1" i="6" l="1"/>
  <c r="AB41" i="6"/>
  <c r="Z41" i="6"/>
  <c r="X41" i="6"/>
  <c r="V41" i="6"/>
  <c r="T41" i="6"/>
  <c r="R41" i="6"/>
  <c r="AD33" i="6"/>
  <c r="AB33" i="6"/>
  <c r="Z33" i="6"/>
  <c r="X33" i="6"/>
  <c r="V33" i="6"/>
  <c r="T33" i="6"/>
  <c r="R33" i="6"/>
  <c r="AD27" i="6"/>
  <c r="AB27" i="6"/>
  <c r="Z27" i="6"/>
  <c r="X27" i="6"/>
  <c r="T27" i="6"/>
  <c r="R27" i="6"/>
  <c r="AD22" i="6"/>
  <c r="AB22" i="6"/>
  <c r="Z22" i="6"/>
  <c r="X22" i="6"/>
  <c r="V22" i="6"/>
  <c r="T22" i="6"/>
  <c r="R22" i="6"/>
  <c r="AD13" i="6"/>
  <c r="AB13" i="6"/>
  <c r="Z13" i="6"/>
  <c r="X13" i="6"/>
  <c r="V13" i="6"/>
  <c r="T13" i="6"/>
  <c r="R13" i="6"/>
  <c r="AG27" i="6" l="1"/>
  <c r="AR28" i="6" l="1"/>
  <c r="AR22" i="6"/>
  <c r="K5" i="10" l="1"/>
  <c r="H5" i="10"/>
  <c r="AI40" i="6" l="1"/>
  <c r="AH40" i="6"/>
  <c r="AG40" i="6"/>
  <c r="AF40" i="6"/>
  <c r="AE40" i="6"/>
  <c r="AC40" i="6"/>
  <c r="AA40" i="6"/>
  <c r="Y40" i="6"/>
  <c r="W40" i="6"/>
  <c r="U40" i="6"/>
  <c r="S40" i="6"/>
  <c r="J40" i="6"/>
  <c r="AI32" i="6"/>
  <c r="AH32" i="6"/>
  <c r="AG32" i="6"/>
  <c r="AF32" i="6"/>
  <c r="AE32" i="6"/>
  <c r="AC32" i="6"/>
  <c r="AA32" i="6"/>
  <c r="Y32" i="6"/>
  <c r="W32" i="6"/>
  <c r="U32" i="6"/>
  <c r="S32" i="6"/>
  <c r="J32" i="6"/>
  <c r="AI26" i="6"/>
  <c r="AH26" i="6"/>
  <c r="AG26" i="6"/>
  <c r="AF26" i="6"/>
  <c r="AE26" i="6"/>
  <c r="AC26" i="6"/>
  <c r="AA26" i="6"/>
  <c r="Y26" i="6"/>
  <c r="W26" i="6"/>
  <c r="U26" i="6"/>
  <c r="S26" i="6"/>
  <c r="J26" i="6"/>
  <c r="AI21" i="6"/>
  <c r="AH21" i="6"/>
  <c r="AG21" i="6"/>
  <c r="AF21" i="6"/>
  <c r="AE21" i="6"/>
  <c r="AC21" i="6"/>
  <c r="AA21" i="6"/>
  <c r="Y21" i="6"/>
  <c r="W21" i="6"/>
  <c r="U21" i="6"/>
  <c r="S21" i="6"/>
  <c r="J21" i="6"/>
  <c r="AI12" i="6"/>
  <c r="AH12" i="6"/>
  <c r="AG12" i="6"/>
  <c r="AF12" i="6"/>
  <c r="AE12" i="6"/>
  <c r="AC12" i="6"/>
  <c r="AA12" i="6"/>
  <c r="Y12" i="6"/>
  <c r="W12" i="6"/>
  <c r="U12" i="6"/>
  <c r="S12" i="6"/>
  <c r="J12" i="6"/>
  <c r="AK42" i="6" l="1"/>
  <c r="AK41" i="6"/>
  <c r="AK37" i="6"/>
  <c r="AK36" i="6"/>
  <c r="AK35" i="6"/>
  <c r="AK34" i="6"/>
  <c r="AK33" i="6"/>
  <c r="AK29" i="6"/>
  <c r="AK28" i="6"/>
  <c r="AK27" i="6"/>
  <c r="AK24" i="6"/>
  <c r="AK23" i="6"/>
  <c r="AK22" i="6"/>
  <c r="AK18" i="6"/>
  <c r="AK17" i="6"/>
  <c r="AK16" i="6"/>
  <c r="AK15" i="6"/>
  <c r="AK14" i="6"/>
  <c r="AK13" i="6"/>
  <c r="AK21" i="6" l="1"/>
  <c r="AK32" i="6"/>
  <c r="AK12" i="6"/>
  <c r="AK26" i="6"/>
  <c r="AK40" i="6"/>
  <c r="AI9" i="6"/>
  <c r="AH9" i="6"/>
  <c r="AU186" i="6" l="1"/>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K60" i="6"/>
  <c r="AU59" i="6"/>
  <c r="AR59" i="6"/>
  <c r="AK59" i="6"/>
  <c r="AU58" i="6"/>
  <c r="AR58" i="6"/>
  <c r="AK58" i="6"/>
  <c r="AU57" i="6"/>
  <c r="AR57" i="6"/>
  <c r="AK57" i="6"/>
  <c r="AU56" i="6"/>
  <c r="AR56" i="6"/>
  <c r="AK56" i="6"/>
  <c r="AU55" i="6"/>
  <c r="AR55" i="6"/>
  <c r="AK55" i="6"/>
  <c r="AJ55" i="6"/>
  <c r="AJ54" i="6" s="1"/>
  <c r="I55" i="6"/>
  <c r="H55" i="6"/>
  <c r="G55" i="6"/>
  <c r="F55" i="6"/>
  <c r="E55" i="6"/>
  <c r="AZ54" i="6"/>
  <c r="AY54" i="6"/>
  <c r="AX54" i="6"/>
  <c r="AW54" i="6"/>
  <c r="AV54" i="6"/>
  <c r="AT54" i="6"/>
  <c r="AS54" i="6"/>
  <c r="AQ54" i="6"/>
  <c r="AP54" i="6"/>
  <c r="AO54" i="6"/>
  <c r="AN54" i="6"/>
  <c r="AM54" i="6"/>
  <c r="AL54" i="6"/>
  <c r="AG54" i="6"/>
  <c r="AF54" i="6"/>
  <c r="AE54" i="6"/>
  <c r="AD54" i="6"/>
  <c r="AC54" i="6"/>
  <c r="AB54" i="6"/>
  <c r="AA54" i="6"/>
  <c r="Z54" i="6"/>
  <c r="Y54" i="6"/>
  <c r="X54" i="6"/>
  <c r="W54" i="6"/>
  <c r="V54" i="6"/>
  <c r="U54" i="6"/>
  <c r="T54" i="6"/>
  <c r="S54" i="6"/>
  <c r="R54" i="6"/>
  <c r="J54" i="6"/>
  <c r="AU51" i="6"/>
  <c r="AR51" i="6"/>
  <c r="AK51" i="6"/>
  <c r="AU50" i="6"/>
  <c r="AR50" i="6"/>
  <c r="AK50" i="6"/>
  <c r="AU49" i="6"/>
  <c r="AR49" i="6"/>
  <c r="AK49" i="6"/>
  <c r="AU48" i="6"/>
  <c r="AR48" i="6"/>
  <c r="AK48" i="6"/>
  <c r="AU47" i="6"/>
  <c r="AR47" i="6"/>
  <c r="AK47" i="6"/>
  <c r="AU46" i="6"/>
  <c r="AR46" i="6"/>
  <c r="AK46" i="6"/>
  <c r="AJ46" i="6"/>
  <c r="AJ45" i="6" s="1"/>
  <c r="I46" i="6"/>
  <c r="H46" i="6"/>
  <c r="G46" i="6"/>
  <c r="F46" i="6"/>
  <c r="E46" i="6"/>
  <c r="AZ45" i="6"/>
  <c r="AY45" i="6"/>
  <c r="AX45" i="6"/>
  <c r="AW45" i="6"/>
  <c r="AV45" i="6"/>
  <c r="AT45" i="6"/>
  <c r="AS45" i="6"/>
  <c r="AQ45" i="6"/>
  <c r="AP45" i="6"/>
  <c r="AO45" i="6"/>
  <c r="AN45" i="6"/>
  <c r="AM45" i="6"/>
  <c r="AL45" i="6"/>
  <c r="AG45" i="6"/>
  <c r="AF45" i="6"/>
  <c r="AE45" i="6"/>
  <c r="AD45" i="6"/>
  <c r="AC45" i="6"/>
  <c r="AB45" i="6"/>
  <c r="AA45" i="6"/>
  <c r="Z45" i="6"/>
  <c r="Y45" i="6"/>
  <c r="X45" i="6"/>
  <c r="W45" i="6"/>
  <c r="V45" i="6"/>
  <c r="U45" i="6"/>
  <c r="T45" i="6"/>
  <c r="S45" i="6"/>
  <c r="R45" i="6"/>
  <c r="J45" i="6"/>
  <c r="AU42" i="6"/>
  <c r="AR42" i="6"/>
  <c r="AU41" i="6"/>
  <c r="AR41" i="6"/>
  <c r="H41" i="6"/>
  <c r="G41" i="6"/>
  <c r="F41" i="6"/>
  <c r="E41" i="6"/>
  <c r="AU37" i="6"/>
  <c r="AR37" i="6"/>
  <c r="AU36" i="6"/>
  <c r="AR36" i="6"/>
  <c r="AU35" i="6"/>
  <c r="AU34" i="6"/>
  <c r="AR34" i="6"/>
  <c r="AU33" i="6"/>
  <c r="AR33" i="6"/>
  <c r="H33" i="6"/>
  <c r="G33" i="6"/>
  <c r="F33" i="6"/>
  <c r="E33" i="6"/>
  <c r="AU24" i="6"/>
  <c r="AR24" i="6"/>
  <c r="AU23" i="6"/>
  <c r="AR23" i="6"/>
  <c r="AU22" i="6"/>
  <c r="H22" i="6"/>
  <c r="G22" i="6"/>
  <c r="F22" i="6"/>
  <c r="E22" i="6"/>
  <c r="AU29" i="6"/>
  <c r="AR29" i="6"/>
  <c r="AU28" i="6"/>
  <c r="AU27" i="6"/>
  <c r="AR27" i="6"/>
  <c r="H27" i="6"/>
  <c r="G27" i="6"/>
  <c r="F27" i="6"/>
  <c r="E27" i="6"/>
  <c r="AU45" i="6" l="1"/>
  <c r="AR99" i="6"/>
  <c r="AU144" i="6"/>
  <c r="AU108" i="6"/>
  <c r="AK117" i="6"/>
  <c r="AU126" i="6"/>
  <c r="AK126" i="6"/>
  <c r="AK54" i="6"/>
  <c r="AK72" i="6"/>
  <c r="AU81" i="6"/>
  <c r="AK90" i="6"/>
  <c r="AR45" i="6"/>
  <c r="AK135" i="6"/>
  <c r="AK162" i="6"/>
  <c r="AR171" i="6"/>
  <c r="AR72" i="6"/>
  <c r="AR90" i="6"/>
  <c r="AU63" i="6"/>
  <c r="AK180" i="6"/>
  <c r="AU171" i="6"/>
  <c r="AU135" i="6"/>
  <c r="AU117" i="6"/>
  <c r="AR180" i="6"/>
  <c r="AR162" i="6"/>
  <c r="AK171" i="6"/>
  <c r="AR81" i="6"/>
  <c r="AR135" i="6"/>
  <c r="AU180" i="6"/>
  <c r="AK108" i="6"/>
  <c r="AR54" i="6"/>
  <c r="AK81" i="6"/>
  <c r="AK63" i="6"/>
  <c r="AU90" i="6"/>
  <c r="AR144" i="6"/>
  <c r="AK45" i="6"/>
  <c r="AU72" i="6"/>
  <c r="AR126" i="6"/>
  <c r="AU54" i="6"/>
  <c r="AR108" i="6"/>
  <c r="AR63" i="6"/>
  <c r="AR117" i="6"/>
  <c r="AK144" i="6"/>
  <c r="AR153" i="6"/>
  <c r="AU162" i="6"/>
  <c r="AU99" i="6"/>
  <c r="AU153" i="6"/>
  <c r="AK153" i="6"/>
  <c r="AK99"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7" i="6" l="1"/>
  <c r="I41" i="6"/>
  <c r="I33"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1" i="6" l="1"/>
  <c r="C172" i="6"/>
  <c r="C163" i="6"/>
  <c r="C154" i="6"/>
  <c r="C145" i="6"/>
  <c r="C136" i="6"/>
  <c r="C127" i="6"/>
  <c r="C118" i="6"/>
  <c r="C109" i="6"/>
  <c r="C100" i="6"/>
  <c r="C91" i="6"/>
  <c r="C82" i="6"/>
  <c r="C73" i="6"/>
  <c r="C64" i="6"/>
  <c r="C55" i="6"/>
  <c r="C46" i="6"/>
  <c r="C41" i="6"/>
  <c r="C33" i="6"/>
  <c r="C22" i="6"/>
  <c r="C27" i="6"/>
  <c r="B22" i="6"/>
  <c r="B181" i="6"/>
  <c r="B172" i="6"/>
  <c r="B163" i="6"/>
  <c r="B154" i="6"/>
  <c r="B145" i="6"/>
  <c r="B136" i="6"/>
  <c r="B127" i="6"/>
  <c r="B118" i="6"/>
  <c r="B109" i="6"/>
  <c r="B100" i="6"/>
  <c r="B91" i="6"/>
  <c r="B82" i="6"/>
  <c r="B73" i="6"/>
  <c r="B64" i="6"/>
  <c r="B55" i="6"/>
  <c r="B46" i="6"/>
  <c r="B41" i="6"/>
  <c r="B33" i="6"/>
  <c r="B27"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230" i="5"/>
  <c r="AN206" i="5"/>
  <c r="AG95" i="5"/>
  <c r="AN95" i="5" s="1"/>
  <c r="AG9" i="5"/>
  <c r="AN9" i="5" s="1"/>
  <c r="AG125" i="5"/>
  <c r="AG133" i="5"/>
  <c r="AN211" i="5"/>
  <c r="AG69" i="5"/>
  <c r="AN69" i="5" s="1"/>
  <c r="AI69" i="5"/>
  <c r="AP69" i="5" s="1"/>
  <c r="AW69" i="5" s="1"/>
  <c r="AG99" i="5"/>
  <c r="AN99" i="5" s="1"/>
  <c r="AH9" i="5"/>
  <c r="AO9" i="5" s="1"/>
  <c r="AU9"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K6" i="6"/>
  <c r="Y5" i="6"/>
  <c r="C5" i="6"/>
  <c r="C6" i="6"/>
  <c r="L5" i="6"/>
  <c r="AU9" i="6"/>
  <c r="AV9" i="5"/>
  <c r="BB9" i="5" s="1"/>
  <c r="AO36" i="5"/>
  <c r="AN36" i="5"/>
  <c r="AU53" i="5"/>
  <c r="AV53" i="5"/>
  <c r="BB53" i="5" s="1"/>
  <c r="AV69" i="5"/>
  <c r="BB69" i="5" s="1"/>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U186" i="5" l="1"/>
  <c r="BC211" i="5"/>
  <c r="AU69" i="5"/>
  <c r="BC69" i="5" s="1"/>
  <c r="BC139" i="5"/>
  <c r="AN186" i="5"/>
  <c r="BC109" i="5"/>
  <c r="BC201" i="5"/>
  <c r="AO133" i="5"/>
  <c r="AV133" i="5" s="1"/>
  <c r="BB133" i="5" s="1"/>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BC128" i="5"/>
  <c r="AU133" i="5"/>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40" i="6" l="1"/>
  <c r="X21" i="6"/>
  <c r="AB12" i="6" l="1"/>
  <c r="X12" i="6"/>
  <c r="T21" i="6"/>
  <c r="Z32" i="6"/>
  <c r="AD21" i="6"/>
  <c r="AD32" i="6"/>
  <c r="V26" i="6"/>
  <c r="AB40" i="6"/>
  <c r="V40" i="6"/>
  <c r="X26" i="6"/>
  <c r="Z21" i="6"/>
  <c r="AD12" i="6"/>
  <c r="T26" i="6"/>
  <c r="AB26" i="6"/>
  <c r="Z26" i="6"/>
  <c r="AB21" i="6"/>
  <c r="X32" i="6"/>
  <c r="V12" i="6"/>
  <c r="T40" i="6"/>
  <c r="Z40" i="6"/>
  <c r="Z12" i="6"/>
  <c r="V32" i="6"/>
  <c r="T12" i="6"/>
  <c r="AB32" i="6"/>
  <c r="AD26" i="6"/>
  <c r="T32" i="6"/>
  <c r="X40" i="6"/>
  <c r="V21" i="6"/>
  <c r="R21" i="6" l="1"/>
  <c r="AJ22" i="6"/>
  <c r="AJ21" i="6" s="1"/>
  <c r="AD9" i="6"/>
  <c r="V9" i="6"/>
  <c r="T9" i="6"/>
  <c r="R12" i="6"/>
  <c r="AJ13" i="6"/>
  <c r="AJ12" i="6" s="1"/>
  <c r="R26" i="6"/>
  <c r="AJ27" i="6"/>
  <c r="AJ26" i="6" s="1"/>
  <c r="R32" i="6"/>
  <c r="AJ33" i="6"/>
  <c r="AJ32" i="6" s="1"/>
  <c r="X9" i="6"/>
  <c r="Z9" i="6"/>
  <c r="R40" i="6"/>
  <c r="AJ41" i="6"/>
  <c r="AJ40"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26" authorId="3" shapeId="0" xr:uid="{00000000-0006-0000-0000-000051000000}">
      <text>
        <r>
          <rPr>
            <b/>
            <sz val="9"/>
            <color indexed="81"/>
            <rFont val="Tahoma"/>
            <family val="2"/>
          </rPr>
          <t>COFINANCIACIÓN DEPARTAMENTO</t>
        </r>
        <r>
          <rPr>
            <sz val="9"/>
            <color indexed="81"/>
            <rFont val="Tahoma"/>
            <family val="2"/>
          </rPr>
          <t xml:space="preserve">
</t>
        </r>
      </text>
    </comment>
    <comment ref="S26" authorId="3" shapeId="0" xr:uid="{00000000-0006-0000-0000-000052000000}">
      <text>
        <r>
          <rPr>
            <b/>
            <sz val="9"/>
            <color indexed="81"/>
            <rFont val="Tahoma"/>
            <family val="2"/>
          </rPr>
          <t>COFINANCIACIÓN DEPARTAMENTO</t>
        </r>
        <r>
          <rPr>
            <sz val="9"/>
            <color indexed="81"/>
            <rFont val="Tahoma"/>
            <family val="2"/>
          </rPr>
          <t xml:space="preserve">
</t>
        </r>
      </text>
    </comment>
    <comment ref="T26" authorId="3" shapeId="0" xr:uid="{00000000-0006-0000-0000-000053000000}">
      <text>
        <r>
          <rPr>
            <b/>
            <sz val="9"/>
            <color indexed="81"/>
            <rFont val="Tahoma"/>
            <family val="2"/>
          </rPr>
          <t>COFINACIACIÓN NACIÓN</t>
        </r>
      </text>
    </comment>
    <comment ref="U26" authorId="3" shapeId="0" xr:uid="{00000000-0006-0000-0000-000054000000}">
      <text>
        <r>
          <rPr>
            <b/>
            <sz val="9"/>
            <color indexed="81"/>
            <rFont val="Tahoma"/>
            <family val="2"/>
          </rPr>
          <t>COFINACIACIÓN NACIÓN</t>
        </r>
      </text>
    </comment>
    <comment ref="V26" authorId="3" shapeId="0" xr:uid="{00000000-0006-0000-0000-000055000000}">
      <text>
        <r>
          <rPr>
            <b/>
            <sz val="9"/>
            <color indexed="81"/>
            <rFont val="Tahoma"/>
            <family val="2"/>
          </rPr>
          <t>CRÉDITO</t>
        </r>
      </text>
    </comment>
    <comment ref="W26" authorId="3" shapeId="0" xr:uid="{00000000-0006-0000-0000-000056000000}">
      <text>
        <r>
          <rPr>
            <b/>
            <sz val="9"/>
            <color indexed="81"/>
            <rFont val="Tahoma"/>
            <family val="2"/>
          </rPr>
          <t>CRÉDITO</t>
        </r>
      </text>
    </comment>
    <comment ref="X26" authorId="3" shapeId="0" xr:uid="{00000000-0006-0000-0000-000057000000}">
      <text>
        <r>
          <rPr>
            <b/>
            <sz val="9"/>
            <color indexed="81"/>
            <rFont val="Tahoma"/>
            <family val="2"/>
          </rPr>
          <t>OTROS</t>
        </r>
      </text>
    </comment>
    <comment ref="Y26" authorId="3" shapeId="0" xr:uid="{00000000-0006-0000-0000-000058000000}">
      <text>
        <r>
          <rPr>
            <b/>
            <sz val="9"/>
            <color indexed="81"/>
            <rFont val="Tahoma"/>
            <family val="2"/>
          </rPr>
          <t>OTROS</t>
        </r>
      </text>
    </comment>
    <comment ref="Z26" authorId="3" shapeId="0" xr:uid="{00000000-0006-0000-0000-000059000000}">
      <text>
        <r>
          <rPr>
            <b/>
            <sz val="9"/>
            <color indexed="81"/>
            <rFont val="Tahoma"/>
            <family val="2"/>
          </rPr>
          <t>RECURSOS PROPIOS</t>
        </r>
      </text>
    </comment>
    <comment ref="AA26" authorId="3" shapeId="0" xr:uid="{00000000-0006-0000-0000-00005A000000}">
      <text>
        <r>
          <rPr>
            <b/>
            <sz val="9"/>
            <color indexed="81"/>
            <rFont val="Tahoma"/>
            <family val="2"/>
          </rPr>
          <t>RECURSOS PROPIOS</t>
        </r>
      </text>
    </comment>
    <comment ref="AB26" authorId="3" shapeId="0" xr:uid="{00000000-0006-0000-0000-00005B000000}">
      <text>
        <r>
          <rPr>
            <b/>
            <sz val="9"/>
            <color indexed="81"/>
            <rFont val="Tahoma"/>
            <family val="2"/>
          </rPr>
          <t>SGP</t>
        </r>
      </text>
    </comment>
    <comment ref="AC26" authorId="3" shapeId="0" xr:uid="{00000000-0006-0000-0000-00005C000000}">
      <text>
        <r>
          <rPr>
            <b/>
            <sz val="9"/>
            <color indexed="81"/>
            <rFont val="Tahoma"/>
            <family val="2"/>
          </rPr>
          <t>SGP</t>
        </r>
      </text>
    </comment>
    <comment ref="AD26" authorId="3" shapeId="0" xr:uid="{00000000-0006-0000-0000-00005D000000}">
      <text>
        <r>
          <rPr>
            <b/>
            <sz val="9"/>
            <color indexed="81"/>
            <rFont val="Tahoma"/>
            <family val="2"/>
          </rPr>
          <t>REGALÍAS</t>
        </r>
      </text>
    </comment>
    <comment ref="AE26" authorId="3" shapeId="0" xr:uid="{00000000-0006-0000-0000-00005E000000}">
      <text>
        <r>
          <rPr>
            <b/>
            <sz val="9"/>
            <color indexed="81"/>
            <rFont val="Tahoma"/>
            <family val="2"/>
          </rPr>
          <t>REGALÍAS</t>
        </r>
      </text>
    </comment>
    <comment ref="AF26" authorId="3" shapeId="0" xr:uid="{00000000-0006-0000-0000-00005F000000}">
      <text>
        <r>
          <rPr>
            <b/>
            <sz val="9"/>
            <color indexed="81"/>
            <rFont val="Tahoma"/>
            <family val="2"/>
          </rPr>
          <t>RECURSOS FUNCIONAMIENTO</t>
        </r>
      </text>
    </comment>
    <comment ref="AG26" authorId="3" shapeId="0" xr:uid="{00000000-0006-0000-0000-000060000000}">
      <text>
        <r>
          <rPr>
            <b/>
            <sz val="9"/>
            <color indexed="81"/>
            <rFont val="Tahoma"/>
            <family val="2"/>
          </rPr>
          <t>RECURSOS FUNCIONAMIENTO</t>
        </r>
      </text>
    </comment>
    <comment ref="AH26" authorId="3" shapeId="0" xr:uid="{00000000-0006-0000-0000-000061000000}">
      <text>
        <r>
          <rPr>
            <b/>
            <sz val="9"/>
            <color indexed="81"/>
            <rFont val="Tahoma"/>
            <family val="2"/>
          </rPr>
          <t>RECURSOS GESTIONADOS</t>
        </r>
      </text>
    </comment>
    <comment ref="AI26" authorId="3" shapeId="0" xr:uid="{00000000-0006-0000-0000-000062000000}">
      <text>
        <r>
          <rPr>
            <b/>
            <sz val="9"/>
            <color indexed="81"/>
            <rFont val="Tahoma"/>
            <family val="2"/>
          </rPr>
          <t>RECURSOS GESTIONADOS</t>
        </r>
      </text>
    </comment>
    <comment ref="AJ26" authorId="3" shapeId="0" xr:uid="{00000000-0006-0000-0000-000063000000}">
      <text>
        <r>
          <rPr>
            <b/>
            <sz val="9"/>
            <color indexed="81"/>
            <rFont val="Tahoma"/>
            <family val="2"/>
          </rPr>
          <t>TOTALES</t>
        </r>
        <r>
          <rPr>
            <sz val="9"/>
            <color indexed="81"/>
            <rFont val="Tahoma"/>
            <family val="2"/>
          </rPr>
          <t xml:space="preserve">
</t>
        </r>
      </text>
    </comment>
    <comment ref="AK26" authorId="3" shapeId="0" xr:uid="{00000000-0006-0000-0000-000064000000}">
      <text>
        <r>
          <rPr>
            <b/>
            <sz val="9"/>
            <color indexed="81"/>
            <rFont val="Tahoma"/>
            <family val="2"/>
          </rPr>
          <t>TOTALES</t>
        </r>
        <r>
          <rPr>
            <sz val="9"/>
            <color indexed="81"/>
            <rFont val="Tahoma"/>
            <family val="2"/>
          </rPr>
          <t xml:space="preserve">
</t>
        </r>
      </text>
    </comment>
    <comment ref="AL26" authorId="2" shapeId="0" xr:uid="{00000000-0006-0000-0000-000065000000}">
      <text>
        <r>
          <rPr>
            <b/>
            <sz val="8"/>
            <color indexed="81"/>
            <rFont val="Tahoma"/>
            <family val="2"/>
          </rPr>
          <t>PRIMERA INFANCIA (0 a 5 años)</t>
        </r>
        <r>
          <rPr>
            <sz val="8"/>
            <color indexed="81"/>
            <rFont val="Tahoma"/>
            <family val="2"/>
          </rPr>
          <t xml:space="preserve">
</t>
        </r>
      </text>
    </comment>
    <comment ref="AM26" authorId="2" shapeId="0" xr:uid="{00000000-0006-0000-0000-000066000000}">
      <text>
        <r>
          <rPr>
            <b/>
            <sz val="8"/>
            <color indexed="81"/>
            <rFont val="Tahoma"/>
            <family val="2"/>
          </rPr>
          <t>INFANCIA (6 a 11 años)</t>
        </r>
        <r>
          <rPr>
            <sz val="8"/>
            <color indexed="81"/>
            <rFont val="Tahoma"/>
            <family val="2"/>
          </rPr>
          <t xml:space="preserve">
</t>
        </r>
      </text>
    </comment>
    <comment ref="AN26" authorId="2" shapeId="0" xr:uid="{00000000-0006-0000-0000-000067000000}">
      <text>
        <r>
          <rPr>
            <b/>
            <sz val="8"/>
            <color indexed="81"/>
            <rFont val="Tahoma"/>
            <family val="2"/>
          </rPr>
          <t>ADOLESCENCIA (12 A 17 años)</t>
        </r>
      </text>
    </comment>
    <comment ref="AO26" authorId="2" shapeId="0" xr:uid="{00000000-0006-0000-0000-000068000000}">
      <text>
        <r>
          <rPr>
            <b/>
            <sz val="8"/>
            <color indexed="81"/>
            <rFont val="Tahoma"/>
            <family val="2"/>
          </rPr>
          <t>JUVENTUD (18 a 28 años)</t>
        </r>
        <r>
          <rPr>
            <sz val="8"/>
            <color indexed="81"/>
            <rFont val="Tahoma"/>
            <family val="2"/>
          </rPr>
          <t xml:space="preserve">
</t>
        </r>
      </text>
    </comment>
    <comment ref="AP2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6" authorId="2" shapeId="0" xr:uid="{00000000-0006-0000-0000-00006A000000}">
      <text>
        <r>
          <rPr>
            <b/>
            <sz val="8"/>
            <color indexed="81"/>
            <rFont val="Tahoma"/>
            <family val="2"/>
          </rPr>
          <t>ADULTO MAYOR  (61 años en adelante)</t>
        </r>
        <r>
          <rPr>
            <sz val="8"/>
            <color indexed="81"/>
            <rFont val="Tahoma"/>
            <family val="2"/>
          </rPr>
          <t xml:space="preserve">
</t>
        </r>
      </text>
    </comment>
    <comment ref="AS26" authorId="2" shapeId="0" xr:uid="{00000000-0006-0000-0000-00006B000000}">
      <text>
        <r>
          <rPr>
            <b/>
            <sz val="8"/>
            <color indexed="81"/>
            <rFont val="Tahoma"/>
            <family val="2"/>
          </rPr>
          <t>MUJERES</t>
        </r>
        <r>
          <rPr>
            <sz val="8"/>
            <color indexed="81"/>
            <rFont val="Tahoma"/>
            <family val="2"/>
          </rPr>
          <t xml:space="preserve">
</t>
        </r>
      </text>
    </comment>
    <comment ref="AT26" authorId="2" shapeId="0" xr:uid="{00000000-0006-0000-0000-00006C000000}">
      <text>
        <r>
          <rPr>
            <b/>
            <sz val="8"/>
            <color indexed="81"/>
            <rFont val="Tahoma"/>
            <family val="2"/>
          </rPr>
          <t>HOMBRES</t>
        </r>
      </text>
    </comment>
    <comment ref="AV26" authorId="2" shapeId="0" xr:uid="{00000000-0006-0000-0000-00006D000000}">
      <text>
        <r>
          <rPr>
            <b/>
            <sz val="8"/>
            <color indexed="81"/>
            <rFont val="Tahoma"/>
            <family val="2"/>
          </rPr>
          <t>VÍCTIMAS CONFLICTO ARMADO</t>
        </r>
        <r>
          <rPr>
            <sz val="8"/>
            <color indexed="81"/>
            <rFont val="Tahoma"/>
            <family val="2"/>
          </rPr>
          <t xml:space="preserve">
</t>
        </r>
      </text>
    </comment>
    <comment ref="AX26" authorId="2" shapeId="0" xr:uid="{00000000-0006-0000-0000-00006E000000}">
      <text>
        <r>
          <rPr>
            <b/>
            <sz val="8"/>
            <color indexed="81"/>
            <rFont val="Tahoma"/>
            <family val="2"/>
          </rPr>
          <t>DISCAPACITADOS</t>
        </r>
        <r>
          <rPr>
            <sz val="8"/>
            <color indexed="81"/>
            <rFont val="Tahoma"/>
            <family val="2"/>
          </rPr>
          <t xml:space="preserve">
</t>
        </r>
      </text>
    </comment>
    <comment ref="AY26" authorId="2" shapeId="0" xr:uid="{00000000-0006-0000-0000-00006F000000}">
      <text>
        <r>
          <rPr>
            <b/>
            <sz val="8"/>
            <color indexed="81"/>
            <rFont val="Tahoma"/>
            <family val="2"/>
          </rPr>
          <t>AFROCOLOMBIANO O RAIZAL</t>
        </r>
      </text>
    </comment>
    <comment ref="AZ26" authorId="2" shapeId="0" xr:uid="{00000000-0006-0000-0000-000070000000}">
      <text>
        <r>
          <rPr>
            <b/>
            <sz val="8"/>
            <color indexed="81"/>
            <rFont val="Tahoma"/>
            <family val="2"/>
          </rPr>
          <t>INDÍGENAS</t>
        </r>
        <r>
          <rPr>
            <sz val="8"/>
            <color indexed="81"/>
            <rFont val="Tahoma"/>
            <family val="2"/>
          </rPr>
          <t xml:space="preserve">
</t>
        </r>
      </text>
    </comment>
    <comment ref="BA26" authorId="1" shapeId="0" xr:uid="{00000000-0006-0000-0000-000071000000}">
      <text>
        <r>
          <rPr>
            <b/>
            <sz val="9"/>
            <color indexed="81"/>
            <rFont val="Tahoma"/>
            <family val="2"/>
          </rPr>
          <t>MEDIO DE EVIDENCIA. INFORME, RESGISTRO FOTOGRAFICO, PLANILLA, ETC</t>
        </r>
      </text>
    </comment>
    <comment ref="R32" authorId="3" shapeId="0" xr:uid="{00000000-0006-0000-0000-000072000000}">
      <text>
        <r>
          <rPr>
            <b/>
            <sz val="9"/>
            <color indexed="81"/>
            <rFont val="Tahoma"/>
            <family val="2"/>
          </rPr>
          <t>COFINANCIACIÓN DEPARTAMENTO</t>
        </r>
        <r>
          <rPr>
            <sz val="9"/>
            <color indexed="81"/>
            <rFont val="Tahoma"/>
            <family val="2"/>
          </rPr>
          <t xml:space="preserve">
</t>
        </r>
      </text>
    </comment>
    <comment ref="S32" authorId="3" shapeId="0" xr:uid="{00000000-0006-0000-0000-000073000000}">
      <text>
        <r>
          <rPr>
            <b/>
            <sz val="9"/>
            <color indexed="81"/>
            <rFont val="Tahoma"/>
            <family val="2"/>
          </rPr>
          <t>COFINANCIACIÓN DEPARTAMENTO</t>
        </r>
        <r>
          <rPr>
            <sz val="9"/>
            <color indexed="81"/>
            <rFont val="Tahoma"/>
            <family val="2"/>
          </rPr>
          <t xml:space="preserve">
</t>
        </r>
      </text>
    </comment>
    <comment ref="T32" authorId="3" shapeId="0" xr:uid="{00000000-0006-0000-0000-000074000000}">
      <text>
        <r>
          <rPr>
            <b/>
            <sz val="9"/>
            <color indexed="81"/>
            <rFont val="Tahoma"/>
            <family val="2"/>
          </rPr>
          <t>COFINACIACIÓN NACIÓN</t>
        </r>
      </text>
    </comment>
    <comment ref="U32" authorId="3" shapeId="0" xr:uid="{00000000-0006-0000-0000-000075000000}">
      <text>
        <r>
          <rPr>
            <b/>
            <sz val="9"/>
            <color indexed="81"/>
            <rFont val="Tahoma"/>
            <family val="2"/>
          </rPr>
          <t>COFINACIACIÓN NACIÓN</t>
        </r>
      </text>
    </comment>
    <comment ref="V32" authorId="3" shapeId="0" xr:uid="{00000000-0006-0000-0000-000076000000}">
      <text>
        <r>
          <rPr>
            <b/>
            <sz val="9"/>
            <color indexed="81"/>
            <rFont val="Tahoma"/>
            <family val="2"/>
          </rPr>
          <t>CRÉDITO</t>
        </r>
      </text>
    </comment>
    <comment ref="W32" authorId="3" shapeId="0" xr:uid="{00000000-0006-0000-0000-000077000000}">
      <text>
        <r>
          <rPr>
            <b/>
            <sz val="9"/>
            <color indexed="81"/>
            <rFont val="Tahoma"/>
            <family val="2"/>
          </rPr>
          <t>CRÉDITO</t>
        </r>
      </text>
    </comment>
    <comment ref="X32" authorId="3" shapeId="0" xr:uid="{00000000-0006-0000-0000-000078000000}">
      <text>
        <r>
          <rPr>
            <b/>
            <sz val="9"/>
            <color indexed="81"/>
            <rFont val="Tahoma"/>
            <family val="2"/>
          </rPr>
          <t>OTROS</t>
        </r>
      </text>
    </comment>
    <comment ref="Y32" authorId="3" shapeId="0" xr:uid="{00000000-0006-0000-0000-000079000000}">
      <text>
        <r>
          <rPr>
            <b/>
            <sz val="9"/>
            <color indexed="81"/>
            <rFont val="Tahoma"/>
            <family val="2"/>
          </rPr>
          <t>OTROS</t>
        </r>
      </text>
    </comment>
    <comment ref="Z32" authorId="3" shapeId="0" xr:uid="{00000000-0006-0000-0000-00007A000000}">
      <text>
        <r>
          <rPr>
            <b/>
            <sz val="9"/>
            <color indexed="81"/>
            <rFont val="Tahoma"/>
            <family val="2"/>
          </rPr>
          <t>RECURSOS PROPIOS</t>
        </r>
      </text>
    </comment>
    <comment ref="AA32" authorId="3" shapeId="0" xr:uid="{00000000-0006-0000-0000-00007B000000}">
      <text>
        <r>
          <rPr>
            <b/>
            <sz val="9"/>
            <color indexed="81"/>
            <rFont val="Tahoma"/>
            <family val="2"/>
          </rPr>
          <t>RECURSOS PROPIOS</t>
        </r>
      </text>
    </comment>
    <comment ref="AB32" authorId="3" shapeId="0" xr:uid="{00000000-0006-0000-0000-00007C000000}">
      <text>
        <r>
          <rPr>
            <b/>
            <sz val="9"/>
            <color indexed="81"/>
            <rFont val="Tahoma"/>
            <family val="2"/>
          </rPr>
          <t>SGP</t>
        </r>
      </text>
    </comment>
    <comment ref="AC32" authorId="3" shapeId="0" xr:uid="{00000000-0006-0000-0000-00007D000000}">
      <text>
        <r>
          <rPr>
            <b/>
            <sz val="9"/>
            <color indexed="81"/>
            <rFont val="Tahoma"/>
            <family val="2"/>
          </rPr>
          <t>SGP</t>
        </r>
      </text>
    </comment>
    <comment ref="AD32" authorId="3" shapeId="0" xr:uid="{00000000-0006-0000-0000-00007E000000}">
      <text>
        <r>
          <rPr>
            <b/>
            <sz val="9"/>
            <color indexed="81"/>
            <rFont val="Tahoma"/>
            <family val="2"/>
          </rPr>
          <t>REGALÍAS</t>
        </r>
      </text>
    </comment>
    <comment ref="AE32" authorId="3" shapeId="0" xr:uid="{00000000-0006-0000-0000-00007F000000}">
      <text>
        <r>
          <rPr>
            <b/>
            <sz val="9"/>
            <color indexed="81"/>
            <rFont val="Tahoma"/>
            <family val="2"/>
          </rPr>
          <t>REGALÍAS</t>
        </r>
      </text>
    </comment>
    <comment ref="AF32" authorId="3" shapeId="0" xr:uid="{00000000-0006-0000-0000-000080000000}">
      <text>
        <r>
          <rPr>
            <b/>
            <sz val="9"/>
            <color indexed="81"/>
            <rFont val="Tahoma"/>
            <family val="2"/>
          </rPr>
          <t>RECURSOS FUNCIONAMIENTO</t>
        </r>
      </text>
    </comment>
    <comment ref="AG32" authorId="3" shapeId="0" xr:uid="{00000000-0006-0000-0000-000081000000}">
      <text>
        <r>
          <rPr>
            <b/>
            <sz val="9"/>
            <color indexed="81"/>
            <rFont val="Tahoma"/>
            <family val="2"/>
          </rPr>
          <t>RECURSOS FUNCIONAMIENTO</t>
        </r>
      </text>
    </comment>
    <comment ref="AH32" authorId="3" shapeId="0" xr:uid="{00000000-0006-0000-0000-000082000000}">
      <text>
        <r>
          <rPr>
            <b/>
            <sz val="9"/>
            <color indexed="81"/>
            <rFont val="Tahoma"/>
            <family val="2"/>
          </rPr>
          <t>RECURSOS GESTIONADOS</t>
        </r>
      </text>
    </comment>
    <comment ref="AI32" authorId="3" shapeId="0" xr:uid="{00000000-0006-0000-0000-000083000000}">
      <text>
        <r>
          <rPr>
            <b/>
            <sz val="9"/>
            <color indexed="81"/>
            <rFont val="Tahoma"/>
            <family val="2"/>
          </rPr>
          <t>RECURSOS GESTIONADOS</t>
        </r>
      </text>
    </comment>
    <comment ref="AJ32" authorId="3" shapeId="0" xr:uid="{00000000-0006-0000-0000-000084000000}">
      <text>
        <r>
          <rPr>
            <b/>
            <sz val="9"/>
            <color indexed="81"/>
            <rFont val="Tahoma"/>
            <family val="2"/>
          </rPr>
          <t>TOTALES</t>
        </r>
        <r>
          <rPr>
            <sz val="9"/>
            <color indexed="81"/>
            <rFont val="Tahoma"/>
            <family val="2"/>
          </rPr>
          <t xml:space="preserve">
</t>
        </r>
      </text>
    </comment>
    <comment ref="AK32" authorId="3" shapeId="0" xr:uid="{00000000-0006-0000-0000-000085000000}">
      <text>
        <r>
          <rPr>
            <b/>
            <sz val="9"/>
            <color indexed="81"/>
            <rFont val="Tahoma"/>
            <family val="2"/>
          </rPr>
          <t>TOTALES</t>
        </r>
        <r>
          <rPr>
            <sz val="9"/>
            <color indexed="81"/>
            <rFont val="Tahoma"/>
            <family val="2"/>
          </rPr>
          <t xml:space="preserve">
</t>
        </r>
      </text>
    </comment>
    <comment ref="AL32" authorId="2" shapeId="0" xr:uid="{00000000-0006-0000-0000-000086000000}">
      <text>
        <r>
          <rPr>
            <b/>
            <sz val="8"/>
            <color indexed="81"/>
            <rFont val="Tahoma"/>
            <family val="2"/>
          </rPr>
          <t>PRIMERA INFANCIA (0 a 5 años)</t>
        </r>
        <r>
          <rPr>
            <sz val="8"/>
            <color indexed="81"/>
            <rFont val="Tahoma"/>
            <family val="2"/>
          </rPr>
          <t xml:space="preserve">
</t>
        </r>
      </text>
    </comment>
    <comment ref="AM32" authorId="2" shapeId="0" xr:uid="{00000000-0006-0000-0000-000087000000}">
      <text>
        <r>
          <rPr>
            <b/>
            <sz val="8"/>
            <color indexed="81"/>
            <rFont val="Tahoma"/>
            <family val="2"/>
          </rPr>
          <t>INFANCIA (6 a 11 años)</t>
        </r>
        <r>
          <rPr>
            <sz val="8"/>
            <color indexed="81"/>
            <rFont val="Tahoma"/>
            <family val="2"/>
          </rPr>
          <t xml:space="preserve">
</t>
        </r>
      </text>
    </comment>
    <comment ref="AN32" authorId="2" shapeId="0" xr:uid="{00000000-0006-0000-0000-000088000000}">
      <text>
        <r>
          <rPr>
            <b/>
            <sz val="8"/>
            <color indexed="81"/>
            <rFont val="Tahoma"/>
            <family val="2"/>
          </rPr>
          <t>ADOLESCENCIA (12 A 17 años)</t>
        </r>
      </text>
    </comment>
    <comment ref="AO32" authorId="2" shapeId="0" xr:uid="{00000000-0006-0000-0000-000089000000}">
      <text>
        <r>
          <rPr>
            <b/>
            <sz val="8"/>
            <color indexed="81"/>
            <rFont val="Tahoma"/>
            <family val="2"/>
          </rPr>
          <t>JUVENTUD (18 a 28 años)</t>
        </r>
        <r>
          <rPr>
            <sz val="8"/>
            <color indexed="81"/>
            <rFont val="Tahoma"/>
            <family val="2"/>
          </rPr>
          <t xml:space="preserve">
</t>
        </r>
      </text>
    </comment>
    <comment ref="AP3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2" authorId="2" shapeId="0" xr:uid="{00000000-0006-0000-0000-00008B000000}">
      <text>
        <r>
          <rPr>
            <b/>
            <sz val="8"/>
            <color indexed="81"/>
            <rFont val="Tahoma"/>
            <family val="2"/>
          </rPr>
          <t>ADULTO MAYOR  (61 años en adelante)</t>
        </r>
        <r>
          <rPr>
            <sz val="8"/>
            <color indexed="81"/>
            <rFont val="Tahoma"/>
            <family val="2"/>
          </rPr>
          <t xml:space="preserve">
</t>
        </r>
      </text>
    </comment>
    <comment ref="AS32" authorId="2" shapeId="0" xr:uid="{00000000-0006-0000-0000-00008C000000}">
      <text>
        <r>
          <rPr>
            <b/>
            <sz val="8"/>
            <color indexed="81"/>
            <rFont val="Tahoma"/>
            <family val="2"/>
          </rPr>
          <t>MUJERES</t>
        </r>
        <r>
          <rPr>
            <sz val="8"/>
            <color indexed="81"/>
            <rFont val="Tahoma"/>
            <family val="2"/>
          </rPr>
          <t xml:space="preserve">
</t>
        </r>
      </text>
    </comment>
    <comment ref="AT32" authorId="2" shapeId="0" xr:uid="{00000000-0006-0000-0000-00008D000000}">
      <text>
        <r>
          <rPr>
            <b/>
            <sz val="8"/>
            <color indexed="81"/>
            <rFont val="Tahoma"/>
            <family val="2"/>
          </rPr>
          <t>HOMBRES</t>
        </r>
      </text>
    </comment>
    <comment ref="AV32" authorId="2" shapeId="0" xr:uid="{00000000-0006-0000-0000-00008E000000}">
      <text>
        <r>
          <rPr>
            <b/>
            <sz val="8"/>
            <color indexed="81"/>
            <rFont val="Tahoma"/>
            <family val="2"/>
          </rPr>
          <t>VÍCTIMAS CONFLICTO ARMADO</t>
        </r>
        <r>
          <rPr>
            <sz val="8"/>
            <color indexed="81"/>
            <rFont val="Tahoma"/>
            <family val="2"/>
          </rPr>
          <t xml:space="preserve">
</t>
        </r>
      </text>
    </comment>
    <comment ref="AX32" authorId="2" shapeId="0" xr:uid="{00000000-0006-0000-0000-00008F000000}">
      <text>
        <r>
          <rPr>
            <b/>
            <sz val="8"/>
            <color indexed="81"/>
            <rFont val="Tahoma"/>
            <family val="2"/>
          </rPr>
          <t>DISCAPACITADOS</t>
        </r>
        <r>
          <rPr>
            <sz val="8"/>
            <color indexed="81"/>
            <rFont val="Tahoma"/>
            <family val="2"/>
          </rPr>
          <t xml:space="preserve">
</t>
        </r>
      </text>
    </comment>
    <comment ref="AY32" authorId="2" shapeId="0" xr:uid="{00000000-0006-0000-0000-000090000000}">
      <text>
        <r>
          <rPr>
            <b/>
            <sz val="8"/>
            <color indexed="81"/>
            <rFont val="Tahoma"/>
            <family val="2"/>
          </rPr>
          <t>AFROCOLOMBIANO O RAIZAL</t>
        </r>
      </text>
    </comment>
    <comment ref="AZ32" authorId="2" shapeId="0" xr:uid="{00000000-0006-0000-0000-000091000000}">
      <text>
        <r>
          <rPr>
            <b/>
            <sz val="8"/>
            <color indexed="81"/>
            <rFont val="Tahoma"/>
            <family val="2"/>
          </rPr>
          <t>INDÍGENAS</t>
        </r>
        <r>
          <rPr>
            <sz val="8"/>
            <color indexed="81"/>
            <rFont val="Tahoma"/>
            <family val="2"/>
          </rPr>
          <t xml:space="preserve">
</t>
        </r>
      </text>
    </comment>
    <comment ref="BA32" authorId="1" shapeId="0" xr:uid="{00000000-0006-0000-0000-000092000000}">
      <text>
        <r>
          <rPr>
            <b/>
            <sz val="9"/>
            <color indexed="81"/>
            <rFont val="Tahoma"/>
            <family val="2"/>
          </rPr>
          <t>MEDIO DE EVIDENCIA. INFORME, RESGISTRO FOTOGRAFICO, PLANILLA, ETC</t>
        </r>
      </text>
    </comment>
    <comment ref="R40" authorId="3" shapeId="0" xr:uid="{00000000-0006-0000-0000-000093000000}">
      <text>
        <r>
          <rPr>
            <b/>
            <sz val="9"/>
            <color indexed="81"/>
            <rFont val="Tahoma"/>
            <family val="2"/>
          </rPr>
          <t>COFINANCIACIÓN DEPARTAMENTO</t>
        </r>
        <r>
          <rPr>
            <sz val="9"/>
            <color indexed="81"/>
            <rFont val="Tahoma"/>
            <family val="2"/>
          </rPr>
          <t xml:space="preserve">
</t>
        </r>
      </text>
    </comment>
    <comment ref="S40" authorId="3" shapeId="0" xr:uid="{00000000-0006-0000-0000-000094000000}">
      <text>
        <r>
          <rPr>
            <b/>
            <sz val="9"/>
            <color indexed="81"/>
            <rFont val="Tahoma"/>
            <family val="2"/>
          </rPr>
          <t>COFINANCIACIÓN DEPARTAMENTO</t>
        </r>
        <r>
          <rPr>
            <sz val="9"/>
            <color indexed="81"/>
            <rFont val="Tahoma"/>
            <family val="2"/>
          </rPr>
          <t xml:space="preserve">
</t>
        </r>
      </text>
    </comment>
    <comment ref="T40" authorId="3" shapeId="0" xr:uid="{00000000-0006-0000-0000-000095000000}">
      <text>
        <r>
          <rPr>
            <b/>
            <sz val="9"/>
            <color indexed="81"/>
            <rFont val="Tahoma"/>
            <family val="2"/>
          </rPr>
          <t>COFINACIACIÓN NACIÓN</t>
        </r>
      </text>
    </comment>
    <comment ref="U40" authorId="3" shapeId="0" xr:uid="{00000000-0006-0000-0000-000096000000}">
      <text>
        <r>
          <rPr>
            <b/>
            <sz val="9"/>
            <color indexed="81"/>
            <rFont val="Tahoma"/>
            <family val="2"/>
          </rPr>
          <t>COFINACIACIÓN NACIÓN</t>
        </r>
      </text>
    </comment>
    <comment ref="V40" authorId="3" shapeId="0" xr:uid="{00000000-0006-0000-0000-000097000000}">
      <text>
        <r>
          <rPr>
            <b/>
            <sz val="9"/>
            <color indexed="81"/>
            <rFont val="Tahoma"/>
            <family val="2"/>
          </rPr>
          <t>CRÉDITO</t>
        </r>
      </text>
    </comment>
    <comment ref="W40" authorId="3" shapeId="0" xr:uid="{00000000-0006-0000-0000-000098000000}">
      <text>
        <r>
          <rPr>
            <b/>
            <sz val="9"/>
            <color indexed="81"/>
            <rFont val="Tahoma"/>
            <family val="2"/>
          </rPr>
          <t>CRÉDITO</t>
        </r>
      </text>
    </comment>
    <comment ref="X40" authorId="3" shapeId="0" xr:uid="{00000000-0006-0000-0000-000099000000}">
      <text>
        <r>
          <rPr>
            <b/>
            <sz val="9"/>
            <color indexed="81"/>
            <rFont val="Tahoma"/>
            <family val="2"/>
          </rPr>
          <t>OTROS</t>
        </r>
      </text>
    </comment>
    <comment ref="Y40" authorId="3" shapeId="0" xr:uid="{00000000-0006-0000-0000-00009A000000}">
      <text>
        <r>
          <rPr>
            <b/>
            <sz val="9"/>
            <color indexed="81"/>
            <rFont val="Tahoma"/>
            <family val="2"/>
          </rPr>
          <t>OTROS</t>
        </r>
      </text>
    </comment>
    <comment ref="Z40" authorId="3" shapeId="0" xr:uid="{00000000-0006-0000-0000-00009B000000}">
      <text>
        <r>
          <rPr>
            <b/>
            <sz val="9"/>
            <color indexed="81"/>
            <rFont val="Tahoma"/>
            <family val="2"/>
          </rPr>
          <t>RECURSOS PROPIOS</t>
        </r>
      </text>
    </comment>
    <comment ref="AA40" authorId="3" shapeId="0" xr:uid="{00000000-0006-0000-0000-00009C000000}">
      <text>
        <r>
          <rPr>
            <b/>
            <sz val="9"/>
            <color indexed="81"/>
            <rFont val="Tahoma"/>
            <family val="2"/>
          </rPr>
          <t>RECURSOS PROPIOS</t>
        </r>
      </text>
    </comment>
    <comment ref="AB40" authorId="3" shapeId="0" xr:uid="{00000000-0006-0000-0000-00009D000000}">
      <text>
        <r>
          <rPr>
            <b/>
            <sz val="9"/>
            <color indexed="81"/>
            <rFont val="Tahoma"/>
            <family val="2"/>
          </rPr>
          <t>SGP</t>
        </r>
      </text>
    </comment>
    <comment ref="AC40" authorId="3" shapeId="0" xr:uid="{00000000-0006-0000-0000-00009E000000}">
      <text>
        <r>
          <rPr>
            <b/>
            <sz val="9"/>
            <color indexed="81"/>
            <rFont val="Tahoma"/>
            <family val="2"/>
          </rPr>
          <t>SGP</t>
        </r>
      </text>
    </comment>
    <comment ref="AD40" authorId="3" shapeId="0" xr:uid="{00000000-0006-0000-0000-00009F000000}">
      <text>
        <r>
          <rPr>
            <b/>
            <sz val="9"/>
            <color indexed="81"/>
            <rFont val="Tahoma"/>
            <family val="2"/>
          </rPr>
          <t>REGALÍAS</t>
        </r>
      </text>
    </comment>
    <comment ref="AE40" authorId="3" shapeId="0" xr:uid="{00000000-0006-0000-0000-0000A0000000}">
      <text>
        <r>
          <rPr>
            <b/>
            <sz val="9"/>
            <color indexed="81"/>
            <rFont val="Tahoma"/>
            <family val="2"/>
          </rPr>
          <t>REGALÍAS</t>
        </r>
      </text>
    </comment>
    <comment ref="AF40" authorId="3" shapeId="0" xr:uid="{00000000-0006-0000-0000-0000A1000000}">
      <text>
        <r>
          <rPr>
            <b/>
            <sz val="9"/>
            <color indexed="81"/>
            <rFont val="Tahoma"/>
            <family val="2"/>
          </rPr>
          <t>RECURSOS FUNCIONAMIENTO</t>
        </r>
      </text>
    </comment>
    <comment ref="AG40" authorId="3" shapeId="0" xr:uid="{00000000-0006-0000-0000-0000A2000000}">
      <text>
        <r>
          <rPr>
            <b/>
            <sz val="9"/>
            <color indexed="81"/>
            <rFont val="Tahoma"/>
            <family val="2"/>
          </rPr>
          <t>RECURSOS FUNCIONAMIENTO</t>
        </r>
      </text>
    </comment>
    <comment ref="AH40" authorId="3" shapeId="0" xr:uid="{00000000-0006-0000-0000-0000A3000000}">
      <text>
        <r>
          <rPr>
            <b/>
            <sz val="9"/>
            <color indexed="81"/>
            <rFont val="Tahoma"/>
            <family val="2"/>
          </rPr>
          <t>RECURSOS GESTIONADOS</t>
        </r>
      </text>
    </comment>
    <comment ref="AI40" authorId="3" shapeId="0" xr:uid="{00000000-0006-0000-0000-0000A4000000}">
      <text>
        <r>
          <rPr>
            <b/>
            <sz val="9"/>
            <color indexed="81"/>
            <rFont val="Tahoma"/>
            <family val="2"/>
          </rPr>
          <t>RECURSOS GESTIONADOS</t>
        </r>
      </text>
    </comment>
    <comment ref="AJ40" authorId="3" shapeId="0" xr:uid="{00000000-0006-0000-0000-0000A5000000}">
      <text>
        <r>
          <rPr>
            <b/>
            <sz val="9"/>
            <color indexed="81"/>
            <rFont val="Tahoma"/>
            <family val="2"/>
          </rPr>
          <t>TOTALES</t>
        </r>
        <r>
          <rPr>
            <sz val="9"/>
            <color indexed="81"/>
            <rFont val="Tahoma"/>
            <family val="2"/>
          </rPr>
          <t xml:space="preserve">
</t>
        </r>
      </text>
    </comment>
    <comment ref="AK40" authorId="3" shapeId="0" xr:uid="{00000000-0006-0000-0000-0000A6000000}">
      <text>
        <r>
          <rPr>
            <b/>
            <sz val="9"/>
            <color indexed="81"/>
            <rFont val="Tahoma"/>
            <family val="2"/>
          </rPr>
          <t>TOTALES</t>
        </r>
        <r>
          <rPr>
            <sz val="9"/>
            <color indexed="81"/>
            <rFont val="Tahoma"/>
            <family val="2"/>
          </rPr>
          <t xml:space="preserve">
</t>
        </r>
      </text>
    </comment>
    <comment ref="AL40" authorId="2" shapeId="0" xr:uid="{00000000-0006-0000-0000-0000A7000000}">
      <text>
        <r>
          <rPr>
            <b/>
            <sz val="8"/>
            <color indexed="81"/>
            <rFont val="Tahoma"/>
            <family val="2"/>
          </rPr>
          <t>PRIMERA INFANCIA (0 a 5 años)</t>
        </r>
        <r>
          <rPr>
            <sz val="8"/>
            <color indexed="81"/>
            <rFont val="Tahoma"/>
            <family val="2"/>
          </rPr>
          <t xml:space="preserve">
</t>
        </r>
      </text>
    </comment>
    <comment ref="AM40" authorId="2" shapeId="0" xr:uid="{00000000-0006-0000-0000-0000A8000000}">
      <text>
        <r>
          <rPr>
            <b/>
            <sz val="8"/>
            <color indexed="81"/>
            <rFont val="Tahoma"/>
            <family val="2"/>
          </rPr>
          <t>INFANCIA (6 a 11 años)</t>
        </r>
        <r>
          <rPr>
            <sz val="8"/>
            <color indexed="81"/>
            <rFont val="Tahoma"/>
            <family val="2"/>
          </rPr>
          <t xml:space="preserve">
</t>
        </r>
      </text>
    </comment>
    <comment ref="AN40" authorId="2" shapeId="0" xr:uid="{00000000-0006-0000-0000-0000A9000000}">
      <text>
        <r>
          <rPr>
            <b/>
            <sz val="8"/>
            <color indexed="81"/>
            <rFont val="Tahoma"/>
            <family val="2"/>
          </rPr>
          <t>ADOLESCENCIA (12 A 17 años)</t>
        </r>
      </text>
    </comment>
    <comment ref="AO40" authorId="2" shapeId="0" xr:uid="{00000000-0006-0000-0000-0000AA000000}">
      <text>
        <r>
          <rPr>
            <b/>
            <sz val="8"/>
            <color indexed="81"/>
            <rFont val="Tahoma"/>
            <family val="2"/>
          </rPr>
          <t>JUVENTUD (18 a 28 años)</t>
        </r>
        <r>
          <rPr>
            <sz val="8"/>
            <color indexed="81"/>
            <rFont val="Tahoma"/>
            <family val="2"/>
          </rPr>
          <t xml:space="preserve">
</t>
        </r>
      </text>
    </comment>
    <comment ref="AP40"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0" authorId="2" shapeId="0" xr:uid="{00000000-0006-0000-0000-0000AC000000}">
      <text>
        <r>
          <rPr>
            <b/>
            <sz val="8"/>
            <color indexed="81"/>
            <rFont val="Tahoma"/>
            <family val="2"/>
          </rPr>
          <t>ADULTO MAYOR  (61 años en adelante)</t>
        </r>
        <r>
          <rPr>
            <sz val="8"/>
            <color indexed="81"/>
            <rFont val="Tahoma"/>
            <family val="2"/>
          </rPr>
          <t xml:space="preserve">
</t>
        </r>
      </text>
    </comment>
    <comment ref="AS40" authorId="2" shapeId="0" xr:uid="{00000000-0006-0000-0000-0000AD000000}">
      <text>
        <r>
          <rPr>
            <b/>
            <sz val="8"/>
            <color indexed="81"/>
            <rFont val="Tahoma"/>
            <family val="2"/>
          </rPr>
          <t>MUJERES</t>
        </r>
        <r>
          <rPr>
            <sz val="8"/>
            <color indexed="81"/>
            <rFont val="Tahoma"/>
            <family val="2"/>
          </rPr>
          <t xml:space="preserve">
</t>
        </r>
      </text>
    </comment>
    <comment ref="AT40" authorId="2" shapeId="0" xr:uid="{00000000-0006-0000-0000-0000AE000000}">
      <text>
        <r>
          <rPr>
            <b/>
            <sz val="8"/>
            <color indexed="81"/>
            <rFont val="Tahoma"/>
            <family val="2"/>
          </rPr>
          <t>HOMBRES</t>
        </r>
      </text>
    </comment>
    <comment ref="AV40" authorId="2" shapeId="0" xr:uid="{00000000-0006-0000-0000-0000AF000000}">
      <text>
        <r>
          <rPr>
            <b/>
            <sz val="8"/>
            <color indexed="81"/>
            <rFont val="Tahoma"/>
            <family val="2"/>
          </rPr>
          <t>VÍCTIMAS CONFLICTO ARMADO</t>
        </r>
        <r>
          <rPr>
            <sz val="8"/>
            <color indexed="81"/>
            <rFont val="Tahoma"/>
            <family val="2"/>
          </rPr>
          <t xml:space="preserve">
</t>
        </r>
      </text>
    </comment>
    <comment ref="AX40" authorId="2" shapeId="0" xr:uid="{00000000-0006-0000-0000-0000B0000000}">
      <text>
        <r>
          <rPr>
            <b/>
            <sz val="8"/>
            <color indexed="81"/>
            <rFont val="Tahoma"/>
            <family val="2"/>
          </rPr>
          <t>DISCAPACITADOS</t>
        </r>
        <r>
          <rPr>
            <sz val="8"/>
            <color indexed="81"/>
            <rFont val="Tahoma"/>
            <family val="2"/>
          </rPr>
          <t xml:space="preserve">
</t>
        </r>
      </text>
    </comment>
    <comment ref="AY40" authorId="2" shapeId="0" xr:uid="{00000000-0006-0000-0000-0000B1000000}">
      <text>
        <r>
          <rPr>
            <b/>
            <sz val="8"/>
            <color indexed="81"/>
            <rFont val="Tahoma"/>
            <family val="2"/>
          </rPr>
          <t>AFROCOLOMBIANO O RAIZAL</t>
        </r>
      </text>
    </comment>
    <comment ref="AZ40" authorId="2" shapeId="0" xr:uid="{00000000-0006-0000-0000-0000B2000000}">
      <text>
        <r>
          <rPr>
            <b/>
            <sz val="8"/>
            <color indexed="81"/>
            <rFont val="Tahoma"/>
            <family val="2"/>
          </rPr>
          <t>INDÍGENAS</t>
        </r>
        <r>
          <rPr>
            <sz val="8"/>
            <color indexed="81"/>
            <rFont val="Tahoma"/>
            <family val="2"/>
          </rPr>
          <t xml:space="preserve">
</t>
        </r>
      </text>
    </comment>
    <comment ref="BA40" authorId="1" shapeId="0" xr:uid="{00000000-0006-0000-0000-0000B3000000}">
      <text>
        <r>
          <rPr>
            <b/>
            <sz val="9"/>
            <color indexed="81"/>
            <rFont val="Tahoma"/>
            <family val="2"/>
          </rPr>
          <t>MEDIO DE EVIDENCIA. INFORME, RESGISTRO FOTOGRAFICO, PLANILLA, ETC</t>
        </r>
      </text>
    </comment>
    <comment ref="AL45" authorId="2" shapeId="0" xr:uid="{00000000-0006-0000-0000-0000B4000000}">
      <text>
        <r>
          <rPr>
            <b/>
            <sz val="8"/>
            <color indexed="81"/>
            <rFont val="Tahoma"/>
            <family val="2"/>
          </rPr>
          <t>PRIMERA INFANCIA (0 a 5 años)</t>
        </r>
        <r>
          <rPr>
            <sz val="8"/>
            <color indexed="81"/>
            <rFont val="Tahoma"/>
            <family val="2"/>
          </rPr>
          <t xml:space="preserve">
</t>
        </r>
      </text>
    </comment>
    <comment ref="AM45" authorId="2" shapeId="0" xr:uid="{00000000-0006-0000-0000-0000B5000000}">
      <text>
        <r>
          <rPr>
            <b/>
            <sz val="8"/>
            <color indexed="81"/>
            <rFont val="Tahoma"/>
            <family val="2"/>
          </rPr>
          <t>INFANCIA (6 a 11 años)</t>
        </r>
        <r>
          <rPr>
            <sz val="8"/>
            <color indexed="81"/>
            <rFont val="Tahoma"/>
            <family val="2"/>
          </rPr>
          <t xml:space="preserve">
</t>
        </r>
      </text>
    </comment>
    <comment ref="AN45" authorId="2" shapeId="0" xr:uid="{00000000-0006-0000-0000-0000B6000000}">
      <text>
        <r>
          <rPr>
            <b/>
            <sz val="8"/>
            <color indexed="81"/>
            <rFont val="Tahoma"/>
            <family val="2"/>
          </rPr>
          <t>ADOLESCENCIA (12 A 17 años)</t>
        </r>
      </text>
    </comment>
    <comment ref="AO45" authorId="2" shapeId="0" xr:uid="{00000000-0006-0000-0000-0000B7000000}">
      <text>
        <r>
          <rPr>
            <b/>
            <sz val="8"/>
            <color indexed="81"/>
            <rFont val="Tahoma"/>
            <family val="2"/>
          </rPr>
          <t>JUVENTUD (18 a 28 años)</t>
        </r>
        <r>
          <rPr>
            <sz val="8"/>
            <color indexed="81"/>
            <rFont val="Tahoma"/>
            <family val="2"/>
          </rPr>
          <t xml:space="preserve">
</t>
        </r>
      </text>
    </comment>
    <comment ref="AP45"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45" authorId="2" shapeId="0" xr:uid="{00000000-0006-0000-0000-0000B9000000}">
      <text>
        <r>
          <rPr>
            <b/>
            <sz val="8"/>
            <color indexed="81"/>
            <rFont val="Tahoma"/>
            <family val="2"/>
          </rPr>
          <t>ADULTO MAYOR  (61 años en adelante)</t>
        </r>
        <r>
          <rPr>
            <sz val="8"/>
            <color indexed="81"/>
            <rFont val="Tahoma"/>
            <family val="2"/>
          </rPr>
          <t xml:space="preserve">
</t>
        </r>
      </text>
    </comment>
    <comment ref="AS45" authorId="2" shapeId="0" xr:uid="{00000000-0006-0000-0000-0000BA000000}">
      <text>
        <r>
          <rPr>
            <b/>
            <sz val="8"/>
            <color indexed="81"/>
            <rFont val="Tahoma"/>
            <family val="2"/>
          </rPr>
          <t>MUJERES</t>
        </r>
        <r>
          <rPr>
            <sz val="8"/>
            <color indexed="81"/>
            <rFont val="Tahoma"/>
            <family val="2"/>
          </rPr>
          <t xml:space="preserve">
</t>
        </r>
      </text>
    </comment>
    <comment ref="AT45" authorId="2" shapeId="0" xr:uid="{00000000-0006-0000-0000-0000BB000000}">
      <text>
        <r>
          <rPr>
            <b/>
            <sz val="8"/>
            <color indexed="81"/>
            <rFont val="Tahoma"/>
            <family val="2"/>
          </rPr>
          <t>HOMBRES</t>
        </r>
      </text>
    </comment>
    <comment ref="AV45" authorId="2" shapeId="0" xr:uid="{00000000-0006-0000-0000-0000BC000000}">
      <text>
        <r>
          <rPr>
            <b/>
            <sz val="8"/>
            <color indexed="81"/>
            <rFont val="Tahoma"/>
            <family val="2"/>
          </rPr>
          <t>VÍCTIMAS CONFLICTO ARMADO</t>
        </r>
        <r>
          <rPr>
            <sz val="8"/>
            <color indexed="81"/>
            <rFont val="Tahoma"/>
            <family val="2"/>
          </rPr>
          <t xml:space="preserve">
</t>
        </r>
      </text>
    </comment>
    <comment ref="AX45" authorId="2" shapeId="0" xr:uid="{00000000-0006-0000-0000-0000BD000000}">
      <text>
        <r>
          <rPr>
            <b/>
            <sz val="8"/>
            <color indexed="81"/>
            <rFont val="Tahoma"/>
            <family val="2"/>
          </rPr>
          <t>DISCAPACITADOS</t>
        </r>
        <r>
          <rPr>
            <sz val="8"/>
            <color indexed="81"/>
            <rFont val="Tahoma"/>
            <family val="2"/>
          </rPr>
          <t xml:space="preserve">
</t>
        </r>
      </text>
    </comment>
    <comment ref="AY45" authorId="2" shapeId="0" xr:uid="{00000000-0006-0000-0000-0000BE000000}">
      <text>
        <r>
          <rPr>
            <b/>
            <sz val="8"/>
            <color indexed="81"/>
            <rFont val="Tahoma"/>
            <family val="2"/>
          </rPr>
          <t>AFROCOLOMBIANO O RAIZAL</t>
        </r>
      </text>
    </comment>
    <comment ref="AZ45" authorId="2" shapeId="0" xr:uid="{00000000-0006-0000-0000-0000BF000000}">
      <text>
        <r>
          <rPr>
            <b/>
            <sz val="8"/>
            <color indexed="81"/>
            <rFont val="Tahoma"/>
            <family val="2"/>
          </rPr>
          <t>INDÍGENAS</t>
        </r>
        <r>
          <rPr>
            <sz val="8"/>
            <color indexed="81"/>
            <rFont val="Tahoma"/>
            <family val="2"/>
          </rPr>
          <t xml:space="preserve">
</t>
        </r>
      </text>
    </comment>
    <comment ref="BA45" authorId="1" shapeId="0" xr:uid="{00000000-0006-0000-0000-0000C0000000}">
      <text>
        <r>
          <rPr>
            <b/>
            <sz val="9"/>
            <color indexed="81"/>
            <rFont val="Tahoma"/>
            <family val="2"/>
          </rPr>
          <t>MEDIO DE EVIDENCIA. INFORME, RESGISTRO FOTOGRAFICO, PLANILLA, ETC</t>
        </r>
      </text>
    </comment>
    <comment ref="AL54" authorId="2" shapeId="0" xr:uid="{00000000-0006-0000-0000-0000C1000000}">
      <text>
        <r>
          <rPr>
            <b/>
            <sz val="8"/>
            <color indexed="81"/>
            <rFont val="Tahoma"/>
            <family val="2"/>
          </rPr>
          <t>PRIMERA INFANCIA (0 a 5 años)</t>
        </r>
        <r>
          <rPr>
            <sz val="8"/>
            <color indexed="81"/>
            <rFont val="Tahoma"/>
            <family val="2"/>
          </rPr>
          <t xml:space="preserve">
</t>
        </r>
      </text>
    </comment>
    <comment ref="AM54" authorId="2" shapeId="0" xr:uid="{00000000-0006-0000-0000-0000C2000000}">
      <text>
        <r>
          <rPr>
            <b/>
            <sz val="8"/>
            <color indexed="81"/>
            <rFont val="Tahoma"/>
            <family val="2"/>
          </rPr>
          <t>INFANCIA (6 a 11 años)</t>
        </r>
        <r>
          <rPr>
            <sz val="8"/>
            <color indexed="81"/>
            <rFont val="Tahoma"/>
            <family val="2"/>
          </rPr>
          <t xml:space="preserve">
</t>
        </r>
      </text>
    </comment>
    <comment ref="AN54" authorId="2" shapeId="0" xr:uid="{00000000-0006-0000-0000-0000C3000000}">
      <text>
        <r>
          <rPr>
            <b/>
            <sz val="8"/>
            <color indexed="81"/>
            <rFont val="Tahoma"/>
            <family val="2"/>
          </rPr>
          <t>ADOLESCENCIA (12 A 17 años)</t>
        </r>
      </text>
    </comment>
    <comment ref="AO54" authorId="2" shapeId="0" xr:uid="{00000000-0006-0000-0000-0000C4000000}">
      <text>
        <r>
          <rPr>
            <b/>
            <sz val="8"/>
            <color indexed="81"/>
            <rFont val="Tahoma"/>
            <family val="2"/>
          </rPr>
          <t>JUVENTUD (18 a 28 años)</t>
        </r>
        <r>
          <rPr>
            <sz val="8"/>
            <color indexed="81"/>
            <rFont val="Tahoma"/>
            <family val="2"/>
          </rPr>
          <t xml:space="preserve">
</t>
        </r>
      </text>
    </comment>
    <comment ref="AP54"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C6000000}">
      <text>
        <r>
          <rPr>
            <b/>
            <sz val="8"/>
            <color indexed="81"/>
            <rFont val="Tahoma"/>
            <family val="2"/>
          </rPr>
          <t>ADULTO MAYOR  (61 años en adelante)</t>
        </r>
        <r>
          <rPr>
            <sz val="8"/>
            <color indexed="81"/>
            <rFont val="Tahoma"/>
            <family val="2"/>
          </rPr>
          <t xml:space="preserve">
</t>
        </r>
      </text>
    </comment>
    <comment ref="AS54" authorId="2" shapeId="0" xr:uid="{00000000-0006-0000-0000-0000C7000000}">
      <text>
        <r>
          <rPr>
            <b/>
            <sz val="8"/>
            <color indexed="81"/>
            <rFont val="Tahoma"/>
            <family val="2"/>
          </rPr>
          <t>MUJERES</t>
        </r>
        <r>
          <rPr>
            <sz val="8"/>
            <color indexed="81"/>
            <rFont val="Tahoma"/>
            <family val="2"/>
          </rPr>
          <t xml:space="preserve">
</t>
        </r>
      </text>
    </comment>
    <comment ref="AT54" authorId="2" shapeId="0" xr:uid="{00000000-0006-0000-0000-0000C8000000}">
      <text>
        <r>
          <rPr>
            <b/>
            <sz val="8"/>
            <color indexed="81"/>
            <rFont val="Tahoma"/>
            <family val="2"/>
          </rPr>
          <t>HOMBRES</t>
        </r>
      </text>
    </comment>
    <comment ref="AV54" authorId="2" shapeId="0" xr:uid="{00000000-0006-0000-0000-0000C9000000}">
      <text>
        <r>
          <rPr>
            <b/>
            <sz val="8"/>
            <color indexed="81"/>
            <rFont val="Tahoma"/>
            <family val="2"/>
          </rPr>
          <t>VÍCTIMAS CONFLICTO ARMADO</t>
        </r>
        <r>
          <rPr>
            <sz val="8"/>
            <color indexed="81"/>
            <rFont val="Tahoma"/>
            <family val="2"/>
          </rPr>
          <t xml:space="preserve">
</t>
        </r>
      </text>
    </comment>
    <comment ref="AX54" authorId="2" shapeId="0" xr:uid="{00000000-0006-0000-0000-0000CA000000}">
      <text>
        <r>
          <rPr>
            <b/>
            <sz val="8"/>
            <color indexed="81"/>
            <rFont val="Tahoma"/>
            <family val="2"/>
          </rPr>
          <t>DISCAPACITADOS</t>
        </r>
        <r>
          <rPr>
            <sz val="8"/>
            <color indexed="81"/>
            <rFont val="Tahoma"/>
            <family val="2"/>
          </rPr>
          <t xml:space="preserve">
</t>
        </r>
      </text>
    </comment>
    <comment ref="AY54" authorId="2" shapeId="0" xr:uid="{00000000-0006-0000-0000-0000CB000000}">
      <text>
        <r>
          <rPr>
            <b/>
            <sz val="8"/>
            <color indexed="81"/>
            <rFont val="Tahoma"/>
            <family val="2"/>
          </rPr>
          <t>AFROCOLOMBIANO O RAIZAL</t>
        </r>
      </text>
    </comment>
    <comment ref="AZ54" authorId="2" shapeId="0" xr:uid="{00000000-0006-0000-0000-0000CC000000}">
      <text>
        <r>
          <rPr>
            <b/>
            <sz val="8"/>
            <color indexed="81"/>
            <rFont val="Tahoma"/>
            <family val="2"/>
          </rPr>
          <t>INDÍGENAS</t>
        </r>
        <r>
          <rPr>
            <sz val="8"/>
            <color indexed="81"/>
            <rFont val="Tahoma"/>
            <family val="2"/>
          </rPr>
          <t xml:space="preserve">
</t>
        </r>
      </text>
    </comment>
    <comment ref="BA54" authorId="1" shapeId="0" xr:uid="{00000000-0006-0000-0000-0000CD000000}">
      <text>
        <r>
          <rPr>
            <b/>
            <sz val="9"/>
            <color indexed="81"/>
            <rFont val="Tahoma"/>
            <family val="2"/>
          </rPr>
          <t>MEDIO DE EVIDENCIA. INFORME, RESGISTRO FOTOGRAFICO, PLANILLA, ETC</t>
        </r>
      </text>
    </comment>
    <comment ref="AL63" authorId="2" shapeId="0" xr:uid="{00000000-0006-0000-0000-0000CE000000}">
      <text>
        <r>
          <rPr>
            <b/>
            <sz val="8"/>
            <color indexed="81"/>
            <rFont val="Tahoma"/>
            <family val="2"/>
          </rPr>
          <t>PRIMERA INFANCIA (0 a 5 años)</t>
        </r>
        <r>
          <rPr>
            <sz val="8"/>
            <color indexed="81"/>
            <rFont val="Tahoma"/>
            <family val="2"/>
          </rPr>
          <t xml:space="preserve">
</t>
        </r>
      </text>
    </comment>
    <comment ref="AM63" authorId="2" shapeId="0" xr:uid="{00000000-0006-0000-0000-0000CF000000}">
      <text>
        <r>
          <rPr>
            <b/>
            <sz val="8"/>
            <color indexed="81"/>
            <rFont val="Tahoma"/>
            <family val="2"/>
          </rPr>
          <t>INFANCIA (6 a 11 años)</t>
        </r>
        <r>
          <rPr>
            <sz val="8"/>
            <color indexed="81"/>
            <rFont val="Tahoma"/>
            <family val="2"/>
          </rPr>
          <t xml:space="preserve">
</t>
        </r>
      </text>
    </comment>
    <comment ref="AN63" authorId="2" shapeId="0" xr:uid="{00000000-0006-0000-0000-0000D0000000}">
      <text>
        <r>
          <rPr>
            <b/>
            <sz val="8"/>
            <color indexed="81"/>
            <rFont val="Tahoma"/>
            <family val="2"/>
          </rPr>
          <t>ADOLESCENCIA (12 A 17 años)</t>
        </r>
      </text>
    </comment>
    <comment ref="AO63" authorId="2" shapeId="0" xr:uid="{00000000-0006-0000-0000-0000D1000000}">
      <text>
        <r>
          <rPr>
            <b/>
            <sz val="8"/>
            <color indexed="81"/>
            <rFont val="Tahoma"/>
            <family val="2"/>
          </rPr>
          <t>JUVENTUD (18 a 28 años)</t>
        </r>
        <r>
          <rPr>
            <sz val="8"/>
            <color indexed="81"/>
            <rFont val="Tahoma"/>
            <family val="2"/>
          </rPr>
          <t xml:space="preserve">
</t>
        </r>
      </text>
    </comment>
    <comment ref="AP63"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63" authorId="2" shapeId="0" xr:uid="{00000000-0006-0000-0000-0000D3000000}">
      <text>
        <r>
          <rPr>
            <b/>
            <sz val="8"/>
            <color indexed="81"/>
            <rFont val="Tahoma"/>
            <family val="2"/>
          </rPr>
          <t>ADULTO MAYOR  (61 años en adelante)</t>
        </r>
        <r>
          <rPr>
            <sz val="8"/>
            <color indexed="81"/>
            <rFont val="Tahoma"/>
            <family val="2"/>
          </rPr>
          <t xml:space="preserve">
</t>
        </r>
      </text>
    </comment>
    <comment ref="AS63" authorId="2" shapeId="0" xr:uid="{00000000-0006-0000-0000-0000D4000000}">
      <text>
        <r>
          <rPr>
            <b/>
            <sz val="8"/>
            <color indexed="81"/>
            <rFont val="Tahoma"/>
            <family val="2"/>
          </rPr>
          <t>MUJERES</t>
        </r>
        <r>
          <rPr>
            <sz val="8"/>
            <color indexed="81"/>
            <rFont val="Tahoma"/>
            <family val="2"/>
          </rPr>
          <t xml:space="preserve">
</t>
        </r>
      </text>
    </comment>
    <comment ref="AT63" authorId="2" shapeId="0" xr:uid="{00000000-0006-0000-0000-0000D5000000}">
      <text>
        <r>
          <rPr>
            <b/>
            <sz val="8"/>
            <color indexed="81"/>
            <rFont val="Tahoma"/>
            <family val="2"/>
          </rPr>
          <t>HOMBRES</t>
        </r>
      </text>
    </comment>
    <comment ref="AV63" authorId="2" shapeId="0" xr:uid="{00000000-0006-0000-0000-0000D6000000}">
      <text>
        <r>
          <rPr>
            <b/>
            <sz val="8"/>
            <color indexed="81"/>
            <rFont val="Tahoma"/>
            <family val="2"/>
          </rPr>
          <t>VÍCTIMAS CONFLICTO ARMADO</t>
        </r>
        <r>
          <rPr>
            <sz val="8"/>
            <color indexed="81"/>
            <rFont val="Tahoma"/>
            <family val="2"/>
          </rPr>
          <t xml:space="preserve">
</t>
        </r>
      </text>
    </comment>
    <comment ref="AX63" authorId="2" shapeId="0" xr:uid="{00000000-0006-0000-0000-0000D7000000}">
      <text>
        <r>
          <rPr>
            <b/>
            <sz val="8"/>
            <color indexed="81"/>
            <rFont val="Tahoma"/>
            <family val="2"/>
          </rPr>
          <t>DISCAPACITADOS</t>
        </r>
        <r>
          <rPr>
            <sz val="8"/>
            <color indexed="81"/>
            <rFont val="Tahoma"/>
            <family val="2"/>
          </rPr>
          <t xml:space="preserve">
</t>
        </r>
      </text>
    </comment>
    <comment ref="AY63" authorId="2" shapeId="0" xr:uid="{00000000-0006-0000-0000-0000D8000000}">
      <text>
        <r>
          <rPr>
            <b/>
            <sz val="8"/>
            <color indexed="81"/>
            <rFont val="Tahoma"/>
            <family val="2"/>
          </rPr>
          <t>AFROCOLOMBIANO O RAIZAL</t>
        </r>
      </text>
    </comment>
    <comment ref="AZ63" authorId="2" shapeId="0" xr:uid="{00000000-0006-0000-0000-0000D9000000}">
      <text>
        <r>
          <rPr>
            <b/>
            <sz val="8"/>
            <color indexed="81"/>
            <rFont val="Tahoma"/>
            <family val="2"/>
          </rPr>
          <t>INDÍGENAS</t>
        </r>
        <r>
          <rPr>
            <sz val="8"/>
            <color indexed="81"/>
            <rFont val="Tahoma"/>
            <family val="2"/>
          </rPr>
          <t xml:space="preserve">
</t>
        </r>
      </text>
    </comment>
    <comment ref="BA63" authorId="1" shapeId="0" xr:uid="{00000000-0006-0000-0000-0000DA000000}">
      <text>
        <r>
          <rPr>
            <b/>
            <sz val="9"/>
            <color indexed="81"/>
            <rFont val="Tahoma"/>
            <family val="2"/>
          </rPr>
          <t>MEDIO DE EVIDENCIA. INFORME, RESGISTRO FOTOGRAFICO, PLANILLA, ETC</t>
        </r>
      </text>
    </comment>
    <comment ref="AL72" authorId="2" shapeId="0" xr:uid="{00000000-0006-0000-0000-0000DB000000}">
      <text>
        <r>
          <rPr>
            <b/>
            <sz val="8"/>
            <color indexed="81"/>
            <rFont val="Tahoma"/>
            <family val="2"/>
          </rPr>
          <t>PRIMERA INFANCIA (0 a 5 años)</t>
        </r>
        <r>
          <rPr>
            <sz val="8"/>
            <color indexed="81"/>
            <rFont val="Tahoma"/>
            <family val="2"/>
          </rPr>
          <t xml:space="preserve">
</t>
        </r>
      </text>
    </comment>
    <comment ref="AM72" authorId="2" shapeId="0" xr:uid="{00000000-0006-0000-0000-0000DC000000}">
      <text>
        <r>
          <rPr>
            <b/>
            <sz val="8"/>
            <color indexed="81"/>
            <rFont val="Tahoma"/>
            <family val="2"/>
          </rPr>
          <t>INFANCIA (6 a 11 años)</t>
        </r>
        <r>
          <rPr>
            <sz val="8"/>
            <color indexed="81"/>
            <rFont val="Tahoma"/>
            <family val="2"/>
          </rPr>
          <t xml:space="preserve">
</t>
        </r>
      </text>
    </comment>
    <comment ref="AN72" authorId="2" shapeId="0" xr:uid="{00000000-0006-0000-0000-0000DD000000}">
      <text>
        <r>
          <rPr>
            <b/>
            <sz val="8"/>
            <color indexed="81"/>
            <rFont val="Tahoma"/>
            <family val="2"/>
          </rPr>
          <t>ADOLESCENCIA (12 A 17 años)</t>
        </r>
      </text>
    </comment>
    <comment ref="AO72" authorId="2" shapeId="0" xr:uid="{00000000-0006-0000-0000-0000DE000000}">
      <text>
        <r>
          <rPr>
            <b/>
            <sz val="8"/>
            <color indexed="81"/>
            <rFont val="Tahoma"/>
            <family val="2"/>
          </rPr>
          <t>JUVENTUD (18 a 28 años)</t>
        </r>
        <r>
          <rPr>
            <sz val="8"/>
            <color indexed="81"/>
            <rFont val="Tahoma"/>
            <family val="2"/>
          </rPr>
          <t xml:space="preserve">
</t>
        </r>
      </text>
    </comment>
    <comment ref="AP72"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72" authorId="2" shapeId="0" xr:uid="{00000000-0006-0000-0000-0000E0000000}">
      <text>
        <r>
          <rPr>
            <b/>
            <sz val="8"/>
            <color indexed="81"/>
            <rFont val="Tahoma"/>
            <family val="2"/>
          </rPr>
          <t>ADULTO MAYOR  (61 años en adelante)</t>
        </r>
        <r>
          <rPr>
            <sz val="8"/>
            <color indexed="81"/>
            <rFont val="Tahoma"/>
            <family val="2"/>
          </rPr>
          <t xml:space="preserve">
</t>
        </r>
      </text>
    </comment>
    <comment ref="AS72" authorId="2" shapeId="0" xr:uid="{00000000-0006-0000-0000-0000E1000000}">
      <text>
        <r>
          <rPr>
            <b/>
            <sz val="8"/>
            <color indexed="81"/>
            <rFont val="Tahoma"/>
            <family val="2"/>
          </rPr>
          <t>MUJERES</t>
        </r>
        <r>
          <rPr>
            <sz val="8"/>
            <color indexed="81"/>
            <rFont val="Tahoma"/>
            <family val="2"/>
          </rPr>
          <t xml:space="preserve">
</t>
        </r>
      </text>
    </comment>
    <comment ref="AT72" authorId="2" shapeId="0" xr:uid="{00000000-0006-0000-0000-0000E2000000}">
      <text>
        <r>
          <rPr>
            <b/>
            <sz val="8"/>
            <color indexed="81"/>
            <rFont val="Tahoma"/>
            <family val="2"/>
          </rPr>
          <t>HOMBRES</t>
        </r>
      </text>
    </comment>
    <comment ref="AV72" authorId="2" shapeId="0" xr:uid="{00000000-0006-0000-0000-0000E3000000}">
      <text>
        <r>
          <rPr>
            <b/>
            <sz val="8"/>
            <color indexed="81"/>
            <rFont val="Tahoma"/>
            <family val="2"/>
          </rPr>
          <t>VÍCTIMAS CONFLICTO ARMADO</t>
        </r>
        <r>
          <rPr>
            <sz val="8"/>
            <color indexed="81"/>
            <rFont val="Tahoma"/>
            <family val="2"/>
          </rPr>
          <t xml:space="preserve">
</t>
        </r>
      </text>
    </comment>
    <comment ref="AX72" authorId="2" shapeId="0" xr:uid="{00000000-0006-0000-0000-0000E4000000}">
      <text>
        <r>
          <rPr>
            <b/>
            <sz val="8"/>
            <color indexed="81"/>
            <rFont val="Tahoma"/>
            <family val="2"/>
          </rPr>
          <t>DISCAPACITADOS</t>
        </r>
        <r>
          <rPr>
            <sz val="8"/>
            <color indexed="81"/>
            <rFont val="Tahoma"/>
            <family val="2"/>
          </rPr>
          <t xml:space="preserve">
</t>
        </r>
      </text>
    </comment>
    <comment ref="AY72" authorId="2" shapeId="0" xr:uid="{00000000-0006-0000-0000-0000E5000000}">
      <text>
        <r>
          <rPr>
            <b/>
            <sz val="8"/>
            <color indexed="81"/>
            <rFont val="Tahoma"/>
            <family val="2"/>
          </rPr>
          <t>AFROCOLOMBIANO O RAIZAL</t>
        </r>
      </text>
    </comment>
    <comment ref="AZ72" authorId="2" shapeId="0" xr:uid="{00000000-0006-0000-0000-0000E6000000}">
      <text>
        <r>
          <rPr>
            <b/>
            <sz val="8"/>
            <color indexed="81"/>
            <rFont val="Tahoma"/>
            <family val="2"/>
          </rPr>
          <t>INDÍGENAS</t>
        </r>
        <r>
          <rPr>
            <sz val="8"/>
            <color indexed="81"/>
            <rFont val="Tahoma"/>
            <family val="2"/>
          </rPr>
          <t xml:space="preserve">
</t>
        </r>
      </text>
    </comment>
    <comment ref="BA72" authorId="1" shapeId="0" xr:uid="{00000000-0006-0000-0000-0000E7000000}">
      <text>
        <r>
          <rPr>
            <b/>
            <sz val="9"/>
            <color indexed="81"/>
            <rFont val="Tahoma"/>
            <family val="2"/>
          </rPr>
          <t>MEDIO DE EVIDENCIA. INFORME, RESGISTRO FOTOGRAFICO, PLANILLA, ETC</t>
        </r>
      </text>
    </comment>
    <comment ref="AL81" authorId="2" shapeId="0" xr:uid="{00000000-0006-0000-0000-0000E8000000}">
      <text>
        <r>
          <rPr>
            <b/>
            <sz val="8"/>
            <color indexed="81"/>
            <rFont val="Tahoma"/>
            <family val="2"/>
          </rPr>
          <t>PRIMERA INFANCIA (0 a 5 años)</t>
        </r>
        <r>
          <rPr>
            <sz val="8"/>
            <color indexed="81"/>
            <rFont val="Tahoma"/>
            <family val="2"/>
          </rPr>
          <t xml:space="preserve">
</t>
        </r>
      </text>
    </comment>
    <comment ref="AM81" authorId="2" shapeId="0" xr:uid="{00000000-0006-0000-0000-0000E9000000}">
      <text>
        <r>
          <rPr>
            <b/>
            <sz val="8"/>
            <color indexed="81"/>
            <rFont val="Tahoma"/>
            <family val="2"/>
          </rPr>
          <t>INFANCIA (6 a 11 años)</t>
        </r>
        <r>
          <rPr>
            <sz val="8"/>
            <color indexed="81"/>
            <rFont val="Tahoma"/>
            <family val="2"/>
          </rPr>
          <t xml:space="preserve">
</t>
        </r>
      </text>
    </comment>
    <comment ref="AN81" authorId="2" shapeId="0" xr:uid="{00000000-0006-0000-0000-0000EA000000}">
      <text>
        <r>
          <rPr>
            <b/>
            <sz val="8"/>
            <color indexed="81"/>
            <rFont val="Tahoma"/>
            <family val="2"/>
          </rPr>
          <t>ADOLESCENCIA (12 A 17 años)</t>
        </r>
      </text>
    </comment>
    <comment ref="AO81" authorId="2" shapeId="0" xr:uid="{00000000-0006-0000-0000-0000EB000000}">
      <text>
        <r>
          <rPr>
            <b/>
            <sz val="8"/>
            <color indexed="81"/>
            <rFont val="Tahoma"/>
            <family val="2"/>
          </rPr>
          <t>JUVENTUD (18 a 28 años)</t>
        </r>
        <r>
          <rPr>
            <sz val="8"/>
            <color indexed="81"/>
            <rFont val="Tahoma"/>
            <family val="2"/>
          </rPr>
          <t xml:space="preserve">
</t>
        </r>
      </text>
    </comment>
    <comment ref="AP81"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81" authorId="2" shapeId="0" xr:uid="{00000000-0006-0000-0000-0000ED000000}">
      <text>
        <r>
          <rPr>
            <b/>
            <sz val="8"/>
            <color indexed="81"/>
            <rFont val="Tahoma"/>
            <family val="2"/>
          </rPr>
          <t>ADULTO MAYOR  (61 años en adelante)</t>
        </r>
        <r>
          <rPr>
            <sz val="8"/>
            <color indexed="81"/>
            <rFont val="Tahoma"/>
            <family val="2"/>
          </rPr>
          <t xml:space="preserve">
</t>
        </r>
      </text>
    </comment>
    <comment ref="AS81" authorId="2" shapeId="0" xr:uid="{00000000-0006-0000-0000-0000EE000000}">
      <text>
        <r>
          <rPr>
            <b/>
            <sz val="8"/>
            <color indexed="81"/>
            <rFont val="Tahoma"/>
            <family val="2"/>
          </rPr>
          <t>MUJERES</t>
        </r>
        <r>
          <rPr>
            <sz val="8"/>
            <color indexed="81"/>
            <rFont val="Tahoma"/>
            <family val="2"/>
          </rPr>
          <t xml:space="preserve">
</t>
        </r>
      </text>
    </comment>
    <comment ref="AT81" authorId="2" shapeId="0" xr:uid="{00000000-0006-0000-0000-0000EF000000}">
      <text>
        <r>
          <rPr>
            <b/>
            <sz val="8"/>
            <color indexed="81"/>
            <rFont val="Tahoma"/>
            <family val="2"/>
          </rPr>
          <t>HOMBRES</t>
        </r>
      </text>
    </comment>
    <comment ref="AV81" authorId="2" shapeId="0" xr:uid="{00000000-0006-0000-0000-0000F0000000}">
      <text>
        <r>
          <rPr>
            <b/>
            <sz val="8"/>
            <color indexed="81"/>
            <rFont val="Tahoma"/>
            <family val="2"/>
          </rPr>
          <t>VÍCTIMAS CONFLICTO ARMADO</t>
        </r>
        <r>
          <rPr>
            <sz val="8"/>
            <color indexed="81"/>
            <rFont val="Tahoma"/>
            <family val="2"/>
          </rPr>
          <t xml:space="preserve">
</t>
        </r>
      </text>
    </comment>
    <comment ref="AX81" authorId="2" shapeId="0" xr:uid="{00000000-0006-0000-0000-0000F1000000}">
      <text>
        <r>
          <rPr>
            <b/>
            <sz val="8"/>
            <color indexed="81"/>
            <rFont val="Tahoma"/>
            <family val="2"/>
          </rPr>
          <t>DISCAPACITADOS</t>
        </r>
        <r>
          <rPr>
            <sz val="8"/>
            <color indexed="81"/>
            <rFont val="Tahoma"/>
            <family val="2"/>
          </rPr>
          <t xml:space="preserve">
</t>
        </r>
      </text>
    </comment>
    <comment ref="AY81" authorId="2" shapeId="0" xr:uid="{00000000-0006-0000-0000-0000F2000000}">
      <text>
        <r>
          <rPr>
            <b/>
            <sz val="8"/>
            <color indexed="81"/>
            <rFont val="Tahoma"/>
            <family val="2"/>
          </rPr>
          <t>AFROCOLOMBIANO O RAIZAL</t>
        </r>
      </text>
    </comment>
    <comment ref="AZ81" authorId="2" shapeId="0" xr:uid="{00000000-0006-0000-0000-0000F3000000}">
      <text>
        <r>
          <rPr>
            <b/>
            <sz val="8"/>
            <color indexed="81"/>
            <rFont val="Tahoma"/>
            <family val="2"/>
          </rPr>
          <t>INDÍGENAS</t>
        </r>
        <r>
          <rPr>
            <sz val="8"/>
            <color indexed="81"/>
            <rFont val="Tahoma"/>
            <family val="2"/>
          </rPr>
          <t xml:space="preserve">
</t>
        </r>
      </text>
    </comment>
    <comment ref="BA81" authorId="1" shapeId="0" xr:uid="{00000000-0006-0000-0000-0000F4000000}">
      <text>
        <r>
          <rPr>
            <b/>
            <sz val="9"/>
            <color indexed="81"/>
            <rFont val="Tahoma"/>
            <family val="2"/>
          </rPr>
          <t>MEDIO DE EVIDENCIA. INFORME, RESGISTRO FOTOGRAFICO, PLANILLA, ETC</t>
        </r>
      </text>
    </comment>
    <comment ref="AL90" authorId="2" shapeId="0" xr:uid="{00000000-0006-0000-0000-0000F5000000}">
      <text>
        <r>
          <rPr>
            <b/>
            <sz val="8"/>
            <color indexed="81"/>
            <rFont val="Tahoma"/>
            <family val="2"/>
          </rPr>
          <t>PRIMERA INFANCIA (0 a 5 años)</t>
        </r>
        <r>
          <rPr>
            <sz val="8"/>
            <color indexed="81"/>
            <rFont val="Tahoma"/>
            <family val="2"/>
          </rPr>
          <t xml:space="preserve">
</t>
        </r>
      </text>
    </comment>
    <comment ref="AM90" authorId="2" shapeId="0" xr:uid="{00000000-0006-0000-0000-0000F6000000}">
      <text>
        <r>
          <rPr>
            <b/>
            <sz val="8"/>
            <color indexed="81"/>
            <rFont val="Tahoma"/>
            <family val="2"/>
          </rPr>
          <t>INFANCIA (6 a 11 años)</t>
        </r>
        <r>
          <rPr>
            <sz val="8"/>
            <color indexed="81"/>
            <rFont val="Tahoma"/>
            <family val="2"/>
          </rPr>
          <t xml:space="preserve">
</t>
        </r>
      </text>
    </comment>
    <comment ref="AN90" authorId="2" shapeId="0" xr:uid="{00000000-0006-0000-0000-0000F7000000}">
      <text>
        <r>
          <rPr>
            <b/>
            <sz val="8"/>
            <color indexed="81"/>
            <rFont val="Tahoma"/>
            <family val="2"/>
          </rPr>
          <t>ADOLESCENCIA (12 A 17 años)</t>
        </r>
      </text>
    </comment>
    <comment ref="AO90" authorId="2" shapeId="0" xr:uid="{00000000-0006-0000-0000-0000F8000000}">
      <text>
        <r>
          <rPr>
            <b/>
            <sz val="8"/>
            <color indexed="81"/>
            <rFont val="Tahoma"/>
            <family val="2"/>
          </rPr>
          <t>JUVENTUD (18 a 28 años)</t>
        </r>
        <r>
          <rPr>
            <sz val="8"/>
            <color indexed="81"/>
            <rFont val="Tahoma"/>
            <family val="2"/>
          </rPr>
          <t xml:space="preserve">
</t>
        </r>
      </text>
    </comment>
    <comment ref="AP90"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90" authorId="2" shapeId="0" xr:uid="{00000000-0006-0000-0000-0000FA000000}">
      <text>
        <r>
          <rPr>
            <b/>
            <sz val="8"/>
            <color indexed="81"/>
            <rFont val="Tahoma"/>
            <family val="2"/>
          </rPr>
          <t>ADULTO MAYOR  (61 años en adelante)</t>
        </r>
        <r>
          <rPr>
            <sz val="8"/>
            <color indexed="81"/>
            <rFont val="Tahoma"/>
            <family val="2"/>
          </rPr>
          <t xml:space="preserve">
</t>
        </r>
      </text>
    </comment>
    <comment ref="AS90" authorId="2" shapeId="0" xr:uid="{00000000-0006-0000-0000-0000FB000000}">
      <text>
        <r>
          <rPr>
            <b/>
            <sz val="8"/>
            <color indexed="81"/>
            <rFont val="Tahoma"/>
            <family val="2"/>
          </rPr>
          <t>MUJERES</t>
        </r>
        <r>
          <rPr>
            <sz val="8"/>
            <color indexed="81"/>
            <rFont val="Tahoma"/>
            <family val="2"/>
          </rPr>
          <t xml:space="preserve">
</t>
        </r>
      </text>
    </comment>
    <comment ref="AT90" authorId="2" shapeId="0" xr:uid="{00000000-0006-0000-0000-0000FC000000}">
      <text>
        <r>
          <rPr>
            <b/>
            <sz val="8"/>
            <color indexed="81"/>
            <rFont val="Tahoma"/>
            <family val="2"/>
          </rPr>
          <t>HOMBRES</t>
        </r>
      </text>
    </comment>
    <comment ref="AV90" authorId="2" shapeId="0" xr:uid="{00000000-0006-0000-0000-0000FD000000}">
      <text>
        <r>
          <rPr>
            <b/>
            <sz val="8"/>
            <color indexed="81"/>
            <rFont val="Tahoma"/>
            <family val="2"/>
          </rPr>
          <t>VÍCTIMAS CONFLICTO ARMADO</t>
        </r>
        <r>
          <rPr>
            <sz val="8"/>
            <color indexed="81"/>
            <rFont val="Tahoma"/>
            <family val="2"/>
          </rPr>
          <t xml:space="preserve">
</t>
        </r>
      </text>
    </comment>
    <comment ref="AX90" authorId="2" shapeId="0" xr:uid="{00000000-0006-0000-0000-0000FE000000}">
      <text>
        <r>
          <rPr>
            <b/>
            <sz val="8"/>
            <color indexed="81"/>
            <rFont val="Tahoma"/>
            <family val="2"/>
          </rPr>
          <t>DISCAPACITADOS</t>
        </r>
        <r>
          <rPr>
            <sz val="8"/>
            <color indexed="81"/>
            <rFont val="Tahoma"/>
            <family val="2"/>
          </rPr>
          <t xml:space="preserve">
</t>
        </r>
      </text>
    </comment>
    <comment ref="AY90" authorId="2" shapeId="0" xr:uid="{00000000-0006-0000-0000-0000FF000000}">
      <text>
        <r>
          <rPr>
            <b/>
            <sz val="8"/>
            <color indexed="81"/>
            <rFont val="Tahoma"/>
            <family val="2"/>
          </rPr>
          <t>AFROCOLOMBIANO O RAIZAL</t>
        </r>
      </text>
    </comment>
    <comment ref="AZ90" authorId="2" shapeId="0" xr:uid="{00000000-0006-0000-0000-000000010000}">
      <text>
        <r>
          <rPr>
            <b/>
            <sz val="8"/>
            <color indexed="81"/>
            <rFont val="Tahoma"/>
            <family val="2"/>
          </rPr>
          <t>INDÍGENAS</t>
        </r>
        <r>
          <rPr>
            <sz val="8"/>
            <color indexed="81"/>
            <rFont val="Tahoma"/>
            <family val="2"/>
          </rPr>
          <t xml:space="preserve">
</t>
        </r>
      </text>
    </comment>
    <comment ref="BA90" authorId="1" shapeId="0" xr:uid="{00000000-0006-0000-0000-000001010000}">
      <text>
        <r>
          <rPr>
            <b/>
            <sz val="9"/>
            <color indexed="81"/>
            <rFont val="Tahoma"/>
            <family val="2"/>
          </rPr>
          <t>MEDIO DE EVIDENCIA. INFORME, RESGISTRO FOTOGRAFICO, PLANILLA, ETC</t>
        </r>
      </text>
    </comment>
    <comment ref="AL99" authorId="2" shapeId="0" xr:uid="{00000000-0006-0000-0000-000002010000}">
      <text>
        <r>
          <rPr>
            <b/>
            <sz val="8"/>
            <color indexed="81"/>
            <rFont val="Tahoma"/>
            <family val="2"/>
          </rPr>
          <t>PRIMERA INFANCIA (0 a 5 años)</t>
        </r>
        <r>
          <rPr>
            <sz val="8"/>
            <color indexed="81"/>
            <rFont val="Tahoma"/>
            <family val="2"/>
          </rPr>
          <t xml:space="preserve">
</t>
        </r>
      </text>
    </comment>
    <comment ref="AM99" authorId="2" shapeId="0" xr:uid="{00000000-0006-0000-0000-000003010000}">
      <text>
        <r>
          <rPr>
            <b/>
            <sz val="8"/>
            <color indexed="81"/>
            <rFont val="Tahoma"/>
            <family val="2"/>
          </rPr>
          <t>INFANCIA (6 a 11 años)</t>
        </r>
        <r>
          <rPr>
            <sz val="8"/>
            <color indexed="81"/>
            <rFont val="Tahoma"/>
            <family val="2"/>
          </rPr>
          <t xml:space="preserve">
</t>
        </r>
      </text>
    </comment>
    <comment ref="AN99" authorId="2" shapeId="0" xr:uid="{00000000-0006-0000-0000-000004010000}">
      <text>
        <r>
          <rPr>
            <b/>
            <sz val="8"/>
            <color indexed="81"/>
            <rFont val="Tahoma"/>
            <family val="2"/>
          </rPr>
          <t>ADOLESCENCIA (12 A 17 años)</t>
        </r>
      </text>
    </comment>
    <comment ref="AO99" authorId="2" shapeId="0" xr:uid="{00000000-0006-0000-0000-000005010000}">
      <text>
        <r>
          <rPr>
            <b/>
            <sz val="8"/>
            <color indexed="81"/>
            <rFont val="Tahoma"/>
            <family val="2"/>
          </rPr>
          <t>JUVENTUD (18 a 28 años)</t>
        </r>
        <r>
          <rPr>
            <sz val="8"/>
            <color indexed="81"/>
            <rFont val="Tahoma"/>
            <family val="2"/>
          </rPr>
          <t xml:space="preserve">
</t>
        </r>
      </text>
    </comment>
    <comment ref="AP99"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99" authorId="2" shapeId="0" xr:uid="{00000000-0006-0000-0000-000007010000}">
      <text>
        <r>
          <rPr>
            <b/>
            <sz val="8"/>
            <color indexed="81"/>
            <rFont val="Tahoma"/>
            <family val="2"/>
          </rPr>
          <t>ADULTO MAYOR  (61 años en adelante)</t>
        </r>
        <r>
          <rPr>
            <sz val="8"/>
            <color indexed="81"/>
            <rFont val="Tahoma"/>
            <family val="2"/>
          </rPr>
          <t xml:space="preserve">
</t>
        </r>
      </text>
    </comment>
    <comment ref="AS99" authorId="2" shapeId="0" xr:uid="{00000000-0006-0000-0000-000008010000}">
      <text>
        <r>
          <rPr>
            <b/>
            <sz val="8"/>
            <color indexed="81"/>
            <rFont val="Tahoma"/>
            <family val="2"/>
          </rPr>
          <t>MUJERES</t>
        </r>
        <r>
          <rPr>
            <sz val="8"/>
            <color indexed="81"/>
            <rFont val="Tahoma"/>
            <family val="2"/>
          </rPr>
          <t xml:space="preserve">
</t>
        </r>
      </text>
    </comment>
    <comment ref="AT99" authorId="2" shapeId="0" xr:uid="{00000000-0006-0000-0000-000009010000}">
      <text>
        <r>
          <rPr>
            <b/>
            <sz val="8"/>
            <color indexed="81"/>
            <rFont val="Tahoma"/>
            <family val="2"/>
          </rPr>
          <t>HOMBRES</t>
        </r>
      </text>
    </comment>
    <comment ref="AV99" authorId="2" shapeId="0" xr:uid="{00000000-0006-0000-0000-00000A010000}">
      <text>
        <r>
          <rPr>
            <b/>
            <sz val="8"/>
            <color indexed="81"/>
            <rFont val="Tahoma"/>
            <family val="2"/>
          </rPr>
          <t>VÍCTIMAS CONFLICTO ARMADO</t>
        </r>
        <r>
          <rPr>
            <sz val="8"/>
            <color indexed="81"/>
            <rFont val="Tahoma"/>
            <family val="2"/>
          </rPr>
          <t xml:space="preserve">
</t>
        </r>
      </text>
    </comment>
    <comment ref="AX99" authorId="2" shapeId="0" xr:uid="{00000000-0006-0000-0000-00000B010000}">
      <text>
        <r>
          <rPr>
            <b/>
            <sz val="8"/>
            <color indexed="81"/>
            <rFont val="Tahoma"/>
            <family val="2"/>
          </rPr>
          <t>DISCAPACITADOS</t>
        </r>
        <r>
          <rPr>
            <sz val="8"/>
            <color indexed="81"/>
            <rFont val="Tahoma"/>
            <family val="2"/>
          </rPr>
          <t xml:space="preserve">
</t>
        </r>
      </text>
    </comment>
    <comment ref="AY99" authorId="2" shapeId="0" xr:uid="{00000000-0006-0000-0000-00000C010000}">
      <text>
        <r>
          <rPr>
            <b/>
            <sz val="8"/>
            <color indexed="81"/>
            <rFont val="Tahoma"/>
            <family val="2"/>
          </rPr>
          <t>AFROCOLOMBIANO O RAIZAL</t>
        </r>
      </text>
    </comment>
    <comment ref="AZ99" authorId="2" shapeId="0" xr:uid="{00000000-0006-0000-0000-00000D010000}">
      <text>
        <r>
          <rPr>
            <b/>
            <sz val="8"/>
            <color indexed="81"/>
            <rFont val="Tahoma"/>
            <family val="2"/>
          </rPr>
          <t>INDÍGENAS</t>
        </r>
        <r>
          <rPr>
            <sz val="8"/>
            <color indexed="81"/>
            <rFont val="Tahoma"/>
            <family val="2"/>
          </rPr>
          <t xml:space="preserve">
</t>
        </r>
      </text>
    </comment>
    <comment ref="BA99" authorId="1" shapeId="0" xr:uid="{00000000-0006-0000-0000-00000E010000}">
      <text>
        <r>
          <rPr>
            <b/>
            <sz val="9"/>
            <color indexed="81"/>
            <rFont val="Tahoma"/>
            <family val="2"/>
          </rPr>
          <t>MEDIO DE EVIDENCIA. INFORME, RESGISTRO FOTOGRAFICO, PLANILLA, ETC</t>
        </r>
      </text>
    </comment>
    <comment ref="AL108" authorId="2" shapeId="0" xr:uid="{00000000-0006-0000-0000-00000F010000}">
      <text>
        <r>
          <rPr>
            <b/>
            <sz val="8"/>
            <color indexed="81"/>
            <rFont val="Tahoma"/>
            <family val="2"/>
          </rPr>
          <t>PRIMERA INFANCIA (0 a 5 años)</t>
        </r>
        <r>
          <rPr>
            <sz val="8"/>
            <color indexed="81"/>
            <rFont val="Tahoma"/>
            <family val="2"/>
          </rPr>
          <t xml:space="preserve">
</t>
        </r>
      </text>
    </comment>
    <comment ref="AM108" authorId="2" shapeId="0" xr:uid="{00000000-0006-0000-0000-000010010000}">
      <text>
        <r>
          <rPr>
            <b/>
            <sz val="8"/>
            <color indexed="81"/>
            <rFont val="Tahoma"/>
            <family val="2"/>
          </rPr>
          <t>INFANCIA (6 a 11 años)</t>
        </r>
        <r>
          <rPr>
            <sz val="8"/>
            <color indexed="81"/>
            <rFont val="Tahoma"/>
            <family val="2"/>
          </rPr>
          <t xml:space="preserve">
</t>
        </r>
      </text>
    </comment>
    <comment ref="AN108" authorId="2" shapeId="0" xr:uid="{00000000-0006-0000-0000-000011010000}">
      <text>
        <r>
          <rPr>
            <b/>
            <sz val="8"/>
            <color indexed="81"/>
            <rFont val="Tahoma"/>
            <family val="2"/>
          </rPr>
          <t>ADOLESCENCIA (12 A 17 años)</t>
        </r>
      </text>
    </comment>
    <comment ref="AO108" authorId="2" shapeId="0" xr:uid="{00000000-0006-0000-0000-000012010000}">
      <text>
        <r>
          <rPr>
            <b/>
            <sz val="8"/>
            <color indexed="81"/>
            <rFont val="Tahoma"/>
            <family val="2"/>
          </rPr>
          <t>JUVENTUD (18 a 28 años)</t>
        </r>
        <r>
          <rPr>
            <sz val="8"/>
            <color indexed="81"/>
            <rFont val="Tahoma"/>
            <family val="2"/>
          </rPr>
          <t xml:space="preserve">
</t>
        </r>
      </text>
    </comment>
    <comment ref="AP108"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08" authorId="2" shapeId="0" xr:uid="{00000000-0006-0000-0000-000014010000}">
      <text>
        <r>
          <rPr>
            <b/>
            <sz val="8"/>
            <color indexed="81"/>
            <rFont val="Tahoma"/>
            <family val="2"/>
          </rPr>
          <t>ADULTO MAYOR  (61 años en adelante)</t>
        </r>
        <r>
          <rPr>
            <sz val="8"/>
            <color indexed="81"/>
            <rFont val="Tahoma"/>
            <family val="2"/>
          </rPr>
          <t xml:space="preserve">
</t>
        </r>
      </text>
    </comment>
    <comment ref="AS108" authorId="2" shapeId="0" xr:uid="{00000000-0006-0000-0000-000015010000}">
      <text>
        <r>
          <rPr>
            <b/>
            <sz val="8"/>
            <color indexed="81"/>
            <rFont val="Tahoma"/>
            <family val="2"/>
          </rPr>
          <t>MUJERES</t>
        </r>
        <r>
          <rPr>
            <sz val="8"/>
            <color indexed="81"/>
            <rFont val="Tahoma"/>
            <family val="2"/>
          </rPr>
          <t xml:space="preserve">
</t>
        </r>
      </text>
    </comment>
    <comment ref="AT108" authorId="2" shapeId="0" xr:uid="{00000000-0006-0000-0000-000016010000}">
      <text>
        <r>
          <rPr>
            <b/>
            <sz val="8"/>
            <color indexed="81"/>
            <rFont val="Tahoma"/>
            <family val="2"/>
          </rPr>
          <t>HOMBRES</t>
        </r>
      </text>
    </comment>
    <comment ref="AV108" authorId="2" shapeId="0" xr:uid="{00000000-0006-0000-0000-000017010000}">
      <text>
        <r>
          <rPr>
            <b/>
            <sz val="8"/>
            <color indexed="81"/>
            <rFont val="Tahoma"/>
            <family val="2"/>
          </rPr>
          <t>VÍCTIMAS CONFLICTO ARMADO</t>
        </r>
        <r>
          <rPr>
            <sz val="8"/>
            <color indexed="81"/>
            <rFont val="Tahoma"/>
            <family val="2"/>
          </rPr>
          <t xml:space="preserve">
</t>
        </r>
      </text>
    </comment>
    <comment ref="AX108" authorId="2" shapeId="0" xr:uid="{00000000-0006-0000-0000-000018010000}">
      <text>
        <r>
          <rPr>
            <b/>
            <sz val="8"/>
            <color indexed="81"/>
            <rFont val="Tahoma"/>
            <family val="2"/>
          </rPr>
          <t>DISCAPACITADOS</t>
        </r>
        <r>
          <rPr>
            <sz val="8"/>
            <color indexed="81"/>
            <rFont val="Tahoma"/>
            <family val="2"/>
          </rPr>
          <t xml:space="preserve">
</t>
        </r>
      </text>
    </comment>
    <comment ref="AY108" authorId="2" shapeId="0" xr:uid="{00000000-0006-0000-0000-000019010000}">
      <text>
        <r>
          <rPr>
            <b/>
            <sz val="8"/>
            <color indexed="81"/>
            <rFont val="Tahoma"/>
            <family val="2"/>
          </rPr>
          <t>AFROCOLOMBIANO O RAIZAL</t>
        </r>
      </text>
    </comment>
    <comment ref="AZ108" authorId="2" shapeId="0" xr:uid="{00000000-0006-0000-0000-00001A010000}">
      <text>
        <r>
          <rPr>
            <b/>
            <sz val="8"/>
            <color indexed="81"/>
            <rFont val="Tahoma"/>
            <family val="2"/>
          </rPr>
          <t>INDÍGENAS</t>
        </r>
        <r>
          <rPr>
            <sz val="8"/>
            <color indexed="81"/>
            <rFont val="Tahoma"/>
            <family val="2"/>
          </rPr>
          <t xml:space="preserve">
</t>
        </r>
      </text>
    </comment>
    <comment ref="BA108" authorId="1" shapeId="0" xr:uid="{00000000-0006-0000-0000-00001B010000}">
      <text>
        <r>
          <rPr>
            <b/>
            <sz val="9"/>
            <color indexed="81"/>
            <rFont val="Tahoma"/>
            <family val="2"/>
          </rPr>
          <t>MEDIO DE EVIDENCIA. INFORME, RESGISTRO FOTOGRAFICO, PLANILLA, ETC</t>
        </r>
      </text>
    </comment>
    <comment ref="AL117" authorId="2" shapeId="0" xr:uid="{00000000-0006-0000-0000-00001C010000}">
      <text>
        <r>
          <rPr>
            <b/>
            <sz val="8"/>
            <color indexed="81"/>
            <rFont val="Tahoma"/>
            <family val="2"/>
          </rPr>
          <t>PRIMERA INFANCIA (0 a 5 años)</t>
        </r>
        <r>
          <rPr>
            <sz val="8"/>
            <color indexed="81"/>
            <rFont val="Tahoma"/>
            <family val="2"/>
          </rPr>
          <t xml:space="preserve">
</t>
        </r>
      </text>
    </comment>
    <comment ref="AM117" authorId="2" shapeId="0" xr:uid="{00000000-0006-0000-0000-00001D010000}">
      <text>
        <r>
          <rPr>
            <b/>
            <sz val="8"/>
            <color indexed="81"/>
            <rFont val="Tahoma"/>
            <family val="2"/>
          </rPr>
          <t>INFANCIA (6 a 11 años)</t>
        </r>
        <r>
          <rPr>
            <sz val="8"/>
            <color indexed="81"/>
            <rFont val="Tahoma"/>
            <family val="2"/>
          </rPr>
          <t xml:space="preserve">
</t>
        </r>
      </text>
    </comment>
    <comment ref="AN117" authorId="2" shapeId="0" xr:uid="{00000000-0006-0000-0000-00001E010000}">
      <text>
        <r>
          <rPr>
            <b/>
            <sz val="8"/>
            <color indexed="81"/>
            <rFont val="Tahoma"/>
            <family val="2"/>
          </rPr>
          <t>ADOLESCENCIA (12 A 17 años)</t>
        </r>
      </text>
    </comment>
    <comment ref="AO117" authorId="2" shapeId="0" xr:uid="{00000000-0006-0000-0000-00001F010000}">
      <text>
        <r>
          <rPr>
            <b/>
            <sz val="8"/>
            <color indexed="81"/>
            <rFont val="Tahoma"/>
            <family val="2"/>
          </rPr>
          <t>JUVENTUD (18 a 28 años)</t>
        </r>
        <r>
          <rPr>
            <sz val="8"/>
            <color indexed="81"/>
            <rFont val="Tahoma"/>
            <family val="2"/>
          </rPr>
          <t xml:space="preserve">
</t>
        </r>
      </text>
    </comment>
    <comment ref="AP117"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17" authorId="2" shapeId="0" xr:uid="{00000000-0006-0000-0000-000021010000}">
      <text>
        <r>
          <rPr>
            <b/>
            <sz val="8"/>
            <color indexed="81"/>
            <rFont val="Tahoma"/>
            <family val="2"/>
          </rPr>
          <t>ADULTO MAYOR  (61 años en adelante)</t>
        </r>
        <r>
          <rPr>
            <sz val="8"/>
            <color indexed="81"/>
            <rFont val="Tahoma"/>
            <family val="2"/>
          </rPr>
          <t xml:space="preserve">
</t>
        </r>
      </text>
    </comment>
    <comment ref="AS117" authorId="2" shapeId="0" xr:uid="{00000000-0006-0000-0000-000022010000}">
      <text>
        <r>
          <rPr>
            <b/>
            <sz val="8"/>
            <color indexed="81"/>
            <rFont val="Tahoma"/>
            <family val="2"/>
          </rPr>
          <t>MUJERES</t>
        </r>
        <r>
          <rPr>
            <sz val="8"/>
            <color indexed="81"/>
            <rFont val="Tahoma"/>
            <family val="2"/>
          </rPr>
          <t xml:space="preserve">
</t>
        </r>
      </text>
    </comment>
    <comment ref="AT117" authorId="2" shapeId="0" xr:uid="{00000000-0006-0000-0000-000023010000}">
      <text>
        <r>
          <rPr>
            <b/>
            <sz val="8"/>
            <color indexed="81"/>
            <rFont val="Tahoma"/>
            <family val="2"/>
          </rPr>
          <t>HOMBRES</t>
        </r>
      </text>
    </comment>
    <comment ref="AV117" authorId="2" shapeId="0" xr:uid="{00000000-0006-0000-0000-000024010000}">
      <text>
        <r>
          <rPr>
            <b/>
            <sz val="8"/>
            <color indexed="81"/>
            <rFont val="Tahoma"/>
            <family val="2"/>
          </rPr>
          <t>VÍCTIMAS CONFLICTO ARMADO</t>
        </r>
        <r>
          <rPr>
            <sz val="8"/>
            <color indexed="81"/>
            <rFont val="Tahoma"/>
            <family val="2"/>
          </rPr>
          <t xml:space="preserve">
</t>
        </r>
      </text>
    </comment>
    <comment ref="AX117" authorId="2" shapeId="0" xr:uid="{00000000-0006-0000-0000-000025010000}">
      <text>
        <r>
          <rPr>
            <b/>
            <sz val="8"/>
            <color indexed="81"/>
            <rFont val="Tahoma"/>
            <family val="2"/>
          </rPr>
          <t>DISCAPACITADOS</t>
        </r>
        <r>
          <rPr>
            <sz val="8"/>
            <color indexed="81"/>
            <rFont val="Tahoma"/>
            <family val="2"/>
          </rPr>
          <t xml:space="preserve">
</t>
        </r>
      </text>
    </comment>
    <comment ref="AY117" authorId="2" shapeId="0" xr:uid="{00000000-0006-0000-0000-000026010000}">
      <text>
        <r>
          <rPr>
            <b/>
            <sz val="8"/>
            <color indexed="81"/>
            <rFont val="Tahoma"/>
            <family val="2"/>
          </rPr>
          <t>AFROCOLOMBIANO O RAIZAL</t>
        </r>
      </text>
    </comment>
    <comment ref="AZ117" authorId="2" shapeId="0" xr:uid="{00000000-0006-0000-0000-000027010000}">
      <text>
        <r>
          <rPr>
            <b/>
            <sz val="8"/>
            <color indexed="81"/>
            <rFont val="Tahoma"/>
            <family val="2"/>
          </rPr>
          <t>INDÍGENAS</t>
        </r>
        <r>
          <rPr>
            <sz val="8"/>
            <color indexed="81"/>
            <rFont val="Tahoma"/>
            <family val="2"/>
          </rPr>
          <t xml:space="preserve">
</t>
        </r>
      </text>
    </comment>
    <comment ref="BA117" authorId="1" shapeId="0" xr:uid="{00000000-0006-0000-0000-000028010000}">
      <text>
        <r>
          <rPr>
            <b/>
            <sz val="9"/>
            <color indexed="81"/>
            <rFont val="Tahoma"/>
            <family val="2"/>
          </rPr>
          <t>MEDIO DE EVIDENCIA. INFORME, RESGISTRO FOTOGRAFICO, PLANILLA, ETC</t>
        </r>
      </text>
    </comment>
    <comment ref="AL126" authorId="2" shapeId="0" xr:uid="{00000000-0006-0000-0000-000029010000}">
      <text>
        <r>
          <rPr>
            <b/>
            <sz val="8"/>
            <color indexed="81"/>
            <rFont val="Tahoma"/>
            <family val="2"/>
          </rPr>
          <t>PRIMERA INFANCIA (0 a 5 años)</t>
        </r>
        <r>
          <rPr>
            <sz val="8"/>
            <color indexed="81"/>
            <rFont val="Tahoma"/>
            <family val="2"/>
          </rPr>
          <t xml:space="preserve">
</t>
        </r>
      </text>
    </comment>
    <comment ref="AM126" authorId="2" shapeId="0" xr:uid="{00000000-0006-0000-0000-00002A010000}">
      <text>
        <r>
          <rPr>
            <b/>
            <sz val="8"/>
            <color indexed="81"/>
            <rFont val="Tahoma"/>
            <family val="2"/>
          </rPr>
          <t>INFANCIA (6 a 11 años)</t>
        </r>
        <r>
          <rPr>
            <sz val="8"/>
            <color indexed="81"/>
            <rFont val="Tahoma"/>
            <family val="2"/>
          </rPr>
          <t xml:space="preserve">
</t>
        </r>
      </text>
    </comment>
    <comment ref="AN126" authorId="2" shapeId="0" xr:uid="{00000000-0006-0000-0000-00002B010000}">
      <text>
        <r>
          <rPr>
            <b/>
            <sz val="8"/>
            <color indexed="81"/>
            <rFont val="Tahoma"/>
            <family val="2"/>
          </rPr>
          <t>ADOLESCENCIA (12 A 17 años)</t>
        </r>
      </text>
    </comment>
    <comment ref="AO126" authorId="2" shapeId="0" xr:uid="{00000000-0006-0000-0000-00002C010000}">
      <text>
        <r>
          <rPr>
            <b/>
            <sz val="8"/>
            <color indexed="81"/>
            <rFont val="Tahoma"/>
            <family val="2"/>
          </rPr>
          <t>JUVENTUD (18 a 28 años)</t>
        </r>
        <r>
          <rPr>
            <sz val="8"/>
            <color indexed="81"/>
            <rFont val="Tahoma"/>
            <family val="2"/>
          </rPr>
          <t xml:space="preserve">
</t>
        </r>
      </text>
    </comment>
    <comment ref="AP126"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26" authorId="2" shapeId="0" xr:uid="{00000000-0006-0000-0000-00002E010000}">
      <text>
        <r>
          <rPr>
            <b/>
            <sz val="8"/>
            <color indexed="81"/>
            <rFont val="Tahoma"/>
            <family val="2"/>
          </rPr>
          <t>ADULTO MAYOR  (61 años en adelante)</t>
        </r>
        <r>
          <rPr>
            <sz val="8"/>
            <color indexed="81"/>
            <rFont val="Tahoma"/>
            <family val="2"/>
          </rPr>
          <t xml:space="preserve">
</t>
        </r>
      </text>
    </comment>
    <comment ref="AS126" authorId="2" shapeId="0" xr:uid="{00000000-0006-0000-0000-00002F010000}">
      <text>
        <r>
          <rPr>
            <b/>
            <sz val="8"/>
            <color indexed="81"/>
            <rFont val="Tahoma"/>
            <family val="2"/>
          </rPr>
          <t>MUJERES</t>
        </r>
        <r>
          <rPr>
            <sz val="8"/>
            <color indexed="81"/>
            <rFont val="Tahoma"/>
            <family val="2"/>
          </rPr>
          <t xml:space="preserve">
</t>
        </r>
      </text>
    </comment>
    <comment ref="AT126" authorId="2" shapeId="0" xr:uid="{00000000-0006-0000-0000-000030010000}">
      <text>
        <r>
          <rPr>
            <b/>
            <sz val="8"/>
            <color indexed="81"/>
            <rFont val="Tahoma"/>
            <family val="2"/>
          </rPr>
          <t>HOMBRES</t>
        </r>
      </text>
    </comment>
    <comment ref="AV126" authorId="2" shapeId="0" xr:uid="{00000000-0006-0000-0000-000031010000}">
      <text>
        <r>
          <rPr>
            <b/>
            <sz val="8"/>
            <color indexed="81"/>
            <rFont val="Tahoma"/>
            <family val="2"/>
          </rPr>
          <t>VÍCTIMAS CONFLICTO ARMADO</t>
        </r>
        <r>
          <rPr>
            <sz val="8"/>
            <color indexed="81"/>
            <rFont val="Tahoma"/>
            <family val="2"/>
          </rPr>
          <t xml:space="preserve">
</t>
        </r>
      </text>
    </comment>
    <comment ref="AX126" authorId="2" shapeId="0" xr:uid="{00000000-0006-0000-0000-000032010000}">
      <text>
        <r>
          <rPr>
            <b/>
            <sz val="8"/>
            <color indexed="81"/>
            <rFont val="Tahoma"/>
            <family val="2"/>
          </rPr>
          <t>DISCAPACITADOS</t>
        </r>
        <r>
          <rPr>
            <sz val="8"/>
            <color indexed="81"/>
            <rFont val="Tahoma"/>
            <family val="2"/>
          </rPr>
          <t xml:space="preserve">
</t>
        </r>
      </text>
    </comment>
    <comment ref="AY126" authorId="2" shapeId="0" xr:uid="{00000000-0006-0000-0000-000033010000}">
      <text>
        <r>
          <rPr>
            <b/>
            <sz val="8"/>
            <color indexed="81"/>
            <rFont val="Tahoma"/>
            <family val="2"/>
          </rPr>
          <t>AFROCOLOMBIANO O RAIZAL</t>
        </r>
      </text>
    </comment>
    <comment ref="AZ126" authorId="2" shapeId="0" xr:uid="{00000000-0006-0000-0000-000034010000}">
      <text>
        <r>
          <rPr>
            <b/>
            <sz val="8"/>
            <color indexed="81"/>
            <rFont val="Tahoma"/>
            <family val="2"/>
          </rPr>
          <t>INDÍGENAS</t>
        </r>
        <r>
          <rPr>
            <sz val="8"/>
            <color indexed="81"/>
            <rFont val="Tahoma"/>
            <family val="2"/>
          </rPr>
          <t xml:space="preserve">
</t>
        </r>
      </text>
    </comment>
    <comment ref="BA126" authorId="1" shapeId="0" xr:uid="{00000000-0006-0000-0000-000035010000}">
      <text>
        <r>
          <rPr>
            <b/>
            <sz val="9"/>
            <color indexed="81"/>
            <rFont val="Tahoma"/>
            <family val="2"/>
          </rPr>
          <t>MEDIO DE EVIDENCIA. INFORME, RESGISTRO FOTOGRAFICO, PLANILLA, ETC</t>
        </r>
      </text>
    </comment>
    <comment ref="AL135" authorId="2" shapeId="0" xr:uid="{00000000-0006-0000-0000-000036010000}">
      <text>
        <r>
          <rPr>
            <b/>
            <sz val="8"/>
            <color indexed="81"/>
            <rFont val="Tahoma"/>
            <family val="2"/>
          </rPr>
          <t>PRIMERA INFANCIA (0 a 5 años)</t>
        </r>
        <r>
          <rPr>
            <sz val="8"/>
            <color indexed="81"/>
            <rFont val="Tahoma"/>
            <family val="2"/>
          </rPr>
          <t xml:space="preserve">
</t>
        </r>
      </text>
    </comment>
    <comment ref="AM135" authorId="2" shapeId="0" xr:uid="{00000000-0006-0000-0000-000037010000}">
      <text>
        <r>
          <rPr>
            <b/>
            <sz val="8"/>
            <color indexed="81"/>
            <rFont val="Tahoma"/>
            <family val="2"/>
          </rPr>
          <t>INFANCIA (6 a 11 años)</t>
        </r>
        <r>
          <rPr>
            <sz val="8"/>
            <color indexed="81"/>
            <rFont val="Tahoma"/>
            <family val="2"/>
          </rPr>
          <t xml:space="preserve">
</t>
        </r>
      </text>
    </comment>
    <comment ref="AN135" authorId="2" shapeId="0" xr:uid="{00000000-0006-0000-0000-000038010000}">
      <text>
        <r>
          <rPr>
            <b/>
            <sz val="8"/>
            <color indexed="81"/>
            <rFont val="Tahoma"/>
            <family val="2"/>
          </rPr>
          <t>ADOLESCENCIA (12 A 17 años)</t>
        </r>
      </text>
    </comment>
    <comment ref="AO135" authorId="2" shapeId="0" xr:uid="{00000000-0006-0000-0000-000039010000}">
      <text>
        <r>
          <rPr>
            <b/>
            <sz val="8"/>
            <color indexed="81"/>
            <rFont val="Tahoma"/>
            <family val="2"/>
          </rPr>
          <t>JUVENTUD (18 a 28 años)</t>
        </r>
        <r>
          <rPr>
            <sz val="8"/>
            <color indexed="81"/>
            <rFont val="Tahoma"/>
            <family val="2"/>
          </rPr>
          <t xml:space="preserve">
</t>
        </r>
      </text>
    </comment>
    <comment ref="AP135"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35" authorId="2" shapeId="0" xr:uid="{00000000-0006-0000-0000-00003B010000}">
      <text>
        <r>
          <rPr>
            <b/>
            <sz val="8"/>
            <color indexed="81"/>
            <rFont val="Tahoma"/>
            <family val="2"/>
          </rPr>
          <t>ADULTO MAYOR  (61 años en adelante)</t>
        </r>
        <r>
          <rPr>
            <sz val="8"/>
            <color indexed="81"/>
            <rFont val="Tahoma"/>
            <family val="2"/>
          </rPr>
          <t xml:space="preserve">
</t>
        </r>
      </text>
    </comment>
    <comment ref="AS135" authorId="2" shapeId="0" xr:uid="{00000000-0006-0000-0000-00003C010000}">
      <text>
        <r>
          <rPr>
            <b/>
            <sz val="8"/>
            <color indexed="81"/>
            <rFont val="Tahoma"/>
            <family val="2"/>
          </rPr>
          <t>MUJERES</t>
        </r>
        <r>
          <rPr>
            <sz val="8"/>
            <color indexed="81"/>
            <rFont val="Tahoma"/>
            <family val="2"/>
          </rPr>
          <t xml:space="preserve">
</t>
        </r>
      </text>
    </comment>
    <comment ref="AT135" authorId="2" shapeId="0" xr:uid="{00000000-0006-0000-0000-00003D010000}">
      <text>
        <r>
          <rPr>
            <b/>
            <sz val="8"/>
            <color indexed="81"/>
            <rFont val="Tahoma"/>
            <family val="2"/>
          </rPr>
          <t>HOMBRES</t>
        </r>
      </text>
    </comment>
    <comment ref="AV135" authorId="2" shapeId="0" xr:uid="{00000000-0006-0000-0000-00003E010000}">
      <text>
        <r>
          <rPr>
            <b/>
            <sz val="8"/>
            <color indexed="81"/>
            <rFont val="Tahoma"/>
            <family val="2"/>
          </rPr>
          <t>VÍCTIMAS CONFLICTO ARMADO</t>
        </r>
        <r>
          <rPr>
            <sz val="8"/>
            <color indexed="81"/>
            <rFont val="Tahoma"/>
            <family val="2"/>
          </rPr>
          <t xml:space="preserve">
</t>
        </r>
      </text>
    </comment>
    <comment ref="AX135" authorId="2" shapeId="0" xr:uid="{00000000-0006-0000-0000-00003F010000}">
      <text>
        <r>
          <rPr>
            <b/>
            <sz val="8"/>
            <color indexed="81"/>
            <rFont val="Tahoma"/>
            <family val="2"/>
          </rPr>
          <t>DISCAPACITADOS</t>
        </r>
        <r>
          <rPr>
            <sz val="8"/>
            <color indexed="81"/>
            <rFont val="Tahoma"/>
            <family val="2"/>
          </rPr>
          <t xml:space="preserve">
</t>
        </r>
      </text>
    </comment>
    <comment ref="AY135" authorId="2" shapeId="0" xr:uid="{00000000-0006-0000-0000-000040010000}">
      <text>
        <r>
          <rPr>
            <b/>
            <sz val="8"/>
            <color indexed="81"/>
            <rFont val="Tahoma"/>
            <family val="2"/>
          </rPr>
          <t>AFROCOLOMBIANO O RAIZAL</t>
        </r>
      </text>
    </comment>
    <comment ref="AZ135" authorId="2" shapeId="0" xr:uid="{00000000-0006-0000-0000-000041010000}">
      <text>
        <r>
          <rPr>
            <b/>
            <sz val="8"/>
            <color indexed="81"/>
            <rFont val="Tahoma"/>
            <family val="2"/>
          </rPr>
          <t>INDÍGENAS</t>
        </r>
        <r>
          <rPr>
            <sz val="8"/>
            <color indexed="81"/>
            <rFont val="Tahoma"/>
            <family val="2"/>
          </rPr>
          <t xml:space="preserve">
</t>
        </r>
      </text>
    </comment>
    <comment ref="BA135" authorId="1" shapeId="0" xr:uid="{00000000-0006-0000-0000-000042010000}">
      <text>
        <r>
          <rPr>
            <b/>
            <sz val="9"/>
            <color indexed="81"/>
            <rFont val="Tahoma"/>
            <family val="2"/>
          </rPr>
          <t>MEDIO DE EVIDENCIA. INFORME, RESGISTRO FOTOGRAFICO, PLANILLA, ETC</t>
        </r>
      </text>
    </comment>
    <comment ref="AL144" authorId="2" shapeId="0" xr:uid="{00000000-0006-0000-0000-000043010000}">
      <text>
        <r>
          <rPr>
            <b/>
            <sz val="8"/>
            <color indexed="81"/>
            <rFont val="Tahoma"/>
            <family val="2"/>
          </rPr>
          <t>PRIMERA INFANCIA (0 a 5 años)</t>
        </r>
        <r>
          <rPr>
            <sz val="8"/>
            <color indexed="81"/>
            <rFont val="Tahoma"/>
            <family val="2"/>
          </rPr>
          <t xml:space="preserve">
</t>
        </r>
      </text>
    </comment>
    <comment ref="AM144" authorId="2" shapeId="0" xr:uid="{00000000-0006-0000-0000-000044010000}">
      <text>
        <r>
          <rPr>
            <b/>
            <sz val="8"/>
            <color indexed="81"/>
            <rFont val="Tahoma"/>
            <family val="2"/>
          </rPr>
          <t>INFANCIA (6 a 11 años)</t>
        </r>
        <r>
          <rPr>
            <sz val="8"/>
            <color indexed="81"/>
            <rFont val="Tahoma"/>
            <family val="2"/>
          </rPr>
          <t xml:space="preserve">
</t>
        </r>
      </text>
    </comment>
    <comment ref="AN144" authorId="2" shapeId="0" xr:uid="{00000000-0006-0000-0000-000045010000}">
      <text>
        <r>
          <rPr>
            <b/>
            <sz val="8"/>
            <color indexed="81"/>
            <rFont val="Tahoma"/>
            <family val="2"/>
          </rPr>
          <t>ADOLESCENCIA (12 A 17 años)</t>
        </r>
      </text>
    </comment>
    <comment ref="AO144" authorId="2" shapeId="0" xr:uid="{00000000-0006-0000-0000-000046010000}">
      <text>
        <r>
          <rPr>
            <b/>
            <sz val="8"/>
            <color indexed="81"/>
            <rFont val="Tahoma"/>
            <family val="2"/>
          </rPr>
          <t>JUVENTUD (18 a 28 años)</t>
        </r>
        <r>
          <rPr>
            <sz val="8"/>
            <color indexed="81"/>
            <rFont val="Tahoma"/>
            <family val="2"/>
          </rPr>
          <t xml:space="preserve">
</t>
        </r>
      </text>
    </comment>
    <comment ref="AP144"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44" authorId="2" shapeId="0" xr:uid="{00000000-0006-0000-0000-000048010000}">
      <text>
        <r>
          <rPr>
            <b/>
            <sz val="8"/>
            <color indexed="81"/>
            <rFont val="Tahoma"/>
            <family val="2"/>
          </rPr>
          <t>ADULTO MAYOR  (61 años en adelante)</t>
        </r>
        <r>
          <rPr>
            <sz val="8"/>
            <color indexed="81"/>
            <rFont val="Tahoma"/>
            <family val="2"/>
          </rPr>
          <t xml:space="preserve">
</t>
        </r>
      </text>
    </comment>
    <comment ref="AS144" authorId="2" shapeId="0" xr:uid="{00000000-0006-0000-0000-000049010000}">
      <text>
        <r>
          <rPr>
            <b/>
            <sz val="8"/>
            <color indexed="81"/>
            <rFont val="Tahoma"/>
            <family val="2"/>
          </rPr>
          <t>MUJERES</t>
        </r>
        <r>
          <rPr>
            <sz val="8"/>
            <color indexed="81"/>
            <rFont val="Tahoma"/>
            <family val="2"/>
          </rPr>
          <t xml:space="preserve">
</t>
        </r>
      </text>
    </comment>
    <comment ref="AT144" authorId="2" shapeId="0" xr:uid="{00000000-0006-0000-0000-00004A010000}">
      <text>
        <r>
          <rPr>
            <b/>
            <sz val="8"/>
            <color indexed="81"/>
            <rFont val="Tahoma"/>
            <family val="2"/>
          </rPr>
          <t>HOMBRES</t>
        </r>
      </text>
    </comment>
    <comment ref="AV144" authorId="2" shapeId="0" xr:uid="{00000000-0006-0000-0000-00004B010000}">
      <text>
        <r>
          <rPr>
            <b/>
            <sz val="8"/>
            <color indexed="81"/>
            <rFont val="Tahoma"/>
            <family val="2"/>
          </rPr>
          <t>VÍCTIMAS CONFLICTO ARMADO</t>
        </r>
        <r>
          <rPr>
            <sz val="8"/>
            <color indexed="81"/>
            <rFont val="Tahoma"/>
            <family val="2"/>
          </rPr>
          <t xml:space="preserve">
</t>
        </r>
      </text>
    </comment>
    <comment ref="AX144" authorId="2" shapeId="0" xr:uid="{00000000-0006-0000-0000-00004C010000}">
      <text>
        <r>
          <rPr>
            <b/>
            <sz val="8"/>
            <color indexed="81"/>
            <rFont val="Tahoma"/>
            <family val="2"/>
          </rPr>
          <t>DISCAPACITADOS</t>
        </r>
        <r>
          <rPr>
            <sz val="8"/>
            <color indexed="81"/>
            <rFont val="Tahoma"/>
            <family val="2"/>
          </rPr>
          <t xml:space="preserve">
</t>
        </r>
      </text>
    </comment>
    <comment ref="AY144" authorId="2" shapeId="0" xr:uid="{00000000-0006-0000-0000-00004D010000}">
      <text>
        <r>
          <rPr>
            <b/>
            <sz val="8"/>
            <color indexed="81"/>
            <rFont val="Tahoma"/>
            <family val="2"/>
          </rPr>
          <t>AFROCOLOMBIANO O RAIZAL</t>
        </r>
      </text>
    </comment>
    <comment ref="AZ144" authorId="2" shapeId="0" xr:uid="{00000000-0006-0000-0000-00004E010000}">
      <text>
        <r>
          <rPr>
            <b/>
            <sz val="8"/>
            <color indexed="81"/>
            <rFont val="Tahoma"/>
            <family val="2"/>
          </rPr>
          <t>INDÍGENAS</t>
        </r>
        <r>
          <rPr>
            <sz val="8"/>
            <color indexed="81"/>
            <rFont val="Tahoma"/>
            <family val="2"/>
          </rPr>
          <t xml:space="preserve">
</t>
        </r>
      </text>
    </comment>
    <comment ref="BA144" authorId="1" shapeId="0" xr:uid="{00000000-0006-0000-0000-00004F010000}">
      <text>
        <r>
          <rPr>
            <b/>
            <sz val="9"/>
            <color indexed="81"/>
            <rFont val="Tahoma"/>
            <family val="2"/>
          </rPr>
          <t>MEDIO DE EVIDENCIA. INFORME, RESGISTRO FOTOGRAFICO, PLANILLA, ETC</t>
        </r>
      </text>
    </comment>
    <comment ref="AL153" authorId="2" shapeId="0" xr:uid="{00000000-0006-0000-0000-000050010000}">
      <text>
        <r>
          <rPr>
            <b/>
            <sz val="8"/>
            <color indexed="81"/>
            <rFont val="Tahoma"/>
            <family val="2"/>
          </rPr>
          <t>PRIMERA INFANCIA (0 a 5 años)</t>
        </r>
        <r>
          <rPr>
            <sz val="8"/>
            <color indexed="81"/>
            <rFont val="Tahoma"/>
            <family val="2"/>
          </rPr>
          <t xml:space="preserve">
</t>
        </r>
      </text>
    </comment>
    <comment ref="AM153" authorId="2" shapeId="0" xr:uid="{00000000-0006-0000-0000-000051010000}">
      <text>
        <r>
          <rPr>
            <b/>
            <sz val="8"/>
            <color indexed="81"/>
            <rFont val="Tahoma"/>
            <family val="2"/>
          </rPr>
          <t>INFANCIA (6 a 11 años)</t>
        </r>
        <r>
          <rPr>
            <sz val="8"/>
            <color indexed="81"/>
            <rFont val="Tahoma"/>
            <family val="2"/>
          </rPr>
          <t xml:space="preserve">
</t>
        </r>
      </text>
    </comment>
    <comment ref="AN153" authorId="2" shapeId="0" xr:uid="{00000000-0006-0000-0000-000052010000}">
      <text>
        <r>
          <rPr>
            <b/>
            <sz val="8"/>
            <color indexed="81"/>
            <rFont val="Tahoma"/>
            <family val="2"/>
          </rPr>
          <t>ADOLESCENCIA (12 A 17 años)</t>
        </r>
      </text>
    </comment>
    <comment ref="AO153" authorId="2" shapeId="0" xr:uid="{00000000-0006-0000-0000-000053010000}">
      <text>
        <r>
          <rPr>
            <b/>
            <sz val="8"/>
            <color indexed="81"/>
            <rFont val="Tahoma"/>
            <family val="2"/>
          </rPr>
          <t>JUVENTUD (18 a 28 años)</t>
        </r>
        <r>
          <rPr>
            <sz val="8"/>
            <color indexed="81"/>
            <rFont val="Tahoma"/>
            <family val="2"/>
          </rPr>
          <t xml:space="preserve">
</t>
        </r>
      </text>
    </comment>
    <comment ref="AP153"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53" authorId="2" shapeId="0" xr:uid="{00000000-0006-0000-0000-000055010000}">
      <text>
        <r>
          <rPr>
            <b/>
            <sz val="8"/>
            <color indexed="81"/>
            <rFont val="Tahoma"/>
            <family val="2"/>
          </rPr>
          <t>ADULTO MAYOR  (61 años en adelante)</t>
        </r>
        <r>
          <rPr>
            <sz val="8"/>
            <color indexed="81"/>
            <rFont val="Tahoma"/>
            <family val="2"/>
          </rPr>
          <t xml:space="preserve">
</t>
        </r>
      </text>
    </comment>
    <comment ref="AS153" authorId="2" shapeId="0" xr:uid="{00000000-0006-0000-0000-000056010000}">
      <text>
        <r>
          <rPr>
            <b/>
            <sz val="8"/>
            <color indexed="81"/>
            <rFont val="Tahoma"/>
            <family val="2"/>
          </rPr>
          <t>MUJERES</t>
        </r>
        <r>
          <rPr>
            <sz val="8"/>
            <color indexed="81"/>
            <rFont val="Tahoma"/>
            <family val="2"/>
          </rPr>
          <t xml:space="preserve">
</t>
        </r>
      </text>
    </comment>
    <comment ref="AT153" authorId="2" shapeId="0" xr:uid="{00000000-0006-0000-0000-000057010000}">
      <text>
        <r>
          <rPr>
            <b/>
            <sz val="8"/>
            <color indexed="81"/>
            <rFont val="Tahoma"/>
            <family val="2"/>
          </rPr>
          <t>HOMBRES</t>
        </r>
      </text>
    </comment>
    <comment ref="AV153" authorId="2" shapeId="0" xr:uid="{00000000-0006-0000-0000-000058010000}">
      <text>
        <r>
          <rPr>
            <b/>
            <sz val="8"/>
            <color indexed="81"/>
            <rFont val="Tahoma"/>
            <family val="2"/>
          </rPr>
          <t>VÍCTIMAS CONFLICTO ARMADO</t>
        </r>
        <r>
          <rPr>
            <sz val="8"/>
            <color indexed="81"/>
            <rFont val="Tahoma"/>
            <family val="2"/>
          </rPr>
          <t xml:space="preserve">
</t>
        </r>
      </text>
    </comment>
    <comment ref="AX153" authorId="2" shapeId="0" xr:uid="{00000000-0006-0000-0000-000059010000}">
      <text>
        <r>
          <rPr>
            <b/>
            <sz val="8"/>
            <color indexed="81"/>
            <rFont val="Tahoma"/>
            <family val="2"/>
          </rPr>
          <t>DISCAPACITADOS</t>
        </r>
        <r>
          <rPr>
            <sz val="8"/>
            <color indexed="81"/>
            <rFont val="Tahoma"/>
            <family val="2"/>
          </rPr>
          <t xml:space="preserve">
</t>
        </r>
      </text>
    </comment>
    <comment ref="AY153" authorId="2" shapeId="0" xr:uid="{00000000-0006-0000-0000-00005A010000}">
      <text>
        <r>
          <rPr>
            <b/>
            <sz val="8"/>
            <color indexed="81"/>
            <rFont val="Tahoma"/>
            <family val="2"/>
          </rPr>
          <t>AFROCOLOMBIANO O RAIZAL</t>
        </r>
      </text>
    </comment>
    <comment ref="AZ153" authorId="2" shapeId="0" xr:uid="{00000000-0006-0000-0000-00005B010000}">
      <text>
        <r>
          <rPr>
            <b/>
            <sz val="8"/>
            <color indexed="81"/>
            <rFont val="Tahoma"/>
            <family val="2"/>
          </rPr>
          <t>INDÍGENAS</t>
        </r>
        <r>
          <rPr>
            <sz val="8"/>
            <color indexed="81"/>
            <rFont val="Tahoma"/>
            <family val="2"/>
          </rPr>
          <t xml:space="preserve">
</t>
        </r>
      </text>
    </comment>
    <comment ref="BA153" authorId="1" shapeId="0" xr:uid="{00000000-0006-0000-0000-00005C010000}">
      <text>
        <r>
          <rPr>
            <b/>
            <sz val="9"/>
            <color indexed="81"/>
            <rFont val="Tahoma"/>
            <family val="2"/>
          </rPr>
          <t>MEDIO DE EVIDENCIA. INFORME, RESGISTRO FOTOGRAFICO, PLANILLA, ETC</t>
        </r>
      </text>
    </comment>
    <comment ref="AL162" authorId="2" shapeId="0" xr:uid="{00000000-0006-0000-0000-00005D010000}">
      <text>
        <r>
          <rPr>
            <b/>
            <sz val="8"/>
            <color indexed="81"/>
            <rFont val="Tahoma"/>
            <family val="2"/>
          </rPr>
          <t>PRIMERA INFANCIA (0 a 5 años)</t>
        </r>
        <r>
          <rPr>
            <sz val="8"/>
            <color indexed="81"/>
            <rFont val="Tahoma"/>
            <family val="2"/>
          </rPr>
          <t xml:space="preserve">
</t>
        </r>
      </text>
    </comment>
    <comment ref="AM162" authorId="2" shapeId="0" xr:uid="{00000000-0006-0000-0000-00005E010000}">
      <text>
        <r>
          <rPr>
            <b/>
            <sz val="8"/>
            <color indexed="81"/>
            <rFont val="Tahoma"/>
            <family val="2"/>
          </rPr>
          <t>INFANCIA (6 a 11 años)</t>
        </r>
        <r>
          <rPr>
            <sz val="8"/>
            <color indexed="81"/>
            <rFont val="Tahoma"/>
            <family val="2"/>
          </rPr>
          <t xml:space="preserve">
</t>
        </r>
      </text>
    </comment>
    <comment ref="AN162" authorId="2" shapeId="0" xr:uid="{00000000-0006-0000-0000-00005F010000}">
      <text>
        <r>
          <rPr>
            <b/>
            <sz val="8"/>
            <color indexed="81"/>
            <rFont val="Tahoma"/>
            <family val="2"/>
          </rPr>
          <t>ADOLESCENCIA (12 A 17 años)</t>
        </r>
      </text>
    </comment>
    <comment ref="AO162" authorId="2" shapeId="0" xr:uid="{00000000-0006-0000-0000-000060010000}">
      <text>
        <r>
          <rPr>
            <b/>
            <sz val="8"/>
            <color indexed="81"/>
            <rFont val="Tahoma"/>
            <family val="2"/>
          </rPr>
          <t>JUVENTUD (18 a 28 años)</t>
        </r>
        <r>
          <rPr>
            <sz val="8"/>
            <color indexed="81"/>
            <rFont val="Tahoma"/>
            <family val="2"/>
          </rPr>
          <t xml:space="preserve">
</t>
        </r>
      </text>
    </comment>
    <comment ref="AP162"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62" authorId="2" shapeId="0" xr:uid="{00000000-0006-0000-0000-000062010000}">
      <text>
        <r>
          <rPr>
            <b/>
            <sz val="8"/>
            <color indexed="81"/>
            <rFont val="Tahoma"/>
            <family val="2"/>
          </rPr>
          <t>ADULTO MAYOR  (61 años en adelante)</t>
        </r>
        <r>
          <rPr>
            <sz val="8"/>
            <color indexed="81"/>
            <rFont val="Tahoma"/>
            <family val="2"/>
          </rPr>
          <t xml:space="preserve">
</t>
        </r>
      </text>
    </comment>
    <comment ref="AS162" authorId="2" shapeId="0" xr:uid="{00000000-0006-0000-0000-000063010000}">
      <text>
        <r>
          <rPr>
            <b/>
            <sz val="8"/>
            <color indexed="81"/>
            <rFont val="Tahoma"/>
            <family val="2"/>
          </rPr>
          <t>MUJERES</t>
        </r>
        <r>
          <rPr>
            <sz val="8"/>
            <color indexed="81"/>
            <rFont val="Tahoma"/>
            <family val="2"/>
          </rPr>
          <t xml:space="preserve">
</t>
        </r>
      </text>
    </comment>
    <comment ref="AT162" authorId="2" shapeId="0" xr:uid="{00000000-0006-0000-0000-000064010000}">
      <text>
        <r>
          <rPr>
            <b/>
            <sz val="8"/>
            <color indexed="81"/>
            <rFont val="Tahoma"/>
            <family val="2"/>
          </rPr>
          <t>HOMBRES</t>
        </r>
      </text>
    </comment>
    <comment ref="AV162" authorId="2" shapeId="0" xr:uid="{00000000-0006-0000-0000-000065010000}">
      <text>
        <r>
          <rPr>
            <b/>
            <sz val="8"/>
            <color indexed="81"/>
            <rFont val="Tahoma"/>
            <family val="2"/>
          </rPr>
          <t>VÍCTIMAS CONFLICTO ARMADO</t>
        </r>
        <r>
          <rPr>
            <sz val="8"/>
            <color indexed="81"/>
            <rFont val="Tahoma"/>
            <family val="2"/>
          </rPr>
          <t xml:space="preserve">
</t>
        </r>
      </text>
    </comment>
    <comment ref="AX162" authorId="2" shapeId="0" xr:uid="{00000000-0006-0000-0000-000066010000}">
      <text>
        <r>
          <rPr>
            <b/>
            <sz val="8"/>
            <color indexed="81"/>
            <rFont val="Tahoma"/>
            <family val="2"/>
          </rPr>
          <t>DISCAPACITADOS</t>
        </r>
        <r>
          <rPr>
            <sz val="8"/>
            <color indexed="81"/>
            <rFont val="Tahoma"/>
            <family val="2"/>
          </rPr>
          <t xml:space="preserve">
</t>
        </r>
      </text>
    </comment>
    <comment ref="AY162" authorId="2" shapeId="0" xr:uid="{00000000-0006-0000-0000-000067010000}">
      <text>
        <r>
          <rPr>
            <b/>
            <sz val="8"/>
            <color indexed="81"/>
            <rFont val="Tahoma"/>
            <family val="2"/>
          </rPr>
          <t>AFROCOLOMBIANO O RAIZAL</t>
        </r>
      </text>
    </comment>
    <comment ref="AZ162" authorId="2" shapeId="0" xr:uid="{00000000-0006-0000-0000-000068010000}">
      <text>
        <r>
          <rPr>
            <b/>
            <sz val="8"/>
            <color indexed="81"/>
            <rFont val="Tahoma"/>
            <family val="2"/>
          </rPr>
          <t>INDÍGENAS</t>
        </r>
        <r>
          <rPr>
            <sz val="8"/>
            <color indexed="81"/>
            <rFont val="Tahoma"/>
            <family val="2"/>
          </rPr>
          <t xml:space="preserve">
</t>
        </r>
      </text>
    </comment>
    <comment ref="BA162" authorId="1" shapeId="0" xr:uid="{00000000-0006-0000-0000-000069010000}">
      <text>
        <r>
          <rPr>
            <b/>
            <sz val="9"/>
            <color indexed="81"/>
            <rFont val="Tahoma"/>
            <family val="2"/>
          </rPr>
          <t>MEDIO DE EVIDENCIA. INFORME, RESGISTRO FOTOGRAFICO, PLANILLA, ETC</t>
        </r>
      </text>
    </comment>
    <comment ref="AL171" authorId="2" shapeId="0" xr:uid="{00000000-0006-0000-0000-00006A010000}">
      <text>
        <r>
          <rPr>
            <b/>
            <sz val="8"/>
            <color indexed="81"/>
            <rFont val="Tahoma"/>
            <family val="2"/>
          </rPr>
          <t>PRIMERA INFANCIA (0 a 5 años)</t>
        </r>
        <r>
          <rPr>
            <sz val="8"/>
            <color indexed="81"/>
            <rFont val="Tahoma"/>
            <family val="2"/>
          </rPr>
          <t xml:space="preserve">
</t>
        </r>
      </text>
    </comment>
    <comment ref="AM171" authorId="2" shapeId="0" xr:uid="{00000000-0006-0000-0000-00006B010000}">
      <text>
        <r>
          <rPr>
            <b/>
            <sz val="8"/>
            <color indexed="81"/>
            <rFont val="Tahoma"/>
            <family val="2"/>
          </rPr>
          <t>INFANCIA (6 a 11 años)</t>
        </r>
        <r>
          <rPr>
            <sz val="8"/>
            <color indexed="81"/>
            <rFont val="Tahoma"/>
            <family val="2"/>
          </rPr>
          <t xml:space="preserve">
</t>
        </r>
      </text>
    </comment>
    <comment ref="AN171" authorId="2" shapeId="0" xr:uid="{00000000-0006-0000-0000-00006C010000}">
      <text>
        <r>
          <rPr>
            <b/>
            <sz val="8"/>
            <color indexed="81"/>
            <rFont val="Tahoma"/>
            <family val="2"/>
          </rPr>
          <t>ADOLESCENCIA (12 A 17 años)</t>
        </r>
      </text>
    </comment>
    <comment ref="AO171" authorId="2" shapeId="0" xr:uid="{00000000-0006-0000-0000-00006D010000}">
      <text>
        <r>
          <rPr>
            <b/>
            <sz val="8"/>
            <color indexed="81"/>
            <rFont val="Tahoma"/>
            <family val="2"/>
          </rPr>
          <t>JUVENTUD (18 a 28 años)</t>
        </r>
        <r>
          <rPr>
            <sz val="8"/>
            <color indexed="81"/>
            <rFont val="Tahoma"/>
            <family val="2"/>
          </rPr>
          <t xml:space="preserve">
</t>
        </r>
      </text>
    </comment>
    <comment ref="AP171"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71" authorId="2" shapeId="0" xr:uid="{00000000-0006-0000-0000-00006F010000}">
      <text>
        <r>
          <rPr>
            <b/>
            <sz val="8"/>
            <color indexed="81"/>
            <rFont val="Tahoma"/>
            <family val="2"/>
          </rPr>
          <t>ADULTO MAYOR  (61 años en adelante)</t>
        </r>
        <r>
          <rPr>
            <sz val="8"/>
            <color indexed="81"/>
            <rFont val="Tahoma"/>
            <family val="2"/>
          </rPr>
          <t xml:space="preserve">
</t>
        </r>
      </text>
    </comment>
    <comment ref="AS171" authorId="2" shapeId="0" xr:uid="{00000000-0006-0000-0000-000070010000}">
      <text>
        <r>
          <rPr>
            <b/>
            <sz val="8"/>
            <color indexed="81"/>
            <rFont val="Tahoma"/>
            <family val="2"/>
          </rPr>
          <t>MUJERES</t>
        </r>
        <r>
          <rPr>
            <sz val="8"/>
            <color indexed="81"/>
            <rFont val="Tahoma"/>
            <family val="2"/>
          </rPr>
          <t xml:space="preserve">
</t>
        </r>
      </text>
    </comment>
    <comment ref="AT171" authorId="2" shapeId="0" xr:uid="{00000000-0006-0000-0000-000071010000}">
      <text>
        <r>
          <rPr>
            <b/>
            <sz val="8"/>
            <color indexed="81"/>
            <rFont val="Tahoma"/>
            <family val="2"/>
          </rPr>
          <t>HOMBRES</t>
        </r>
      </text>
    </comment>
    <comment ref="AV171" authorId="2" shapeId="0" xr:uid="{00000000-0006-0000-0000-000072010000}">
      <text>
        <r>
          <rPr>
            <b/>
            <sz val="8"/>
            <color indexed="81"/>
            <rFont val="Tahoma"/>
            <family val="2"/>
          </rPr>
          <t>VÍCTIMAS CONFLICTO ARMADO</t>
        </r>
        <r>
          <rPr>
            <sz val="8"/>
            <color indexed="81"/>
            <rFont val="Tahoma"/>
            <family val="2"/>
          </rPr>
          <t xml:space="preserve">
</t>
        </r>
      </text>
    </comment>
    <comment ref="AX171" authorId="2" shapeId="0" xr:uid="{00000000-0006-0000-0000-000073010000}">
      <text>
        <r>
          <rPr>
            <b/>
            <sz val="8"/>
            <color indexed="81"/>
            <rFont val="Tahoma"/>
            <family val="2"/>
          </rPr>
          <t>DISCAPACITADOS</t>
        </r>
        <r>
          <rPr>
            <sz val="8"/>
            <color indexed="81"/>
            <rFont val="Tahoma"/>
            <family val="2"/>
          </rPr>
          <t xml:space="preserve">
</t>
        </r>
      </text>
    </comment>
    <comment ref="AY171" authorId="2" shapeId="0" xr:uid="{00000000-0006-0000-0000-000074010000}">
      <text>
        <r>
          <rPr>
            <b/>
            <sz val="8"/>
            <color indexed="81"/>
            <rFont val="Tahoma"/>
            <family val="2"/>
          </rPr>
          <t>AFROCOLOMBIANO O RAIZAL</t>
        </r>
      </text>
    </comment>
    <comment ref="AZ171" authorId="2" shapeId="0" xr:uid="{00000000-0006-0000-0000-000075010000}">
      <text>
        <r>
          <rPr>
            <b/>
            <sz val="8"/>
            <color indexed="81"/>
            <rFont val="Tahoma"/>
            <family val="2"/>
          </rPr>
          <t>INDÍGENAS</t>
        </r>
        <r>
          <rPr>
            <sz val="8"/>
            <color indexed="81"/>
            <rFont val="Tahoma"/>
            <family val="2"/>
          </rPr>
          <t xml:space="preserve">
</t>
        </r>
      </text>
    </comment>
    <comment ref="BA171" authorId="1" shapeId="0" xr:uid="{00000000-0006-0000-0000-000076010000}">
      <text>
        <r>
          <rPr>
            <b/>
            <sz val="9"/>
            <color indexed="81"/>
            <rFont val="Tahoma"/>
            <family val="2"/>
          </rPr>
          <t>MEDIO DE EVIDENCIA. INFORME, RESGISTRO FOTOGRAFICO, PLANILLA, ETC</t>
        </r>
      </text>
    </comment>
    <comment ref="AL180" authorId="2" shapeId="0" xr:uid="{00000000-0006-0000-0000-000077010000}">
      <text>
        <r>
          <rPr>
            <b/>
            <sz val="8"/>
            <color indexed="81"/>
            <rFont val="Tahoma"/>
            <family val="2"/>
          </rPr>
          <t>PRIMERA INFANCIA (0 a 5 años)</t>
        </r>
        <r>
          <rPr>
            <sz val="8"/>
            <color indexed="81"/>
            <rFont val="Tahoma"/>
            <family val="2"/>
          </rPr>
          <t xml:space="preserve">
</t>
        </r>
      </text>
    </comment>
    <comment ref="AM180" authorId="2" shapeId="0" xr:uid="{00000000-0006-0000-0000-000078010000}">
      <text>
        <r>
          <rPr>
            <b/>
            <sz val="8"/>
            <color indexed="81"/>
            <rFont val="Tahoma"/>
            <family val="2"/>
          </rPr>
          <t>INFANCIA (6 a 11 años)</t>
        </r>
        <r>
          <rPr>
            <sz val="8"/>
            <color indexed="81"/>
            <rFont val="Tahoma"/>
            <family val="2"/>
          </rPr>
          <t xml:space="preserve">
</t>
        </r>
      </text>
    </comment>
    <comment ref="AN180" authorId="2" shapeId="0" xr:uid="{00000000-0006-0000-0000-000079010000}">
      <text>
        <r>
          <rPr>
            <b/>
            <sz val="8"/>
            <color indexed="81"/>
            <rFont val="Tahoma"/>
            <family val="2"/>
          </rPr>
          <t>ADOLESCENCIA (12 A 17 años)</t>
        </r>
      </text>
    </comment>
    <comment ref="AO180" authorId="2" shapeId="0" xr:uid="{00000000-0006-0000-0000-00007A010000}">
      <text>
        <r>
          <rPr>
            <b/>
            <sz val="8"/>
            <color indexed="81"/>
            <rFont val="Tahoma"/>
            <family val="2"/>
          </rPr>
          <t>JUVENTUD (18 a 28 años)</t>
        </r>
        <r>
          <rPr>
            <sz val="8"/>
            <color indexed="81"/>
            <rFont val="Tahoma"/>
            <family val="2"/>
          </rPr>
          <t xml:space="preserve">
</t>
        </r>
      </text>
    </comment>
    <comment ref="AP180"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80" authorId="2" shapeId="0" xr:uid="{00000000-0006-0000-0000-00007C010000}">
      <text>
        <r>
          <rPr>
            <b/>
            <sz val="8"/>
            <color indexed="81"/>
            <rFont val="Tahoma"/>
            <family val="2"/>
          </rPr>
          <t>ADULTO MAYOR  (61 años en adelante)</t>
        </r>
        <r>
          <rPr>
            <sz val="8"/>
            <color indexed="81"/>
            <rFont val="Tahoma"/>
            <family val="2"/>
          </rPr>
          <t xml:space="preserve">
</t>
        </r>
      </text>
    </comment>
    <comment ref="AS180" authorId="2" shapeId="0" xr:uid="{00000000-0006-0000-0000-00007D010000}">
      <text>
        <r>
          <rPr>
            <b/>
            <sz val="8"/>
            <color indexed="81"/>
            <rFont val="Tahoma"/>
            <family val="2"/>
          </rPr>
          <t>MUJERES</t>
        </r>
        <r>
          <rPr>
            <sz val="8"/>
            <color indexed="81"/>
            <rFont val="Tahoma"/>
            <family val="2"/>
          </rPr>
          <t xml:space="preserve">
</t>
        </r>
      </text>
    </comment>
    <comment ref="AT180" authorId="2" shapeId="0" xr:uid="{00000000-0006-0000-0000-00007E010000}">
      <text>
        <r>
          <rPr>
            <b/>
            <sz val="8"/>
            <color indexed="81"/>
            <rFont val="Tahoma"/>
            <family val="2"/>
          </rPr>
          <t>HOMBRES</t>
        </r>
      </text>
    </comment>
    <comment ref="AV180" authorId="2" shapeId="0" xr:uid="{00000000-0006-0000-0000-00007F010000}">
      <text>
        <r>
          <rPr>
            <b/>
            <sz val="8"/>
            <color indexed="81"/>
            <rFont val="Tahoma"/>
            <family val="2"/>
          </rPr>
          <t>VÍCTIMAS CONFLICTO ARMADO</t>
        </r>
        <r>
          <rPr>
            <sz val="8"/>
            <color indexed="81"/>
            <rFont val="Tahoma"/>
            <family val="2"/>
          </rPr>
          <t xml:space="preserve">
</t>
        </r>
      </text>
    </comment>
    <comment ref="AX180" authorId="2" shapeId="0" xr:uid="{00000000-0006-0000-0000-000080010000}">
      <text>
        <r>
          <rPr>
            <b/>
            <sz val="8"/>
            <color indexed="81"/>
            <rFont val="Tahoma"/>
            <family val="2"/>
          </rPr>
          <t>DISCAPACITADOS</t>
        </r>
        <r>
          <rPr>
            <sz val="8"/>
            <color indexed="81"/>
            <rFont val="Tahoma"/>
            <family val="2"/>
          </rPr>
          <t xml:space="preserve">
</t>
        </r>
      </text>
    </comment>
    <comment ref="AY180" authorId="2" shapeId="0" xr:uid="{00000000-0006-0000-0000-000081010000}">
      <text>
        <r>
          <rPr>
            <b/>
            <sz val="8"/>
            <color indexed="81"/>
            <rFont val="Tahoma"/>
            <family val="2"/>
          </rPr>
          <t>AFROCOLOMBIANO O RAIZAL</t>
        </r>
      </text>
    </comment>
    <comment ref="AZ180" authorId="2" shapeId="0" xr:uid="{00000000-0006-0000-0000-000082010000}">
      <text>
        <r>
          <rPr>
            <b/>
            <sz val="8"/>
            <color indexed="81"/>
            <rFont val="Tahoma"/>
            <family val="2"/>
          </rPr>
          <t>INDÍGENAS</t>
        </r>
        <r>
          <rPr>
            <sz val="8"/>
            <color indexed="81"/>
            <rFont val="Tahoma"/>
            <family val="2"/>
          </rPr>
          <t xml:space="preserve">
</t>
        </r>
      </text>
    </comment>
    <comment ref="BA180"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<sst xmlns="http://schemas.openxmlformats.org/spreadsheetml/2006/main" count="10547" uniqueCount="1973">
  <si>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</si>
  <si>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</si>
  <si>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</si>
  <si>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</si>
  <si>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</si>
  <si>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</si>
  <si>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</si>
  <si>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</si>
  <si>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</si>
  <si>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</si>
  <si>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</si>
  <si>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</si>
  <si>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</si>
  <si>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</si>
  <si>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</si>
  <si>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</si>
  <si>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</si>
  <si>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</si>
  <si>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</si>
  <si>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</si>
  <si>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</si>
  <si>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</si>
  <si>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</si>
  <si>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</si>
  <si>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</si>
  <si>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</si>
  <si>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</si>
  <si>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</si>
  <si>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</si>
  <si>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</si>
  <si>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</si>
  <si>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</si>
  <si>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</si>
  <si>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</si>
  <si>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</si>
  <si>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</si>
  <si>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</si>
  <si>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</si>
  <si>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</si>
  <si>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</si>
  <si>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</si>
  <si>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</si>
  <si>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</si>
  <si>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</si>
  <si>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</si>
  <si>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</si>
  <si>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</si>
  <si>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</si>
  <si>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</si>
  <si>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</si>
  <si>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</si>
  <si>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</si>
  <si>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</si>
  <si>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</si>
  <si>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</si>
  <si>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</si>
  <si>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</si>
  <si>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</si>
  <si>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</si>
  <si>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</si>
  <si>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</si>
  <si>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</si>
  <si>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</si>
  <si>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</si>
  <si>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</si>
  <si>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</si>
  <si>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</si>
  <si>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</si>
  <si>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</si>
  <si>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</si>
  <si>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</si>
  <si>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</si>
  <si>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</si>
  <si>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</si>
  <si>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</si>
  <si>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</si>
  <si>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</si>
  <si>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</si>
  <si>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</si>
  <si>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</si>
  <si>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</si>
  <si>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</si>
  <si>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</si>
  <si>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</si>
  <si>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</si>
  <si>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</si>
  <si>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</si>
  <si>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</si>
  <si>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</si>
  <si>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</si>
  <si>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</si>
  <si>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</si>
  <si>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</si>
  <si>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</si>
  <si>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</si>
  <si>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</si>
  <si>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</si>
  <si>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</si>
  <si>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</si>
  <si>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</si>
  <si>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</si>
  <si>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</si>
  <si>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</si>
  <si>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</si>
  <si>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</si>
  <si>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</si>
  <si>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</si>
  <si>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</si>
  <si>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</si>
  <si>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</si>
  <si>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</si>
  <si>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</si>
  <si>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</si>
  <si>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</si>
  <si>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</si>
  <si>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</si>
  <si>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</si>
  <si>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</si>
  <si>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</si>
  <si>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</si>
  <si>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</si>
  <si>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</si>
  <si>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</si>
  <si>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</si>
  <si>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</si>
  <si>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</si>
  <si>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</si>
  <si>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</si>
  <si>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</si>
  <si>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</si>
  <si>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</si>
  <si>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</si>
  <si>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</si>
  <si>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</si>
  <si>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</si>
  <si>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</si>
  <si>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</si>
  <si>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</si>
  <si>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</si>
  <si>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</si>
  <si>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</si>
  <si>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</si>
  <si>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</si>
  <si>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</si>
  <si>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</si>
  <si>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</si>
  <si>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</si>
  <si>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</si>
  <si>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</si>
  <si>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</si>
  <si>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</si>
  <si>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</si>
  <si>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</si>
  <si>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</si>
  <si>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</si>
  <si>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</si>
  <si>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</si>
  <si>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</si>
  <si>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</si>
  <si>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</si>
  <si>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</si>
  <si>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</si>
  <si>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</si>
  <si>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</si>
  <si>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</si>
  <si>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</si>
  <si>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</si>
  <si>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</si>
  <si>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</si>
  <si>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</si>
  <si>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</si>
  <si>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</si>
  <si>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</si>
  <si>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</si>
  <si>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</si>
  <si>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</si>
  <si>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</si>
  <si>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</si>
  <si>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</si>
  <si>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</si>
  <si>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</si>
  <si>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</si>
  <si>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</si>
  <si>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</si>
  <si>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</si>
  <si>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</si>
  <si>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</si>
  <si>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</si>
  <si>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</si>
  <si>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</si>
  <si>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</si>
  <si>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</si>
  <si>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</si>
  <si>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</si>
  <si>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</si>
  <si>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</si>
  <si>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</si>
  <si>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</si>
  <si>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</si>
  <si>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</si>
  <si>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</si>
  <si>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</si>
  <si>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</si>
  <si>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</si>
  <si>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</si>
  <si>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</si>
  <si>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</si>
  <si>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</si>
  <si>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</si>
  <si>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</si>
  <si>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</si>
  <si>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</si>
  <si>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</si>
  <si>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</si>
  <si>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</si>
  <si>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</si>
  <si>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</si>
  <si>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</si>
  <si>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</si>
  <si>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</si>
  <si>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</si>
  <si>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</si>
  <si>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</si>
  <si>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</si>
  <si>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</si>
  <si>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</si>
  <si>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</si>
  <si>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</si>
  <si>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</si>
  <si>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</si>
  <si>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</si>
  <si>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</si>
  <si>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</si>
  <si>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</si>
  <si>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</si>
  <si>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</si>
  <si>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</si>
  <si>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</si>
  <si>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</si>
  <si>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</si>
  <si>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</si>
  <si>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</si>
  <si>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</si>
  <si>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</si>
  <si>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</si>
  <si>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</si>
  <si>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</si>
  <si>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</si>
  <si>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</si>
  <si>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</si>
  <si>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</si>
  <si>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</si>
  <si>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</si>
  <si>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</si>
  <si>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</si>
  <si>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</si>
  <si>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</si>
  <si>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</si>
  <si>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</si>
  <si>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</si>
  <si>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</si>
  <si>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</si>
  <si>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</si>
  <si>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</si>
  <si>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</si>
  <si>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</si>
  <si>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</si>
  <si>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</si>
  <si>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</si>
  <si>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</si>
  <si>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</si>
  <si>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</si>
  <si>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</si>
  <si>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</si>
  <si>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</si>
  <si>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</si>
  <si>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</si>
  <si>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</si>
  <si>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</si>
  <si>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</si>
  <si>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</si>
  <si>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</si>
  <si>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</si>
  <si>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</si>
  <si>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</si>
  <si>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</si>
  <si>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</si>
  <si>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</si>
  <si>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</si>
  <si>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</si>
  <si>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</si>
  <si>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</si>
  <si>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</si>
  <si>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</si>
  <si>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</si>
  <si>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</si>
  <si>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</si>
  <si>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</si>
  <si>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</si>
  <si>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</si>
  <si>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</si>
  <si>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</si>
  <si>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</si>
  <si>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</si>
  <si>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</si>
  <si>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</si>
  <si>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</si>
  <si>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</si>
  <si>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</si>
  <si>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</si>
  <si>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</si>
  <si>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</si>
  <si>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</si>
  <si>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</si>
  <si>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</si>
  <si>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</si>
  <si>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</si>
  <si>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</si>
  <si>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</si>
  <si>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</si>
  <si>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</si>
  <si>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</si>
  <si>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</si>
  <si>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</si>
  <si>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</si>
  <si>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</si>
  <si>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</si>
  <si>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</si>
  <si>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</si>
  <si>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</si>
  <si>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</si>
  <si>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</si>
  <si>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</si>
  <si>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</si>
  <si>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</si>
  <si>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</si>
  <si>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</si>
  <si>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</si>
  <si>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</si>
  <si>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</si>
  <si>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</si>
  <si>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</si>
  <si>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</si>
  <si>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</si>
  <si>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</si>
  <si>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</si>
  <si>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</si>
  <si>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</si>
  <si>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</si>
  <si>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</si>
  <si>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</si>
  <si>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</si>
  <si>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</si>
  <si>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</si>
  <si>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</si>
  <si>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</si>
  <si>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</si>
  <si>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</si>
  <si>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</si>
  <si>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</si>
  <si>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</si>
  <si>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</si>
  <si>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</si>
  <si>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</si>
  <si>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</si>
  <si>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</si>
  <si>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</si>
  <si>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</si>
  <si>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</si>
  <si>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</si>
  <si>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</si>
  <si>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</si>
  <si>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</si>
  <si>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</si>
  <si>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</si>
  <si>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</si>
  <si>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</si>
  <si>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</si>
  <si>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</si>
  <si>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</si>
  <si>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</si>
  <si>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</si>
  <si>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</si>
  <si>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</si>
  <si>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</si>
  <si>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</si>
  <si>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</si>
  <si>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</si>
  <si>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</si>
  <si>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</si>
  <si>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</si>
  <si>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</si>
  <si>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</si>
  <si>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</si>
  <si>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</si>
  <si>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</si>
  <si>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</si>
  <si>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</si>
  <si>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</si>
  <si>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</si>
  <si>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</si>
  <si>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</si>
  <si>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</si>
  <si>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</si>
  <si>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</si>
  <si>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</si>
  <si>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</si>
  <si>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</si>
  <si>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</si>
  <si>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</si>
  <si>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</si>
  <si>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</si>
  <si>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</si>
  <si>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</si>
  <si>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</si>
  <si>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</si>
  <si>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</si>
  <si>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</si>
  <si>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</si>
  <si>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</si>
  <si>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</si>
  <si>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</si>
  <si>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</si>
  <si>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</si>
  <si>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</si>
  <si>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</si>
  <si>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</si>
  <si>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</si>
  <si>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</si>
  <si>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</si>
  <si>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</si>
  <si>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</si>
  <si>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</si>
  <si>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</si>
  <si>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</si>
  <si>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</si>
  <si>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</si>
  <si>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</si>
  <si>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</si>
  <si>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</si>
  <si>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</si>
  <si>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</si>
  <si>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</si>
  <si>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</si>
  <si>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</si>
  <si>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</si>
  <si>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</si>
  <si>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</si>
  <si>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</si>
  <si>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</si>
  <si>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</si>
  <si>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</si>
  <si>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</si>
  <si>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</si>
  <si>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</si>
  <si>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</si>
  <si>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</si>
  <si>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</si>
  <si>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</si>
  <si>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</si>
  <si>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</si>
  <si>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</si>
  <si>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</si>
  <si>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</si>
  <si>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</si>
  <si>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</si>
  <si>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</si>
  <si>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</si>
  <si>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</si>
  <si>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</si>
  <si>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</si>
  <si>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</si>
  <si>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</si>
  <si>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</si>
  <si>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</si>
  <si>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</si>
  <si>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</si>
  <si>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</si>
  <si>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</si>
  <si>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</si>
  <si>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</si>
  <si>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</si>
  <si>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</si>
  <si>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</si>
  <si>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</si>
  <si>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</si>
  <si>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</si>
  <si>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</si>
  <si>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</si>
  <si>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</si>
  <si>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</si>
  <si>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</si>
  <si>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</si>
  <si>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</si>
  <si>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</si>
  <si>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</si>
  <si>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</si>
  <si>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</si>
  <si>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</si>
  <si>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</si>
  <si>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</si>
  <si>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</si>
  <si>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</si>
  <si>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</si>
  <si>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</si>
  <si>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</si>
  <si>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</si>
  <si>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</si>
  <si>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</si>
  <si>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</si>
  <si>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</si>
  <si>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</si>
  <si>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</si>
  <si>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</si>
  <si>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</si>
  <si>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</si>
  <si>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</si>
  <si>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</si>
  <si>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</si>
  <si>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</si>
  <si>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</si>
  <si>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</si>
  <si>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</si>
  <si>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</si>
  <si>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</si>
  <si>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</si>
  <si>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</si>
  <si>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</si>
  <si>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</si>
  <si>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</si>
  <si>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</si>
  <si>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</si>
  <si>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</si>
  <si>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</si>
  <si>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</si>
  <si>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</si>
  <si>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</si>
  <si>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</si>
  <si>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</si>
  <si>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</si>
  <si>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</si>
  <si>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</si>
  <si>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</si>
  <si>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</si>
  <si>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</si>
  <si>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</si>
  <si>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</si>
  <si>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</si>
  <si>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</si>
  <si>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</si>
  <si>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</si>
  <si>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</si>
  <si>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</si>
  <si>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</si>
  <si>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</si>
  <si>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</si>
  <si>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</si>
  <si>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</si>
  <si>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</si>
  <si>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</si>
  <si>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</si>
  <si>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</si>
  <si>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</si>
  <si>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</si>
  <si>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</si>
  <si>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</si>
  <si>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</si>
  <si>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</si>
  <si>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</si>
  <si>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</si>
  <si>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</si>
  <si>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</si>
  <si>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</si>
  <si>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</si>
  <si>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</si>
  <si>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</si>
  <si>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</si>
  <si>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</si>
  <si>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</si>
  <si>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</si>
  <si>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</si>
  <si>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</si>
  <si>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</si>
  <si>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</si>
  <si>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</si>
  <si>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</si>
  <si>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</si>
  <si>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</si>
  <si>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</si>
  <si>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</si>
  <si>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</si>
  <si>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</si>
  <si>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</si>
  <si>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</si>
  <si>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</si>
  <si>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</si>
  <si>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</si>
  <si>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</si>
  <si>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</si>
  <si>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</si>
  <si>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</si>
  <si>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</si>
  <si>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</si>
  <si>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</si>
  <si>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</si>
  <si>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</si>
  <si>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</si>
  <si>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</si>
  <si>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</si>
  <si>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</si>
  <si>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</si>
  <si>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</si>
  <si>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</si>
  <si>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</si>
  <si>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</si>
  <si>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</si>
  <si>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</si>
  <si>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</si>
  <si>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</si>
  <si>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</si>
  <si>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</si>
  <si>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</si>
  <si>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</si>
  <si>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</si>
  <si>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</si>
  <si>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</si>
  <si>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</si>
  <si>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</si>
  <si>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</si>
  <si>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</si>
  <si>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</si>
  <si>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</si>
  <si>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</si>
  <si>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</si>
  <si>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</si>
  <si>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</si>
  <si>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</si>
  <si>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</si>
  <si>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</si>
  <si>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</si>
  <si>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</si>
  <si>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</si>
  <si>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</si>
  <si>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</si>
  <si>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</si>
  <si>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</si>
  <si>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</si>
  <si>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</si>
  <si>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</si>
  <si>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</si>
  <si>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</si>
  <si>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</si>
  <si>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</si>
  <si>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</si>
  <si>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</si>
  <si>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</si>
  <si>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</si>
  <si>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</si>
  <si>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</si>
  <si>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</si>
  <si>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</si>
  <si>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</si>
  <si>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</si>
  <si>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</si>
  <si>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</si>
  <si>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</si>
  <si>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</si>
  <si>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</si>
  <si>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</si>
  <si>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</si>
  <si>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</si>
  <si>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</si>
  <si>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</si>
  <si>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</si>
  <si>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</si>
  <si>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</si>
  <si>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</si>
  <si>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</si>
  <si>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</si>
  <si>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</si>
  <si>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</si>
  <si>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</si>
  <si>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</si>
  <si>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</si>
  <si>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</si>
  <si>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</si>
  <si>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</si>
  <si>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</si>
  <si>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</si>
  <si>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</si>
  <si>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</si>
  <si>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</si>
  <si>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</si>
  <si>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</si>
  <si>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</si>
  <si>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</si>
  <si>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</si>
  <si>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</si>
  <si>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</si>
  <si>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</si>
  <si>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</si>
  <si>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</si>
  <si>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</si>
  <si>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</si>
  <si>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</si>
  <si>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</si>
  <si>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</si>
  <si>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</si>
  <si>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</si>
  <si>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</si>
  <si>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</si>
  <si>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</si>
  <si>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</si>
  <si>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</si>
  <si>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</si>
  <si>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</si>
  <si>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</si>
  <si>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</si>
  <si>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</si>
  <si>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</si>
  <si>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</si>
  <si>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</si>
  <si>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</si>
  <si>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</si>
  <si>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</si>
  <si>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</si>
  <si>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</si>
  <si>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</si>
  <si>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</si>
  <si>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</si>
  <si>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</si>
  <si>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</si>
  <si>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</si>
  <si>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</si>
  <si>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</si>
  <si>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</si>
  <si>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</si>
  <si>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</si>
  <si>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</si>
  <si>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</si>
  <si>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</si>
  <si>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</si>
  <si>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</si>
  <si>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</si>
  <si>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</si>
  <si>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</si>
  <si>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</si>
  <si>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</si>
  <si>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</si>
  <si>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</si>
  <si>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</si>
  <si>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</si>
  <si>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</si>
  <si>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</si>
  <si>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</si>
  <si>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</si>
  <si>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</si>
  <si>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</si>
  <si>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</si>
  <si>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</si>
  <si>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</si>
  <si>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</si>
  <si>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</si>
  <si>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</si>
  <si>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</si>
  <si>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</si>
  <si>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</si>
  <si>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</si>
  <si>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</si>
  <si>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</si>
  <si>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</si>
  <si>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</si>
  <si>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</si>
  <si>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</si>
  <si>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</si>
  <si>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</si>
  <si>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</si>
  <si>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</si>
  <si>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</si>
  <si>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</si>
  <si>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</si>
  <si>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</si>
  <si>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</si>
  <si>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</si>
  <si>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</si>
  <si>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</si>
  <si>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</si>
  <si>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</si>
  <si>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</si>
  <si>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</si>
  <si>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</si>
  <si>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</si>
  <si>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</si>
  <si>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</si>
  <si>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</si>
  <si>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</si>
  <si>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</si>
  <si>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</si>
  <si>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</si>
  <si>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</si>
  <si>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</si>
  <si>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</si>
  <si>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</si>
  <si>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</si>
  <si>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</si>
  <si>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</si>
  <si>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</si>
  <si>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</si>
  <si>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</si>
  <si>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</si>
  <si>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</si>
  <si>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</si>
  <si>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</si>
  <si>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</si>
  <si>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</si>
  <si>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</si>
  <si>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</si>
  <si>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</si>
  <si>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</si>
  <si>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</si>
  <si>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</si>
  <si>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</si>
  <si>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</si>
  <si>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</si>
  <si>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</si>
  <si>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</si>
  <si>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</si>
  <si>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</si>
  <si>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</si>
  <si>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</si>
  <si>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</si>
  <si>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</si>
  <si>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</si>
  <si>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</si>
  <si>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</si>
  <si>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</si>
  <si>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</si>
  <si>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</si>
  <si>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</si>
  <si>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</si>
  <si>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</si>
  <si>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</si>
  <si>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</si>
  <si>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</si>
  <si>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</si>
  <si>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</si>
  <si>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</si>
  <si>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</si>
  <si>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</si>
  <si>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</si>
  <si>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</si>
  <si>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</si>
  <si>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</si>
  <si>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</si>
  <si>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</si>
  <si>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</si>
  <si>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</si>
  <si>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</si>
  <si>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</si>
  <si>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</si>
  <si>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</si>
  <si>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</si>
  <si>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</si>
  <si>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</si>
  <si>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</si>
  <si>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</si>
  <si>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</si>
  <si>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</si>
  <si>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</si>
  <si>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</si>
  <si>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</si>
  <si>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</si>
  <si>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</si>
  <si>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</si>
  <si>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</si>
  <si>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</si>
  <si>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</si>
  <si>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</si>
  <si>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</si>
  <si>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</si>
  <si>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</si>
  <si>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</si>
  <si>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</si>
  <si>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</si>
  <si>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</si>
  <si>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</si>
  <si>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</si>
  <si>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</si>
  <si>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</si>
  <si>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</si>
  <si>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</si>
  <si>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</si>
  <si>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</si>
  <si>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</si>
  <si>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</si>
  <si>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</si>
  <si>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</si>
  <si>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</si>
  <si>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</si>
  <si>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</si>
  <si>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</si>
  <si>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</si>
  <si>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</si>
  <si>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</si>
  <si>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</si>
  <si>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</si>
  <si>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</si>
  <si>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</si>
  <si>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</si>
  <si>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</si>
  <si>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</si>
  <si>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</si>
  <si>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</si>
  <si>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</si>
  <si>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</si>
  <si>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</si>
  <si>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</si>
  <si>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</si>
  <si>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</si>
  <si>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</si>
  <si>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</si>
  <si>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</si>
  <si>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</si>
  <si>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</si>
  <si>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</si>
  <si>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</si>
  <si>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</si>
  <si>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</si>
  <si>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</si>
  <si>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</si>
  <si>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</si>
  <si>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</si>
  <si>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</si>
  <si>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</si>
  <si>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</si>
  <si>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</si>
  <si>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</si>
  <si>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</si>
  <si>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</si>
  <si>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</si>
  <si>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</si>
  <si>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</si>
  <si>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</si>
  <si>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</si>
  <si>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</si>
  <si>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</si>
  <si>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</si>
  <si>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</si>
  <si>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</si>
  <si>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</si>
  <si>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</si>
  <si>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</si>
  <si>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</si>
  <si>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</si>
  <si>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</si>
  <si>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</si>
  <si>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</si>
  <si>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</si>
  <si>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</si>
  <si>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</si>
  <si>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</si>
  <si>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</si>
  <si>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</si>
  <si>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</si>
  <si>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</si>
  <si>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</si>
  <si>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</si>
  <si>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</si>
  <si>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</si>
  <si>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</si>
  <si>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</si>
  <si>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</si>
  <si>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</si>
  <si>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</si>
  <si>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</si>
  <si>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</si>
  <si>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</si>
  <si>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</si>
  <si>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</si>
  <si>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</si>
  <si>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</si>
  <si>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</si>
  <si>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</si>
  <si>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</si>
  <si>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</si>
  <si>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</si>
  <si>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</si>
  <si>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</si>
  <si>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</si>
  <si>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</si>
  <si>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</si>
  <si>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</si>
  <si>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</si>
  <si>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</si>
  <si>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</si>
  <si>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</si>
  <si>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</si>
  <si>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</si>
  <si>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</si>
  <si>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</si>
  <si>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</si>
  <si>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</si>
  <si>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</si>
  <si>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</si>
  <si>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</si>
  <si>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</si>
  <si>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</si>
  <si>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</si>
  <si>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</si>
  <si>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</si>
  <si>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</si>
  <si>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</si>
  <si>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</si>
  <si>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</si>
  <si>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</si>
  <si>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</si>
  <si>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</si>
  <si>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</si>
  <si>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</si>
  <si>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</si>
  <si>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</si>
  <si>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</si>
  <si>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</si>
  <si>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</si>
  <si>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</si>
  <si>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</si>
  <si>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</si>
  <si>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</si>
  <si>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</si>
  <si>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</si>
  <si>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</si>
  <si>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</si>
  <si>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</si>
  <si>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</si>
  <si>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</si>
  <si>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</si>
  <si>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</si>
  <si>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</si>
  <si>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</si>
  <si>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</si>
  <si>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</si>
  <si>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</si>
  <si>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</si>
  <si>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</si>
  <si>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</si>
  <si>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</si>
  <si>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</si>
  <si>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</si>
  <si>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</si>
  <si>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</si>
  <si>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</si>
  <si>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</si>
  <si>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</si>
  <si>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</si>
  <si>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</si>
  <si>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</si>
  <si>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</si>
  <si>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</si>
  <si>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</si>
  <si>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</si>
  <si>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</si>
  <si>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</si>
  <si>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</si>
  <si>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</si>
  <si>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</si>
  <si>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</si>
  <si>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</si>
  <si>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</si>
  <si>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</si>
  <si>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</si>
  <si>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</si>
  <si>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</si>
  <si>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</si>
  <si>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</si>
  <si>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</si>
  <si>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</si>
  <si>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</si>
  <si>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</si>
  <si>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</si>
  <si>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</si>
  <si>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</si>
  <si>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</si>
  <si>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</si>
  <si>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</si>
  <si>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</si>
  <si>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</si>
  <si>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</si>
  <si>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</si>
  <si>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</si>
  <si>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</si>
  <si>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</si>
  <si>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</si>
  <si>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</si>
  <si>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</si>
  <si>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</si>
  <si>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</si>
  <si>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</si>
  <si>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</si>
  <si>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</si>
  <si>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</si>
  <si>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</si>
  <si>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</si>
  <si>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</si>
  <si>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</si>
  <si>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</si>
  <si>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</si>
  <si>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</si>
  <si>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</si>
  <si>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</si>
  <si>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</si>
  <si>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</si>
  <si>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</si>
  <si>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</si>
  <si>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</si>
  <si>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</si>
  <si>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</si>
  <si>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</si>
  <si>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</si>
  <si>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</si>
  <si>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</si>
  <si>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</si>
  <si>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</si>
  <si>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</si>
  <si>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</si>
  <si>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</si>
  <si>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</si>
  <si>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</si>
  <si>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</si>
  <si>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</si>
  <si>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</si>
  <si>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</si>
  <si>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</si>
  <si>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</si>
  <si>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</si>
  <si>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</si>
  <si>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</si>
  <si>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</si>
  <si>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</si>
  <si>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</si>
  <si>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</si>
  <si>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</si>
  <si>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</si>
  <si>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</si>
  <si>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</si>
  <si>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</si>
  <si>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</si>
  <si>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</si>
  <si>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</si>
  <si>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</si>
  <si>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</si>
  <si>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</si>
  <si>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</si>
  <si>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</si>
  <si>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</si>
  <si>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</si>
  <si>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</si>
  <si>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</si>
  <si>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</si>
  <si>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</si>
  <si>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</si>
  <si>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</si>
  <si>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</si>
  <si>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</si>
  <si>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</si>
  <si>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</si>
  <si>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</si>
  <si>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</si>
  <si>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</si>
  <si>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</si>
  <si>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</si>
  <si>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</si>
  <si>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</si>
  <si>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</si>
  <si>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</si>
  <si>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</si>
  <si>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</si>
  <si>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</si>
  <si>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</si>
  <si>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</si>
  <si>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</si>
  <si>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</si>
  <si>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</si>
  <si>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</si>
  <si>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</si>
  <si>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</si>
  <si>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</si>
  <si>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</si>
  <si>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</si>
  <si>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</si>
  <si>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</si>
  <si>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</si>
  <si>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</si>
  <si>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</si>
  <si>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</si>
  <si>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</si>
  <si>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</si>
  <si>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</si>
  <si>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</si>
  <si>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</si>
  <si>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</si>
  <si>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</si>
  <si>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</si>
  <si>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</si>
  <si>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</si>
  <si>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</si>
  <si>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</si>
  <si>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</si>
  <si>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</si>
  <si>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</si>
  <si>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</si>
  <si>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</si>
  <si>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</si>
  <si>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</si>
  <si>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</si>
  <si>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</si>
  <si>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</si>
  <si>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</si>
  <si>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</si>
  <si>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</si>
  <si>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</si>
  <si>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</si>
  <si>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</si>
  <si>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</si>
  <si>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</si>
  <si>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</si>
  <si>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</si>
  <si>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</si>
  <si>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</si>
  <si>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</si>
  <si>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</si>
  <si>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</si>
  <si>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</si>
  <si>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</si>
  <si>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</si>
  <si>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</si>
  <si>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</si>
  <si>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</si>
  <si>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</si>
  <si>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</si>
  <si>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</si>
  <si>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</si>
  <si>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</si>
  <si>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</si>
  <si>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</si>
  <si>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</si>
  <si>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</si>
  <si>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</si>
  <si>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</si>
  <si>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</si>
  <si>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</si>
  <si>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</si>
  <si>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</si>
  <si>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</si>
  <si>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</si>
  <si>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</si>
  <si>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</si>
  <si>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</si>
  <si>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</si>
  <si>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</si>
  <si>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</si>
  <si>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</si>
  <si>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</si>
  <si>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</si>
  <si>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</si>
  <si>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</si>
  <si>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</si>
  <si>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</si>
  <si>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</si>
  <si>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</si>
  <si>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</si>
  <si>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</si>
  <si>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</si>
  <si>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</si>
  <si>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</si>
  <si>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</si>
  <si>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</si>
  <si>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</si>
  <si>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</si>
  <si>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</si>
  <si>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</si>
  <si>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</si>
  <si>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</si>
  <si>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</si>
  <si>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</si>
  <si>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</si>
  <si>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</si>
  <si>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</si>
  <si>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</si>
  <si>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</si>
  <si>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</si>
  <si>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</si>
  <si>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</si>
  <si>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</si>
  <si>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</si>
  <si>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</si>
  <si>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</si>
  <si>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</si>
  <si>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</si>
  <si>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</si>
  <si>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</si>
  <si>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</si>
  <si>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</si>
  <si>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</si>
  <si>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</si>
  <si>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</si>
  <si>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</si>
  <si>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</si>
  <si>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</si>
  <si>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</si>
  <si>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</si>
  <si>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</si>
  <si>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</si>
  <si>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</si>
  <si>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</si>
  <si>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</si>
  <si>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</si>
  <si>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</si>
  <si>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</si>
  <si>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</si>
  <si>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</si>
  <si>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</si>
  <si>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</si>
  <si>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</si>
  <si>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</si>
  <si>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</si>
  <si>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</si>
  <si>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</si>
  <si>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</si>
  <si>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</si>
  <si>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</si>
  <si>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</si>
  <si>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</si>
  <si>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</si>
  <si>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</si>
  <si>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</si>
  <si>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</si>
  <si>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</si>
  <si>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</si>
  <si>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</si>
  <si>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</si>
  <si>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</si>
  <si>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</si>
  <si>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</si>
  <si>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</si>
  <si>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</si>
  <si>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</si>
  <si>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</si>
  <si>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</si>
  <si>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</si>
  <si>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</si>
  <si>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</si>
  <si>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</si>
  <si>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</si>
  <si>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</si>
  <si>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</si>
  <si>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</si>
  <si>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</si>
  <si>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</si>
  <si>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</si>
  <si>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</si>
  <si>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</si>
  <si>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</si>
  <si>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</si>
  <si>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</si>
  <si>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</si>
  <si>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</si>
  <si>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</si>
  <si>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</si>
  <si>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</si>
  <si>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</si>
  <si>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</si>
  <si>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</si>
  <si>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</si>
  <si>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</si>
  <si>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</si>
  <si>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</si>
  <si>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</si>
  <si>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</si>
  <si>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</si>
  <si>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</si>
  <si>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</si>
  <si>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</si>
  <si>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</si>
  <si>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</si>
  <si>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</si>
  <si>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</si>
  <si>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</si>
  <si>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</si>
  <si>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</si>
  <si>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</si>
  <si>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</si>
  <si>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</si>
  <si>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</si>
  <si>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</si>
  <si>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</si>
  <si>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</si>
  <si>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</si>
  <si>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</si>
  <si>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</si>
  <si>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</si>
  <si>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</si>
  <si>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</si>
  <si>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</si>
  <si>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</si>
  <si>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</si>
  <si>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</si>
  <si>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</si>
  <si>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</si>
  <si>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</si>
  <si>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</si>
  <si>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</si>
  <si>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</si>
  <si>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</si>
  <si>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</si>
  <si>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</si>
  <si>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</si>
  <si>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</si>
  <si>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</si>
  <si>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</si>
  <si>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</si>
  <si>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</si>
  <si>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</si>
  <si>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</si>
  <si>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</si>
  <si>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</si>
  <si>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</si>
  <si>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</si>
  <si>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</si>
  <si>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</si>
  <si>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</si>
  <si>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</si>
  <si>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</si>
  <si>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</si>
  <si>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</si>
  <si>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</si>
  <si>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</si>
  <si>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</si>
  <si>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</si>
  <si>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</si>
  <si>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</si>
  <si>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</si>
  <si>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</si>
  <si>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</si>
  <si>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</si>
  <si>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</si>
  <si>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</si>
  <si>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</si>
  <si>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</si>
  <si>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</si>
  <si>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</si>
  <si>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</si>
  <si>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</si>
  <si>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</si>
  <si>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</si>
  <si>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</si>
  <si>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</si>
  <si>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</si>
  <si>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</si>
  <si>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</si>
  <si>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</si>
  <si>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</si>
  <si>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</si>
  <si>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</si>
  <si>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</si>
  <si>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</si>
  <si>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</si>
  <si>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</si>
  <si>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</si>
  <si>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</si>
  <si>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</si>
  <si>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</si>
  <si>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</si>
  <si>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</si>
  <si>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</si>
  <si>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</si>
  <si>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</si>
  <si>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</si>
  <si>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</si>
  <si>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</si>
  <si>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</si>
  <si>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</si>
  <si>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</si>
  <si>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</si>
  <si>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</si>
  <si>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</si>
  <si>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</si>
  <si>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</si>
  <si>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</si>
  <si>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</si>
  <si>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</si>
  <si>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</si>
  <si>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</si>
  <si>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</si>
  <si>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</si>
  <si>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</si>
  <si>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</si>
  <si>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</si>
  <si>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</si>
  <si>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</si>
  <si>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</si>
  <si>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</si>
  <si>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</si>
  <si>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</si>
  <si>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</si>
  <si>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</si>
  <si>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</si>
  <si>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</si>
  <si>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</si>
  <si>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</si>
  <si>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</si>
  <si>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</si>
  <si>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</si>
  <si>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</si>
  <si>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</si>
  <si>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</si>
  <si>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</si>
  <si>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</si>
  <si>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</si>
  <si>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</si>
  <si>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</si>
  <si>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</si>
  <si>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</si>
  <si>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</si>
  <si>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</si>
  <si>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</si>
  <si>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</si>
  <si>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</si>
  <si>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</si>
  <si>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</si>
  <si>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</si>
  <si>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</si>
  <si>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</si>
  <si>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</si>
  <si>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</si>
  <si>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</si>
  <si>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</si>
  <si>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</si>
  <si>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</si>
  <si>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</si>
  <si>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</si>
  <si>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</si>
  <si>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</si>
  <si>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</si>
  <si>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</si>
  <si>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</si>
  <si>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</si>
  <si>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</si>
  <si>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</si>
  <si>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</si>
  <si>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</si>
  <si>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</si>
  <si>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</si>
  <si>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</si>
  <si>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</si>
  <si>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</si>
  <si>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</si>
  <si>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</si>
  <si>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</si>
  <si>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</si>
  <si>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</si>
  <si>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</si>
  <si>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</si>
  <si>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</si>
  <si>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</si>
  <si>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</si>
  <si>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</si>
  <si>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</si>
  <si>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</si>
  <si>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</si>
  <si>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</si>
  <si>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</si>
  <si>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</si>
  <si>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</si>
  <si>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</si>
  <si>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</si>
  <si>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</si>
  <si>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</si>
  <si>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</si>
  <si>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</si>
  <si>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</si>
  <si>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</si>
  <si>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</si>
  <si>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</si>
  <si>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</si>
  <si>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</si>
  <si>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</si>
  <si>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</si>
  <si>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</si>
  <si>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</si>
  <si>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</si>
  <si>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</si>
  <si>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</si>
  <si>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</si>
  <si>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</si>
  <si>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</si>
  <si>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</si>
  <si>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</si>
  <si>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</si>
  <si>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</si>
  <si>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</si>
  <si>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</si>
  <si>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</si>
  <si>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</si>
  <si>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</si>
  <si>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</si>
  <si>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</si>
  <si>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</si>
  <si>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</si>
  <si>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</si>
  <si>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</si>
  <si>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</si>
  <si>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</si>
  <si>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</si>
  <si>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</si>
  <si>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</si>
  <si>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</si>
  <si>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</si>
  <si>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</si>
  <si>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</si>
  <si>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</si>
  <si>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</si>
  <si>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</si>
  <si>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</si>
  <si>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</si>
  <si>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</si>
  <si>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</si>
  <si>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</si>
  <si>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</si>
  <si>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</si>
  <si>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</si>
  <si>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</si>
  <si>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</si>
  <si>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</si>
  <si>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</si>
  <si>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</si>
  <si>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</si>
  <si>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</si>
  <si>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</si>
  <si>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</si>
  <si>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</si>
  <si>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</si>
  <si>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</si>
  <si>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</si>
  <si>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</si>
  <si>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</si>
  <si>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</si>
  <si>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</si>
  <si>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</si>
  <si>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</si>
  <si>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</si>
  <si>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</si>
  <si>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</si>
  <si>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</si>
  <si>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</si>
  <si>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</si>
  <si>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</si>
  <si>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</si>
  <si>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</si>
  <si>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</si>
  <si>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</si>
  <si>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</si>
  <si>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</si>
  <si>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</si>
  <si>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</si>
  <si>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</si>
  <si>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</si>
  <si>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</si>
  <si>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</si>
  <si>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</si>
  <si>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</si>
  <si>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</si>
  <si>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</si>
  <si>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</si>
  <si>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</si>
  <si>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</si>
  <si>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</si>
  <si>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</si>
  <si>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</si>
  <si>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</si>
  <si>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</si>
  <si>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</si>
  <si>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</si>
  <si>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</si>
  <si>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</si>
  <si>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</si>
  <si>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</si>
  <si>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</si>
  <si>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</si>
  <si>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</si>
  <si>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</si>
  <si>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</si>
  <si>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</si>
  <si>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</si>
  <si>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</si>
  <si>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</si>
  <si>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</si>
  <si>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</si>
  <si>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</si>
  <si>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</si>
  <si>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</si>
  <si>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</si>
  <si>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</si>
  <si>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</si>
  <si>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</si>
  <si>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</si>
  <si>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</si>
  <si>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</si>
  <si>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</si>
  <si>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</si>
  <si>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</si>
  <si>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</si>
  <si>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</si>
  <si>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</si>
  <si>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</si>
  <si>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</si>
  <si>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</si>
  <si>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</si>
  <si>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</si>
  <si>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</si>
  <si>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</si>
  <si>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</si>
  <si>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</si>
  <si>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</si>
  <si>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</si>
  <si>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</si>
  <si>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</si>
  <si>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</si>
  <si>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</si>
  <si>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</si>
  <si>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</si>
  <si>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</si>
  <si>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</si>
  <si>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</si>
  <si>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</si>
  <si>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</si>
  <si>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</si>
  <si>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</si>
  <si>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</si>
  <si>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</si>
  <si>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</si>
  <si>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</si>
  <si>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</si>
  <si>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</si>
  <si>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</si>
  <si>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</si>
  <si>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</si>
  <si>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</si>
  <si>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</si>
  <si>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</si>
  <si>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</si>
  <si>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</si>
  <si>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</si>
  <si>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</si>
  <si>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</si>
  <si>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</si>
  <si>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</si>
  <si>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</si>
  <si>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</si>
  <si>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</si>
  <si>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</si>
  <si>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</si>
  <si>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</si>
  <si>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</si>
  <si>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</si>
  <si>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</si>
  <si>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</si>
  <si>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</si>
  <si>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</si>
  <si>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</si>
  <si>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</si>
  <si>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</si>
  <si>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</si>
  <si>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</si>
  <si>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</si>
  <si>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</si>
  <si>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</si>
  <si>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</si>
  <si>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</si>
  <si>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</si>
  <si>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</si>
  <si>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</si>
  <si>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</si>
  <si>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</si>
  <si>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</si>
  <si>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</si>
  <si>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</si>
  <si>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</si>
  <si>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</si>
  <si>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</si>
  <si>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</si>
  <si>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</si>
  <si>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</si>
  <si>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</si>
  <si>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</si>
  <si>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</si>
  <si>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</si>
  <si>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</si>
  <si>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</si>
  <si>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</si>
  <si>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</si>
  <si>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</si>
  <si>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</si>
  <si>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</si>
  <si>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</si>
  <si>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</si>
  <si>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</si>
  <si>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</si>
  <si>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</si>
  <si>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</si>
  <si>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</si>
  <si>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</si>
  <si>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</si>
  <si>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</si>
  <si>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</si>
  <si>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</si>
  <si>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</si>
  <si>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</si>
  <si>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</si>
  <si>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</si>
  <si>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</si>
  <si>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</si>
  <si>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</si>
  <si>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</si>
  <si>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</si>
  <si>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</si>
  <si>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</si>
  <si>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</si>
  <si>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</si>
  <si>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</si>
  <si>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</si>
  <si>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</si>
  <si>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</si>
  <si>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</si>
  <si>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</si>
  <si>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</si>
  <si>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</si>
  <si>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</si>
  <si>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</si>
  <si>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</si>
  <si>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</si>
  <si>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</si>
  <si>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</si>
  <si>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</si>
  <si>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</si>
  <si>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</si>
  <si>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</si>
  <si>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</si>
  <si>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</si>
  <si>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</si>
  <si>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</si>
  <si>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</si>
  <si>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</si>
  <si>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</si>
  <si>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</si>
  <si>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</si>
  <si>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</si>
  <si>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</si>
  <si>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</si>
  <si>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</si>
  <si>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</si>
  <si>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</si>
  <si>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</si>
  <si>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</si>
  <si>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</si>
  <si>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</si>
  <si>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</si>
  <si>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</si>
  <si>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</si>
  <si>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</si>
  <si>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</si>
  <si>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</si>
  <si>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</si>
  <si>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</si>
  <si>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</si>
  <si>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</si>
  <si>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</si>
  <si>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</si>
  <si>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</si>
  <si>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</si>
  <si>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</si>
  <si>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</si>
  <si>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</si>
  <si>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</si>
  <si>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</si>
  <si>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</si>
  <si>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</si>
  <si>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</si>
  <si>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</si>
  <si>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</si>
  <si>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</si>
  <si>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</si>
  <si>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</si>
  <si>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</si>
  <si>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</si>
  <si>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</si>
  <si>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</si>
  <si>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</si>
  <si>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</si>
  <si>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</si>
  <si>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</si>
  <si>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</si>
  <si>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</si>
  <si>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</si>
  <si>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</si>
  <si>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</si>
  <si>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</si>
  <si>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</si>
  <si>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</si>
  <si>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</si>
  <si>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</si>
  <si>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</si>
  <si>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</si>
  <si>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</si>
  <si>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</si>
  <si>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</si>
  <si>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</si>
  <si>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</si>
  <si>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</si>
  <si>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</si>
  <si>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</si>
  <si>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</si>
  <si>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</si>
  <si>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</si>
  <si>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</si>
  <si>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</si>
  <si>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</si>
  <si>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</si>
  <si>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</si>
  <si>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</si>
  <si>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Poner en funcionamiento medios de movilización para los turistas para los diferentes sitios de interes. </t>
  </si>
  <si>
    <t>Número</t>
  </si>
  <si>
    <t>Apoyar actividades de emprendedores en sitios turisticos</t>
  </si>
  <si>
    <t>Participación y apoyo en proyectos regionales y Departamentales de turismo.</t>
  </si>
  <si>
    <t>Realizar capacitaciones para el sector turistico dirigido a la cualificacción, organización y desarrollo del turismo.</t>
  </si>
  <si>
    <t>Brindar talleres y espacios de formación a niños y jovenes en turismo y patrimonio.</t>
  </si>
  <si>
    <t xml:space="preserve">Desarrollar sensibilizaciones y talleres para la comunidad local en tematicas de turismo y el territorio. </t>
  </si>
  <si>
    <t xml:space="preserve">Instalar y realizar el mantenimiento a la señalización turistica del municipio. </t>
  </si>
  <si>
    <t>Realizar visitas técnicas y asesorias para emprendimientos en turismo.</t>
  </si>
  <si>
    <t xml:space="preserve">Brindar apoyo y asistencia técnica a comites y mesas de trabajo de turismo. </t>
  </si>
  <si>
    <t xml:space="preserve">Realizar alianzas con instituciones de carácter público y privado que fortalezcan el turismo local. </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</si>
  <si>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</si>
  <si>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</si>
  <si>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</si>
  <si>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</si>
  <si>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</si>
  <si>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</si>
  <si>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</si>
  <si>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</si>
  <si>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</si>
  <si>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</si>
  <si>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</si>
  <si>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</si>
  <si>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</si>
  <si>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</si>
  <si>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</si>
  <si>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</si>
  <si>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</si>
  <si>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CAROLINA SANCHEZ MORA - SECRETARIA DESARROLLO ECONÓMICO</t>
  </si>
  <si>
    <t>0,5</t>
  </si>
  <si>
    <t>Claudia Lucia Zambrano</t>
  </si>
  <si>
    <t>SENA</t>
  </si>
  <si>
    <t>CLAUDIA LUCIA ZAMBRANO</t>
  </si>
  <si>
    <t>Camara de Comercio</t>
  </si>
  <si>
    <t>Listado de asistencia y registro fotografico</t>
  </si>
  <si>
    <t>Camara de Comercio Bogotá</t>
  </si>
  <si>
    <t>REGISTRO FOTOGRAFICO TALLERES EN CAMINATAS</t>
  </si>
  <si>
    <t>Asignación de salon y transporte registro fotografico</t>
  </si>
  <si>
    <t>Registro fotografico listados asistencia</t>
  </si>
  <si>
    <t xml:space="preserve">contrato N° 359 de 2019, Listados asistencia caminatas y bicitur (Carpeta contrato PIT) </t>
  </si>
  <si>
    <t>Ficha visita tecnica carpeta visitas tecnicas archivo de gestión</t>
  </si>
  <si>
    <t xml:space="preserve">Listados de asistencia y registro fotografico, archivo de gestión </t>
  </si>
  <si>
    <t xml:space="preserve">Actas de reunión archivo de gestión </t>
  </si>
  <si>
    <t xml:space="preserve"> gestion para contratacion de señalización  de areas turisticas avance en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</si>
</sst>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171" fontId="29" fillId="7" borderId="40" xfId="0" applyNumberFormat="1" applyFont="1" applyFill="1" applyBorder="1" applyAlignment="1" applyProtection="1">
      <alignment horizontal="center" vertical="center" textRotation="90" wrapText="1"/>
      <protection locked="0"/>
    </xf>
    <xf numFmtId="171" fontId="29" fillId="7" borderId="57" xfId="0" applyNumberFormat="1" applyFont="1" applyFill="1" applyBorder="1" applyAlignment="1" applyProtection="1">
      <alignment horizontal="center" vertical="center" textRotation="90" wrapText="1"/>
      <protection locked="0"/>
    </xf>
    <xf numFmtId="171"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2"/>
  <sheetViews>
    <sheetView showGridLines="0" tabSelected="1" topLeftCell="A3"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1.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7" t="s">
        <v>2</v>
      </c>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908"/>
      <c r="BA2" s="908"/>
      <c r="BB2" s="908"/>
      <c r="BC2" s="909"/>
      <c r="BE2" s="910"/>
      <c r="BF2" s="912" t="s">
        <v>1669</v>
      </c>
      <c r="BG2" s="913"/>
      <c r="BH2" s="913"/>
      <c r="BI2" s="913"/>
      <c r="BJ2" s="913"/>
      <c r="BK2" s="913"/>
      <c r="BL2" s="913"/>
    </row>
    <row r="3" spans="1:64" ht="15.75" x14ac:dyDescent="0.2">
      <c r="B3" s="914" t="s">
        <v>1670</v>
      </c>
      <c r="C3" s="915"/>
      <c r="D3" s="915"/>
      <c r="E3" s="915"/>
      <c r="F3" s="915"/>
      <c r="G3" s="915"/>
      <c r="H3" s="915"/>
      <c r="I3" s="915"/>
      <c r="J3" s="915"/>
      <c r="K3" s="915"/>
      <c r="L3" s="915"/>
      <c r="M3" s="915"/>
      <c r="N3" s="916">
        <v>2019</v>
      </c>
      <c r="O3" s="916"/>
      <c r="P3" s="916"/>
      <c r="Q3" s="125" t="e">
        <f>VLOOKUP(N3,#REF!,2,0)</f>
        <v>#REF!</v>
      </c>
      <c r="R3" s="125">
        <f>VLOOKUP(N3,$N$298:$O$302,2,0)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1"/>
      <c r="BF3" s="912"/>
      <c r="BG3" s="913"/>
      <c r="BH3" s="913"/>
      <c r="BI3" s="913"/>
      <c r="BJ3" s="913"/>
      <c r="BK3" s="913"/>
      <c r="BL3" s="91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7" t="str">
        <f>VLOOKUP($D$9,'CONSOLIDADO PLAN DESARROLLO'!$DT$9:$DZ$62,3,0)</f>
        <v xml:space="preserve">E2. - ECONÓMICO:  Desarrollo Económico con alta competitividad y proyección </v>
      </c>
      <c r="D5" s="917"/>
      <c r="E5" s="917"/>
      <c r="F5" s="917"/>
      <c r="G5" s="917"/>
      <c r="H5" s="917"/>
      <c r="I5" s="918"/>
      <c r="J5" s="919" t="s">
        <v>1672</v>
      </c>
      <c r="K5" s="920"/>
      <c r="L5" s="921" t="str">
        <f>VLOOKUP($D$9,'CONSOLIDADO PLAN DESARROLLO'!$DT$9:$DZ$62,5,0)</f>
        <v>Promoción del desarrollo</v>
      </c>
      <c r="M5" s="921"/>
      <c r="N5" s="921"/>
      <c r="O5" s="921"/>
      <c r="P5" s="921"/>
      <c r="Q5" s="921"/>
      <c r="R5" s="921"/>
      <c r="S5" s="921"/>
      <c r="T5" s="921"/>
      <c r="U5" s="922"/>
      <c r="V5" s="923" t="s">
        <v>1783</v>
      </c>
      <c r="W5" s="924"/>
      <c r="X5" s="924"/>
      <c r="Y5" s="892"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2"/>
      <c r="AA5" s="892"/>
      <c r="AB5" s="892"/>
      <c r="AC5" s="892"/>
      <c r="AD5" s="892"/>
      <c r="AE5" s="892"/>
      <c r="AF5" s="892"/>
      <c r="AG5" s="892"/>
      <c r="AH5" s="892"/>
      <c r="AI5" s="892"/>
      <c r="AJ5" s="892"/>
      <c r="AK5" s="892"/>
      <c r="AL5" s="892"/>
      <c r="AM5" s="892"/>
      <c r="AN5" s="892"/>
      <c r="AO5" s="892"/>
      <c r="AP5" s="892"/>
      <c r="AQ5" s="892"/>
      <c r="AR5" s="892"/>
      <c r="AS5" s="892"/>
      <c r="AT5" s="892"/>
      <c r="AU5" s="892"/>
      <c r="AV5" s="892"/>
      <c r="AW5" s="892"/>
      <c r="AX5" s="892"/>
      <c r="AY5" s="892"/>
      <c r="AZ5" s="892"/>
      <c r="BA5" s="892"/>
      <c r="BB5" s="892"/>
      <c r="BC5" s="925"/>
    </row>
    <row r="6" spans="1:64" ht="15" customHeight="1" thickBot="1" x14ac:dyDescent="0.25">
      <c r="B6" s="132" t="s">
        <v>1673</v>
      </c>
      <c r="C6" s="892" t="str">
        <f>VLOOKUP($D$9,'CONSOLIDADO PLAN DESARROLLO'!$DT$9:$DZ$62,6,0)</f>
        <v>E2.P_F - DESARROLLO TURISTICO DE ALTA COMPETITIVIDAD</v>
      </c>
      <c r="D6" s="892"/>
      <c r="E6" s="892"/>
      <c r="F6" s="893"/>
      <c r="G6" s="994" t="s">
        <v>1785</v>
      </c>
      <c r="H6" s="995"/>
      <c r="I6" s="995"/>
      <c r="J6" s="995"/>
      <c r="K6" s="996" t="str">
        <f>VLOOKUP($D$9,'CONSOLIDADO PLAN DESARROLLO'!$DT$9:$DZ$62,7,0)</f>
        <v>Incrementar la promoción y fortalecimiento del turismo para el posicionamiento del Municipio a nivel regional y Nacional</v>
      </c>
      <c r="L6" s="996"/>
      <c r="M6" s="996"/>
      <c r="N6" s="996"/>
      <c r="O6" s="996"/>
      <c r="P6" s="996"/>
      <c r="Q6" s="997"/>
      <c r="R6" s="894" t="s">
        <v>1952</v>
      </c>
      <c r="S6" s="895"/>
      <c r="T6" s="895"/>
      <c r="U6" s="895"/>
      <c r="V6" s="896"/>
      <c r="W6" s="896"/>
      <c r="X6" s="896"/>
      <c r="Y6" s="896"/>
      <c r="Z6" s="896"/>
      <c r="AA6" s="896"/>
      <c r="AB6" s="896"/>
      <c r="AC6" s="896"/>
      <c r="AD6" s="896"/>
      <c r="AE6" s="896"/>
      <c r="AF6" s="896"/>
      <c r="AG6" s="896"/>
      <c r="AH6" s="896"/>
      <c r="AI6" s="896"/>
      <c r="AJ6" s="896"/>
      <c r="AK6" s="897"/>
      <c r="AL6" s="898" t="s">
        <v>1674</v>
      </c>
      <c r="AM6" s="899"/>
      <c r="AN6" s="899"/>
      <c r="AO6" s="899"/>
      <c r="AP6" s="899"/>
      <c r="AQ6" s="899"/>
      <c r="AR6" s="899"/>
      <c r="AS6" s="899"/>
      <c r="AT6" s="899"/>
      <c r="AU6" s="899"/>
      <c r="AV6" s="899"/>
      <c r="AW6" s="899"/>
      <c r="AX6" s="899"/>
      <c r="AY6" s="899"/>
      <c r="AZ6" s="899"/>
      <c r="BA6" s="899"/>
      <c r="BB6" s="899"/>
      <c r="BC6" s="900"/>
    </row>
    <row r="7" spans="1:64" ht="36" customHeight="1" x14ac:dyDescent="0.2">
      <c r="B7" s="998" t="s">
        <v>1675</v>
      </c>
      <c r="C7" s="999"/>
      <c r="D7" s="901" t="s">
        <v>1676</v>
      </c>
      <c r="E7" s="1002" t="s">
        <v>1677</v>
      </c>
      <c r="F7" s="903" t="s">
        <v>1678</v>
      </c>
      <c r="G7" s="905" t="s">
        <v>1679</v>
      </c>
      <c r="H7" s="943" t="s">
        <v>1786</v>
      </c>
      <c r="I7" s="945" t="s">
        <v>1908</v>
      </c>
      <c r="J7" s="947">
        <f>+$N$3</f>
        <v>2019</v>
      </c>
      <c r="K7" s="949" t="s">
        <v>1681</v>
      </c>
      <c r="L7" s="951" t="s">
        <v>1944</v>
      </c>
      <c r="M7" s="133"/>
      <c r="N7" s="133"/>
      <c r="O7" s="133"/>
      <c r="P7" s="133"/>
      <c r="Q7" s="133"/>
      <c r="R7" s="953" t="s">
        <v>1910</v>
      </c>
      <c r="S7" s="954"/>
      <c r="T7" s="929" t="s">
        <v>1927</v>
      </c>
      <c r="U7" s="929"/>
      <c r="V7" s="929" t="s">
        <v>1911</v>
      </c>
      <c r="W7" s="929"/>
      <c r="X7" s="929" t="s">
        <v>1912</v>
      </c>
      <c r="Y7" s="929"/>
      <c r="Z7" s="942" t="s">
        <v>1909</v>
      </c>
      <c r="AA7" s="942"/>
      <c r="AB7" s="929" t="s">
        <v>36</v>
      </c>
      <c r="AC7" s="929"/>
      <c r="AD7" s="929" t="s">
        <v>1928</v>
      </c>
      <c r="AE7" s="929"/>
      <c r="AF7" s="929" t="s">
        <v>1913</v>
      </c>
      <c r="AG7" s="929"/>
      <c r="AH7" s="929" t="s">
        <v>1946</v>
      </c>
      <c r="AI7" s="929"/>
      <c r="AJ7" s="938" t="s">
        <v>1923</v>
      </c>
      <c r="AK7" s="939"/>
      <c r="AL7" s="940" t="s">
        <v>1682</v>
      </c>
      <c r="AM7" s="941"/>
      <c r="AN7" s="941"/>
      <c r="AO7" s="941"/>
      <c r="AP7" s="941"/>
      <c r="AQ7" s="941"/>
      <c r="AR7" s="941"/>
      <c r="AS7" s="941" t="s">
        <v>1683</v>
      </c>
      <c r="AT7" s="941"/>
      <c r="AU7" s="941"/>
      <c r="AV7" s="941" t="s">
        <v>1684</v>
      </c>
      <c r="AW7" s="941"/>
      <c r="AX7" s="941"/>
      <c r="AY7" s="941"/>
      <c r="AZ7" s="941"/>
      <c r="BA7" s="928" t="s">
        <v>1685</v>
      </c>
      <c r="BB7" s="926" t="s">
        <v>1947</v>
      </c>
      <c r="BC7" s="927" t="s">
        <v>1687</v>
      </c>
    </row>
    <row r="8" spans="1:64" ht="57" customHeight="1" x14ac:dyDescent="0.2">
      <c r="B8" s="1000"/>
      <c r="C8" s="1001"/>
      <c r="D8" s="902"/>
      <c r="E8" s="1003"/>
      <c r="F8" s="904"/>
      <c r="G8" s="906"/>
      <c r="H8" s="944"/>
      <c r="I8" s="946"/>
      <c r="J8" s="948"/>
      <c r="K8" s="950"/>
      <c r="L8" s="952"/>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8"/>
      <c r="BB8" s="926"/>
      <c r="BC8" s="927"/>
    </row>
    <row r="9" spans="1:64" ht="78" customHeight="1" x14ac:dyDescent="0.2">
      <c r="B9" s="1004" t="s">
        <v>1957</v>
      </c>
      <c r="C9" s="1005"/>
      <c r="D9" s="878"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30">
        <v>20</v>
      </c>
      <c r="J9" s="931"/>
      <c r="K9" s="879">
        <v>10</v>
      </c>
      <c r="L9" s="854">
        <v>90</v>
      </c>
      <c r="M9" s="133"/>
      <c r="N9" s="133"/>
      <c r="O9" s="133"/>
      <c r="P9" s="133"/>
      <c r="Q9" s="133"/>
      <c r="R9" s="134">
        <f t="shared" ref="R9:AZ9" si="0">+R12+R21+R26+R32+R40+R45+R54+R63+R72+R81+R90+R99+R108+R117+R126+R135+R144+R153+R162+R171+R180</f>
        <v>0</v>
      </c>
      <c r="S9" s="135">
        <f t="shared" si="0"/>
        <v>0</v>
      </c>
      <c r="T9" s="136">
        <f t="shared" si="0"/>
        <v>0</v>
      </c>
      <c r="U9" s="135">
        <f t="shared" si="0"/>
        <v>0</v>
      </c>
      <c r="V9" s="136">
        <f t="shared" si="0"/>
        <v>0</v>
      </c>
      <c r="W9" s="135">
        <f t="shared" si="0"/>
        <v>0</v>
      </c>
      <c r="X9" s="136">
        <f t="shared" si="0"/>
        <v>0</v>
      </c>
      <c r="Y9" s="135">
        <f t="shared" si="0"/>
        <v>0</v>
      </c>
      <c r="Z9" s="136">
        <f t="shared" si="0"/>
        <v>33400000</v>
      </c>
      <c r="AA9" s="135">
        <f t="shared" si="0"/>
        <v>0</v>
      </c>
      <c r="AB9" s="136">
        <f t="shared" si="0"/>
        <v>0</v>
      </c>
      <c r="AC9" s="135">
        <f t="shared" si="0"/>
        <v>0</v>
      </c>
      <c r="AD9" s="136">
        <f t="shared" si="0"/>
        <v>0</v>
      </c>
      <c r="AE9" s="135">
        <f t="shared" si="0"/>
        <v>0</v>
      </c>
      <c r="AF9" s="136">
        <f t="shared" si="0"/>
        <v>32670234</v>
      </c>
      <c r="AG9" s="135">
        <f t="shared" si="0"/>
        <v>32670234</v>
      </c>
      <c r="AH9" s="136">
        <f t="shared" si="0"/>
        <v>2000000</v>
      </c>
      <c r="AI9" s="135">
        <f t="shared" si="0"/>
        <v>47000000</v>
      </c>
      <c r="AJ9" s="137">
        <f t="shared" si="0"/>
        <v>68070234</v>
      </c>
      <c r="AK9" s="138">
        <f t="shared" si="0"/>
        <v>79670234</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7"/>
      <c r="O11" s="93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1705</v>
      </c>
      <c r="C12" s="162" t="s">
        <v>1706</v>
      </c>
      <c r="D12" s="163" t="s">
        <v>21</v>
      </c>
      <c r="E12" s="163" t="s">
        <v>1892</v>
      </c>
      <c r="F12" s="162" t="s">
        <v>1707</v>
      </c>
      <c r="G12" s="164" t="s">
        <v>1679</v>
      </c>
      <c r="H12" s="164" t="s">
        <v>1680</v>
      </c>
      <c r="I12" s="165" t="s">
        <v>1908</v>
      </c>
      <c r="J12" s="166">
        <f>+$N$3</f>
        <v>2019</v>
      </c>
      <c r="K12" s="164" t="s">
        <v>1925</v>
      </c>
      <c r="L12" s="165" t="s">
        <v>1944</v>
      </c>
      <c r="M12" s="162" t="s">
        <v>1708</v>
      </c>
      <c r="N12" s="162" t="s">
        <v>1709</v>
      </c>
      <c r="O12" s="162" t="s">
        <v>1710</v>
      </c>
      <c r="P12" s="162" t="s">
        <v>1953</v>
      </c>
      <c r="Q12" s="162" t="s">
        <v>1945</v>
      </c>
      <c r="R12" s="167">
        <f>SUM(R13:R19)</f>
        <v>0</v>
      </c>
      <c r="S12" s="168">
        <f t="shared" ref="S12:AK12" si="1">SUM(S13:S19)</f>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4685075</v>
      </c>
      <c r="AG12" s="171">
        <f t="shared" si="1"/>
        <v>4685075</v>
      </c>
      <c r="AH12" s="169">
        <f t="shared" si="1"/>
        <v>0</v>
      </c>
      <c r="AI12" s="170">
        <f t="shared" si="1"/>
        <v>0</v>
      </c>
      <c r="AJ12" s="172">
        <f t="shared" si="1"/>
        <v>4685075</v>
      </c>
      <c r="AK12" s="173">
        <f t="shared" si="1"/>
        <v>4685075</v>
      </c>
      <c r="AL12" s="859"/>
      <c r="AM12" s="860"/>
      <c r="AN12" s="860"/>
      <c r="AO12" s="860"/>
      <c r="AP12" s="860"/>
      <c r="AQ12" s="860"/>
      <c r="AR12" s="861"/>
      <c r="AS12" s="862"/>
      <c r="AT12" s="860"/>
      <c r="AU12" s="861"/>
      <c r="AV12" s="862"/>
      <c r="AW12" s="860"/>
      <c r="AX12" s="860"/>
      <c r="AY12" s="860"/>
      <c r="AZ12" s="863"/>
      <c r="BA12" s="44" t="s">
        <v>1685</v>
      </c>
      <c r="BB12" s="44" t="s">
        <v>1947</v>
      </c>
      <c r="BC12" s="45" t="s">
        <v>1687</v>
      </c>
    </row>
    <row r="13" spans="1:64" ht="96" x14ac:dyDescent="0.2">
      <c r="A13" s="956"/>
      <c r="B13" s="958" t="str">
        <f>VLOOKUP($D$9,'PROYECTOS REGISTRADOS'!$A$2:$D$82,4,0)</f>
        <v>Implementación del Plan Sectorial de Turismo, Tocancipá, Cundinamarca, Centro Oriente</v>
      </c>
      <c r="C13" s="961" t="str">
        <f>VLOOKUP($D$9,'PROYECTOS REGISTRADOS'!$A$2:$D$82,3,0)</f>
        <v>2016-25817-0035</v>
      </c>
      <c r="D13" s="964" t="s">
        <v>956</v>
      </c>
      <c r="E13" s="970" t="str">
        <f>IF(D13=0,"0-0",(VLOOKUP(D13,'CONSOLIDADO PLAN DESARROLLO'!$EL$9:$ET$304,2,0)))</f>
        <v>Implementar alternativas de transporte turístico hacia los sitios de interés turístico</v>
      </c>
      <c r="F13" s="967" t="str">
        <f>IF(D13=0,"0-0",(VLOOKUP(D13,'CONSOLIDADO PLAN DESARROLLO'!$EL$9:$ET$304,3,0)))</f>
        <v>N° de alternativas de transporte implementadas</v>
      </c>
      <c r="G13" s="989">
        <f>IF(D13=0,"0-0",(VLOOKUP(D13,'CONSOLIDADO PLAN DESARROLLO'!$EL$9:$ET$304,4,0)))</f>
        <v>0</v>
      </c>
      <c r="H13" s="973">
        <f>IF(D13=0,"0-0",(VLOOKUP(D13,'CONSOLIDADO PLAN DESARROLLO'!$EL$9:$ET$304,5,0)))</f>
        <v>1</v>
      </c>
      <c r="I13" s="976">
        <f>IF(D13=0,"0-0",(VLOOKUP(D13,'CONSOLIDADO PLAN DESARROLLO'!$EL$9:$ET$304,$R$3,0)))</f>
        <v>0.5</v>
      </c>
      <c r="J13" s="977"/>
      <c r="K13" s="982">
        <v>0.5</v>
      </c>
      <c r="L13" s="985">
        <v>0.5</v>
      </c>
      <c r="M13" s="806" t="s">
        <v>1929</v>
      </c>
      <c r="N13" s="805" t="s">
        <v>1930</v>
      </c>
      <c r="O13" s="807">
        <v>3</v>
      </c>
      <c r="P13" s="47" t="s">
        <v>1958</v>
      </c>
      <c r="Q13" s="47">
        <v>1</v>
      </c>
      <c r="R13" s="886">
        <f>VLOOKUP($D13,'[5]Tablero Logro Metas 2019'!$AK$7:$AS$302,3,0)</f>
        <v>0</v>
      </c>
      <c r="S13" s="48"/>
      <c r="T13" s="889">
        <f>VLOOKUP($D13,'[5]Tablero Logro Metas 2019'!$AK$7:$AS$302,4,0)</f>
        <v>0</v>
      </c>
      <c r="U13" s="49"/>
      <c r="V13" s="889">
        <f>VLOOKUP($D13,'[5]Tablero Logro Metas 2019'!$AK$7:$AS$302,5,0)</f>
        <v>0</v>
      </c>
      <c r="W13" s="49"/>
      <c r="X13" s="889">
        <f>VLOOKUP($D13,'[5]Tablero Logro Metas 2019'!$AK$7:$AS$302,6,0)</f>
        <v>0</v>
      </c>
      <c r="Y13" s="49"/>
      <c r="Z13" s="889">
        <f>VLOOKUP($D13,'[5]Tablero Logro Metas 2019'!$AK$7:$AS$302,7,0)</f>
        <v>0</v>
      </c>
      <c r="AA13" s="49"/>
      <c r="AB13" s="889">
        <f>VLOOKUP($D13,'[5]Tablero Logro Metas 2019'!$AK$7:$AS$302,8,0)</f>
        <v>0</v>
      </c>
      <c r="AC13" s="49"/>
      <c r="AD13" s="889">
        <f>VLOOKUP($D13,'[5]Tablero Logro Metas 2019'!$AK$7:$AS$302,9,0)</f>
        <v>0</v>
      </c>
      <c r="AE13" s="49"/>
      <c r="AF13" s="880">
        <v>4685075</v>
      </c>
      <c r="AG13" s="50">
        <v>4685075</v>
      </c>
      <c r="AH13" s="880"/>
      <c r="AI13" s="49"/>
      <c r="AJ13" s="883">
        <f>+R13+T13+V13+X13+Z13+AB13+AD13+AF13+AH13</f>
        <v>4685075</v>
      </c>
      <c r="AK13" s="103">
        <f t="shared" ref="AK13:AK18" si="2">AC13+AE13+AG13+S13+U13+W13+Y13+AA13+AI13</f>
        <v>4685075</v>
      </c>
      <c r="AL13" s="51">
        <v>9</v>
      </c>
      <c r="AM13" s="52">
        <v>30</v>
      </c>
      <c r="AN13" s="52">
        <v>27</v>
      </c>
      <c r="AO13" s="52">
        <v>69</v>
      </c>
      <c r="AP13" s="52">
        <v>102</v>
      </c>
      <c r="AQ13" s="52">
        <v>63</v>
      </c>
      <c r="AR13" s="53">
        <f t="shared" ref="AR13:AR18" si="3">SUM(AL13:AQ13)</f>
        <v>300</v>
      </c>
      <c r="AS13" s="54">
        <v>204</v>
      </c>
      <c r="AT13" s="52">
        <v>96</v>
      </c>
      <c r="AU13" s="53">
        <f t="shared" ref="AU13:AU17" si="4">SUM(AS13:AT13)</f>
        <v>300</v>
      </c>
      <c r="AV13" s="54"/>
      <c r="AW13" s="52"/>
      <c r="AX13" s="52"/>
      <c r="AY13" s="52"/>
      <c r="AZ13" s="55"/>
      <c r="BA13" s="56" t="s">
        <v>1968</v>
      </c>
      <c r="BB13" s="56"/>
      <c r="BC13" s="57" t="s">
        <v>1959</v>
      </c>
    </row>
    <row r="14" spans="1:64" ht="17.25" customHeight="1" x14ac:dyDescent="0.2">
      <c r="A14" s="956"/>
      <c r="B14" s="958"/>
      <c r="C14" s="961"/>
      <c r="D14" s="964"/>
      <c r="E14" s="971"/>
      <c r="F14" s="967"/>
      <c r="G14" s="989"/>
      <c r="H14" s="973"/>
      <c r="I14" s="978"/>
      <c r="J14" s="979"/>
      <c r="K14" s="982"/>
      <c r="L14" s="986"/>
      <c r="M14" s="174"/>
      <c r="N14" s="175"/>
      <c r="O14" s="176"/>
      <c r="P14" s="47"/>
      <c r="Q14" s="47"/>
      <c r="R14" s="887"/>
      <c r="S14" s="48"/>
      <c r="T14" s="890"/>
      <c r="U14" s="49"/>
      <c r="V14" s="890"/>
      <c r="W14" s="49"/>
      <c r="X14" s="890"/>
      <c r="Y14" s="49"/>
      <c r="Z14" s="890"/>
      <c r="AA14" s="49"/>
      <c r="AB14" s="890"/>
      <c r="AC14" s="49"/>
      <c r="AD14" s="890"/>
      <c r="AE14" s="49"/>
      <c r="AF14" s="881"/>
      <c r="AG14" s="50"/>
      <c r="AH14" s="881"/>
      <c r="AI14" s="49"/>
      <c r="AJ14" s="884"/>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6"/>
      <c r="B15" s="958"/>
      <c r="C15" s="961"/>
      <c r="D15" s="964"/>
      <c r="E15" s="971"/>
      <c r="F15" s="967"/>
      <c r="G15" s="989"/>
      <c r="H15" s="973"/>
      <c r="I15" s="978"/>
      <c r="J15" s="979"/>
      <c r="K15" s="982"/>
      <c r="L15" s="986"/>
      <c r="M15" s="174"/>
      <c r="N15" s="175"/>
      <c r="O15" s="176"/>
      <c r="P15" s="47"/>
      <c r="Q15" s="47"/>
      <c r="R15" s="887"/>
      <c r="S15" s="48"/>
      <c r="T15" s="890"/>
      <c r="U15" s="49"/>
      <c r="V15" s="890"/>
      <c r="W15" s="49"/>
      <c r="X15" s="890"/>
      <c r="Y15" s="49"/>
      <c r="Z15" s="890"/>
      <c r="AA15" s="49"/>
      <c r="AB15" s="890"/>
      <c r="AC15" s="49"/>
      <c r="AD15" s="890"/>
      <c r="AE15" s="49"/>
      <c r="AF15" s="881"/>
      <c r="AG15" s="50"/>
      <c r="AH15" s="881"/>
      <c r="AI15" s="49"/>
      <c r="AJ15" s="884"/>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6"/>
      <c r="B16" s="958"/>
      <c r="C16" s="961"/>
      <c r="D16" s="964"/>
      <c r="E16" s="971"/>
      <c r="F16" s="967"/>
      <c r="G16" s="989"/>
      <c r="H16" s="973"/>
      <c r="I16" s="978"/>
      <c r="J16" s="979"/>
      <c r="K16" s="982"/>
      <c r="L16" s="986"/>
      <c r="M16" s="174"/>
      <c r="N16" s="175"/>
      <c r="O16" s="176"/>
      <c r="P16" s="47"/>
      <c r="Q16" s="47"/>
      <c r="R16" s="887"/>
      <c r="S16" s="48"/>
      <c r="T16" s="890"/>
      <c r="U16" s="49"/>
      <c r="V16" s="890"/>
      <c r="W16" s="49"/>
      <c r="X16" s="890"/>
      <c r="Y16" s="49"/>
      <c r="Z16" s="890"/>
      <c r="AA16" s="49"/>
      <c r="AB16" s="890"/>
      <c r="AC16" s="49"/>
      <c r="AD16" s="890"/>
      <c r="AE16" s="49"/>
      <c r="AF16" s="881"/>
      <c r="AG16" s="50"/>
      <c r="AH16" s="881"/>
      <c r="AI16" s="49"/>
      <c r="AJ16" s="884"/>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6"/>
      <c r="B17" s="958"/>
      <c r="C17" s="961"/>
      <c r="D17" s="964"/>
      <c r="E17" s="971"/>
      <c r="F17" s="967"/>
      <c r="G17" s="989"/>
      <c r="H17" s="973"/>
      <c r="I17" s="978"/>
      <c r="J17" s="979"/>
      <c r="K17" s="982"/>
      <c r="L17" s="986"/>
      <c r="M17" s="174"/>
      <c r="N17" s="175"/>
      <c r="O17" s="176"/>
      <c r="P17" s="47"/>
      <c r="Q17" s="47"/>
      <c r="R17" s="887"/>
      <c r="S17" s="48"/>
      <c r="T17" s="890"/>
      <c r="U17" s="49"/>
      <c r="V17" s="890"/>
      <c r="W17" s="49"/>
      <c r="X17" s="890"/>
      <c r="Y17" s="49"/>
      <c r="Z17" s="890"/>
      <c r="AA17" s="49"/>
      <c r="AB17" s="890"/>
      <c r="AC17" s="49"/>
      <c r="AD17" s="890"/>
      <c r="AE17" s="49"/>
      <c r="AF17" s="881"/>
      <c r="AG17" s="50"/>
      <c r="AH17" s="881"/>
      <c r="AI17" s="49"/>
      <c r="AJ17" s="884"/>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6"/>
      <c r="B18" s="959"/>
      <c r="C18" s="962"/>
      <c r="D18" s="965"/>
      <c r="E18" s="971"/>
      <c r="F18" s="968"/>
      <c r="G18" s="990"/>
      <c r="H18" s="974"/>
      <c r="I18" s="978"/>
      <c r="J18" s="979"/>
      <c r="K18" s="983"/>
      <c r="L18" s="986"/>
      <c r="M18" s="177"/>
      <c r="N18" s="178"/>
      <c r="O18" s="179"/>
      <c r="P18" s="107"/>
      <c r="Q18" s="107"/>
      <c r="R18" s="887"/>
      <c r="S18" s="108"/>
      <c r="T18" s="890"/>
      <c r="U18" s="109"/>
      <c r="V18" s="890"/>
      <c r="W18" s="109"/>
      <c r="X18" s="890"/>
      <c r="Y18" s="109"/>
      <c r="Z18" s="890"/>
      <c r="AA18" s="109"/>
      <c r="AB18" s="890"/>
      <c r="AC18" s="109"/>
      <c r="AD18" s="890"/>
      <c r="AE18" s="109"/>
      <c r="AF18" s="881"/>
      <c r="AG18" s="110"/>
      <c r="AH18" s="881"/>
      <c r="AI18" s="109"/>
      <c r="AJ18" s="885"/>
      <c r="AK18" s="103">
        <f t="shared" si="2"/>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2"/>
      <c r="F19" s="969"/>
      <c r="G19" s="991"/>
      <c r="H19" s="975"/>
      <c r="I19" s="980"/>
      <c r="J19" s="981"/>
      <c r="K19" s="984"/>
      <c r="L19" s="987"/>
      <c r="M19" s="180"/>
      <c r="N19" s="181"/>
      <c r="O19" s="182"/>
      <c r="P19" s="117"/>
      <c r="Q19" s="117"/>
      <c r="R19" s="888"/>
      <c r="S19" s="183"/>
      <c r="T19" s="891"/>
      <c r="U19" s="184"/>
      <c r="V19" s="891"/>
      <c r="W19" s="184"/>
      <c r="X19" s="891"/>
      <c r="Y19" s="184"/>
      <c r="Z19" s="891"/>
      <c r="AA19" s="184"/>
      <c r="AB19" s="891"/>
      <c r="AC19" s="184"/>
      <c r="AD19" s="891"/>
      <c r="AE19" s="184"/>
      <c r="AF19" s="882"/>
      <c r="AG19" s="185"/>
      <c r="AH19" s="882"/>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8"/>
      <c r="J20" s="98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5">
        <v>2</v>
      </c>
      <c r="B21" s="161" t="s">
        <v>1705</v>
      </c>
      <c r="C21" s="162" t="s">
        <v>1706</v>
      </c>
      <c r="D21" s="163" t="s">
        <v>21</v>
      </c>
      <c r="E21" s="163" t="s">
        <v>1892</v>
      </c>
      <c r="F21" s="162" t="s">
        <v>1707</v>
      </c>
      <c r="G21" s="164" t="s">
        <v>1679</v>
      </c>
      <c r="H21" s="164" t="s">
        <v>1680</v>
      </c>
      <c r="I21" s="165" t="s">
        <v>1908</v>
      </c>
      <c r="J21" s="166">
        <f>+$N$3</f>
        <v>2019</v>
      </c>
      <c r="K21" s="164" t="s">
        <v>1925</v>
      </c>
      <c r="L21" s="165" t="s">
        <v>1944</v>
      </c>
      <c r="M21" s="162" t="s">
        <v>1708</v>
      </c>
      <c r="N21" s="162" t="s">
        <v>1709</v>
      </c>
      <c r="O21" s="162" t="s">
        <v>1710</v>
      </c>
      <c r="P21" s="162" t="s">
        <v>1953</v>
      </c>
      <c r="Q21" s="162" t="s">
        <v>1945</v>
      </c>
      <c r="R21" s="167">
        <f t="shared" ref="R21:AK21" si="5">SUM(R22:R25)</f>
        <v>0</v>
      </c>
      <c r="S21" s="168">
        <f t="shared" si="5"/>
        <v>0</v>
      </c>
      <c r="T21" s="169">
        <f t="shared" si="5"/>
        <v>0</v>
      </c>
      <c r="U21" s="170">
        <f t="shared" si="5"/>
        <v>0</v>
      </c>
      <c r="V21" s="169">
        <f t="shared" si="5"/>
        <v>0</v>
      </c>
      <c r="W21" s="170">
        <f t="shared" si="5"/>
        <v>0</v>
      </c>
      <c r="X21" s="169">
        <f t="shared" si="5"/>
        <v>0</v>
      </c>
      <c r="Y21" s="170">
        <f t="shared" si="5"/>
        <v>0</v>
      </c>
      <c r="Z21" s="169">
        <f t="shared" si="5"/>
        <v>0</v>
      </c>
      <c r="AA21" s="170">
        <f t="shared" si="5"/>
        <v>0</v>
      </c>
      <c r="AB21" s="169">
        <f t="shared" si="5"/>
        <v>0</v>
      </c>
      <c r="AC21" s="170">
        <f t="shared" si="5"/>
        <v>0</v>
      </c>
      <c r="AD21" s="169">
        <f t="shared" si="5"/>
        <v>0</v>
      </c>
      <c r="AE21" s="170">
        <f t="shared" si="5"/>
        <v>0</v>
      </c>
      <c r="AF21" s="169">
        <f t="shared" si="5"/>
        <v>5190622</v>
      </c>
      <c r="AG21" s="171">
        <f t="shared" si="5"/>
        <v>5190622</v>
      </c>
      <c r="AH21" s="169">
        <f t="shared" si="5"/>
        <v>0</v>
      </c>
      <c r="AI21" s="170">
        <f t="shared" si="5"/>
        <v>0</v>
      </c>
      <c r="AJ21" s="172">
        <f t="shared" si="5"/>
        <v>5190622</v>
      </c>
      <c r="AK21" s="173">
        <f t="shared" si="5"/>
        <v>5190622</v>
      </c>
      <c r="AL21" s="859"/>
      <c r="AM21" s="860"/>
      <c r="AN21" s="860"/>
      <c r="AO21" s="860"/>
      <c r="AP21" s="860"/>
      <c r="AQ21" s="860"/>
      <c r="AR21" s="861"/>
      <c r="AS21" s="862"/>
      <c r="AT21" s="860"/>
      <c r="AU21" s="861"/>
      <c r="AV21" s="862"/>
      <c r="AW21" s="860"/>
      <c r="AX21" s="860"/>
      <c r="AY21" s="860"/>
      <c r="AZ21" s="863"/>
      <c r="BA21" s="44" t="s">
        <v>1685</v>
      </c>
      <c r="BB21" s="44" t="s">
        <v>1947</v>
      </c>
      <c r="BC21" s="45" t="s">
        <v>1687</v>
      </c>
    </row>
    <row r="22" spans="1:55" ht="77.25" customHeight="1" x14ac:dyDescent="0.2">
      <c r="A22" s="956"/>
      <c r="B22" s="958" t="str">
        <f>VLOOKUP($D$9,'PROYECTOS REGISTRADOS'!$A$2:$D$82,4,0)</f>
        <v>Implementación del Plan Sectorial de Turismo, Tocancipá, Cundinamarca, Centro Oriente</v>
      </c>
      <c r="C22" s="961" t="str">
        <f>VLOOKUP($D$9,'PROYECTOS REGISTRADOS'!$A$2:$D$82,3,0)</f>
        <v>2016-25817-0035</v>
      </c>
      <c r="D22" s="964" t="s">
        <v>960</v>
      </c>
      <c r="E22" s="970" t="str">
        <f>IF(D22=0,"0-0",(VLOOKUP(D22,'CONSOLIDADO PLAN DESARROLLO'!$EL$9:$ET$304,2,0)))</f>
        <v>Desarrollar mecanismos para apoyar emprendimientos de turismo</v>
      </c>
      <c r="F22" s="967" t="str">
        <f>IF(D22=0,"0-0",(VLOOKUP(D22,'CONSOLIDADO PLAN DESARROLLO'!$EL$9:$ET$304,3,0)))</f>
        <v>No. de mecanismos desarrollados</v>
      </c>
      <c r="G22" s="989">
        <f>IF(D22=0,"0-0",(VLOOKUP(D22,'CONSOLIDADO PLAN DESARROLLO'!$EL$9:$ET$304,4,0)))</f>
        <v>0</v>
      </c>
      <c r="H22" s="973">
        <f>IF(D22=0,"0-0",(VLOOKUP(D22,'CONSOLIDADO PLAN DESARROLLO'!$EL$9:$ET$304,5,0)))</f>
        <v>1</v>
      </c>
      <c r="I22" s="976">
        <f>IF(D22=0,"0-0",(VLOOKUP(D22,'CONSOLIDADO PLAN DESARROLLO'!$EL$9:$ET$304,$R$3,0)))</f>
        <v>0.25</v>
      </c>
      <c r="J22" s="977"/>
      <c r="K22" s="982">
        <v>0.3</v>
      </c>
      <c r="L22" s="985">
        <v>0.3</v>
      </c>
      <c r="M22" s="804" t="s">
        <v>1931</v>
      </c>
      <c r="N22" s="805" t="s">
        <v>1930</v>
      </c>
      <c r="O22" s="807">
        <v>4</v>
      </c>
      <c r="P22" s="47">
        <v>1</v>
      </c>
      <c r="Q22" s="47">
        <v>1</v>
      </c>
      <c r="R22" s="886">
        <f>VLOOKUP($D22,'[5]Tablero Logro Metas 2019'!$AK$7:$AS$302,3,0)</f>
        <v>0</v>
      </c>
      <c r="S22" s="48"/>
      <c r="T22" s="889">
        <f>VLOOKUP($D22,'[5]Tablero Logro Metas 2019'!$AK$7:$AS$302,4,0)</f>
        <v>0</v>
      </c>
      <c r="U22" s="49"/>
      <c r="V22" s="889">
        <f>VLOOKUP($D22,'[5]Tablero Logro Metas 2019'!$AK$7:$AS$302,5,0)</f>
        <v>0</v>
      </c>
      <c r="W22" s="49"/>
      <c r="X22" s="889">
        <f>VLOOKUP($D22,'[5]Tablero Logro Metas 2019'!$AK$7:$AS$302,6,0)</f>
        <v>0</v>
      </c>
      <c r="Y22" s="49"/>
      <c r="Z22" s="889">
        <f>VLOOKUP($D22,'[5]Tablero Logro Metas 2019'!$AK$7:$AS$302,7,0)</f>
        <v>0</v>
      </c>
      <c r="AA22" s="49"/>
      <c r="AB22" s="889">
        <f>VLOOKUP($D22,'[5]Tablero Logro Metas 2019'!$AK$7:$AS$302,8,0)</f>
        <v>0</v>
      </c>
      <c r="AC22" s="49"/>
      <c r="AD22" s="889">
        <f>VLOOKUP($D22,'[5]Tablero Logro Metas 2019'!$AK$7:$AS$302,9,0)</f>
        <v>0</v>
      </c>
      <c r="AE22" s="49"/>
      <c r="AF22" s="880">
        <v>5190622</v>
      </c>
      <c r="AG22" s="50">
        <v>505548</v>
      </c>
      <c r="AH22" s="880"/>
      <c r="AI22" s="49"/>
      <c r="AJ22" s="883">
        <f>+R22+T22+V22+X22+Z22+AB22+AD22+AF22+AH22</f>
        <v>5190622</v>
      </c>
      <c r="AK22" s="103">
        <f t="shared" ref="AK22:AK24" si="6">AC22+AE22+AG22+S22+U22+W22+Y22+AA22+AI22</f>
        <v>505548</v>
      </c>
      <c r="AL22" s="51"/>
      <c r="AM22" s="52"/>
      <c r="AN22" s="52"/>
      <c r="AO22" s="52"/>
      <c r="AP22" s="52">
        <v>14</v>
      </c>
      <c r="AQ22" s="52">
        <v>6</v>
      </c>
      <c r="AR22" s="53">
        <f>SUM(AL22:AQ22)</f>
        <v>20</v>
      </c>
      <c r="AS22" s="54">
        <v>12</v>
      </c>
      <c r="AT22" s="52">
        <v>8</v>
      </c>
      <c r="AU22" s="53">
        <f t="shared" ref="AU22:AU24" si="7">SUM(AS22:AT22)</f>
        <v>20</v>
      </c>
      <c r="AV22" s="54"/>
      <c r="AW22" s="52"/>
      <c r="AX22" s="52"/>
      <c r="AY22" s="52"/>
      <c r="AZ22" s="55"/>
      <c r="BA22" s="56" t="s">
        <v>1966</v>
      </c>
      <c r="BB22" s="56" t="s">
        <v>1960</v>
      </c>
      <c r="BC22" s="57" t="s">
        <v>1961</v>
      </c>
    </row>
    <row r="23" spans="1:55" ht="72" x14ac:dyDescent="0.2">
      <c r="A23" s="956"/>
      <c r="B23" s="958"/>
      <c r="C23" s="961"/>
      <c r="D23" s="964"/>
      <c r="E23" s="971"/>
      <c r="F23" s="967"/>
      <c r="G23" s="989"/>
      <c r="H23" s="973"/>
      <c r="I23" s="978"/>
      <c r="J23" s="979"/>
      <c r="K23" s="982"/>
      <c r="L23" s="986"/>
      <c r="M23" s="804" t="s">
        <v>1937</v>
      </c>
      <c r="N23" s="805" t="s">
        <v>1930</v>
      </c>
      <c r="O23" s="807">
        <v>4</v>
      </c>
      <c r="P23" s="47">
        <v>1</v>
      </c>
      <c r="Q23" s="47">
        <v>1</v>
      </c>
      <c r="R23" s="887"/>
      <c r="S23" s="48"/>
      <c r="T23" s="890"/>
      <c r="U23" s="49"/>
      <c r="V23" s="890"/>
      <c r="W23" s="49"/>
      <c r="X23" s="890"/>
      <c r="Y23" s="49"/>
      <c r="Z23" s="890"/>
      <c r="AA23" s="49"/>
      <c r="AB23" s="890"/>
      <c r="AC23" s="49"/>
      <c r="AD23" s="890"/>
      <c r="AE23" s="49"/>
      <c r="AF23" s="881"/>
      <c r="AG23" s="50">
        <v>4685074</v>
      </c>
      <c r="AH23" s="881"/>
      <c r="AI23" s="49"/>
      <c r="AJ23" s="884"/>
      <c r="AK23" s="103">
        <f t="shared" si="6"/>
        <v>4685074</v>
      </c>
      <c r="AL23" s="51"/>
      <c r="AM23" s="52"/>
      <c r="AN23" s="52"/>
      <c r="AO23" s="52">
        <v>2</v>
      </c>
      <c r="AP23" s="52">
        <v>6</v>
      </c>
      <c r="AQ23" s="52"/>
      <c r="AR23" s="53">
        <f t="shared" ref="AR23:AR24" si="8">SUM(AL23:AQ23)</f>
        <v>8</v>
      </c>
      <c r="AS23" s="54">
        <v>2</v>
      </c>
      <c r="AT23" s="52">
        <v>6</v>
      </c>
      <c r="AU23" s="53">
        <f t="shared" si="7"/>
        <v>8</v>
      </c>
      <c r="AV23" s="54"/>
      <c r="AW23" s="52"/>
      <c r="AX23" s="52"/>
      <c r="AY23" s="52"/>
      <c r="AZ23" s="55"/>
      <c r="BA23" s="56" t="s">
        <v>1969</v>
      </c>
      <c r="BB23" s="56"/>
      <c r="BC23" s="57" t="s">
        <v>1961</v>
      </c>
    </row>
    <row r="24" spans="1:55" ht="17.25" customHeight="1" x14ac:dyDescent="0.2">
      <c r="A24" s="956"/>
      <c r="B24" s="958"/>
      <c r="C24" s="961"/>
      <c r="D24" s="964"/>
      <c r="E24" s="971"/>
      <c r="F24" s="967"/>
      <c r="G24" s="989"/>
      <c r="H24" s="973"/>
      <c r="I24" s="978"/>
      <c r="J24" s="979"/>
      <c r="K24" s="982"/>
      <c r="L24" s="986"/>
      <c r="M24" s="174"/>
      <c r="N24" s="175"/>
      <c r="O24" s="176"/>
      <c r="P24" s="47"/>
      <c r="Q24" s="47"/>
      <c r="R24" s="887"/>
      <c r="S24" s="48"/>
      <c r="T24" s="890"/>
      <c r="U24" s="49"/>
      <c r="V24" s="890"/>
      <c r="W24" s="49"/>
      <c r="X24" s="890"/>
      <c r="Y24" s="49"/>
      <c r="Z24" s="890"/>
      <c r="AA24" s="49"/>
      <c r="AB24" s="890"/>
      <c r="AC24" s="49"/>
      <c r="AD24" s="890"/>
      <c r="AE24" s="49"/>
      <c r="AF24" s="881"/>
      <c r="AG24" s="50"/>
      <c r="AH24" s="881"/>
      <c r="AI24" s="49"/>
      <c r="AJ24" s="884"/>
      <c r="AK24" s="103">
        <f t="shared" si="6"/>
        <v>0</v>
      </c>
      <c r="AL24" s="51"/>
      <c r="AM24" s="52"/>
      <c r="AN24" s="52"/>
      <c r="AO24" s="52"/>
      <c r="AP24" s="52"/>
      <c r="AQ24" s="52"/>
      <c r="AR24" s="53">
        <f t="shared" si="8"/>
        <v>0</v>
      </c>
      <c r="AS24" s="54"/>
      <c r="AT24" s="52"/>
      <c r="AU24" s="53">
        <f t="shared" si="7"/>
        <v>0</v>
      </c>
      <c r="AV24" s="54"/>
      <c r="AW24" s="52"/>
      <c r="AX24" s="52"/>
      <c r="AY24" s="52"/>
      <c r="AZ24" s="55"/>
      <c r="BA24" s="56"/>
      <c r="BB24" s="56"/>
      <c r="BC24" s="57"/>
    </row>
    <row r="25" spans="1:55" ht="9.9499999999999993" customHeight="1" thickBot="1" x14ac:dyDescent="0.25">
      <c r="A25" s="957"/>
      <c r="B25" s="960"/>
      <c r="C25" s="963"/>
      <c r="D25" s="966"/>
      <c r="E25" s="972"/>
      <c r="F25" s="969"/>
      <c r="G25" s="991"/>
      <c r="H25" s="975"/>
      <c r="I25" s="980"/>
      <c r="J25" s="981"/>
      <c r="K25" s="984"/>
      <c r="L25" s="987"/>
      <c r="M25" s="180"/>
      <c r="N25" s="181"/>
      <c r="O25" s="182"/>
      <c r="P25" s="117"/>
      <c r="Q25" s="117"/>
      <c r="R25" s="888"/>
      <c r="S25" s="183"/>
      <c r="T25" s="891"/>
      <c r="U25" s="184"/>
      <c r="V25" s="891"/>
      <c r="W25" s="184"/>
      <c r="X25" s="891"/>
      <c r="Y25" s="184"/>
      <c r="Z25" s="891"/>
      <c r="AA25" s="184"/>
      <c r="AB25" s="891"/>
      <c r="AC25" s="184"/>
      <c r="AD25" s="891"/>
      <c r="AE25" s="184"/>
      <c r="AF25" s="882"/>
      <c r="AG25" s="185"/>
      <c r="AH25" s="882"/>
      <c r="AI25" s="184"/>
      <c r="AJ25" s="118"/>
      <c r="AK25" s="119"/>
      <c r="AL25" s="186"/>
      <c r="AM25" s="187"/>
      <c r="AN25" s="187"/>
      <c r="AO25" s="187"/>
      <c r="AP25" s="187"/>
      <c r="AQ25" s="187"/>
      <c r="AR25" s="120"/>
      <c r="AS25" s="188"/>
      <c r="AT25" s="187"/>
      <c r="AU25" s="120"/>
      <c r="AV25" s="188"/>
      <c r="AW25" s="187"/>
      <c r="AX25" s="187"/>
      <c r="AY25" s="187"/>
      <c r="AZ25" s="189"/>
      <c r="BA25" s="190"/>
      <c r="BB25" s="190"/>
      <c r="BC25" s="191"/>
    </row>
    <row r="26" spans="1:55" ht="72" customHeight="1" x14ac:dyDescent="0.2">
      <c r="A26" s="955">
        <v>3</v>
      </c>
      <c r="B26" s="161" t="s">
        <v>1705</v>
      </c>
      <c r="C26" s="162" t="s">
        <v>1706</v>
      </c>
      <c r="D26" s="163" t="s">
        <v>21</v>
      </c>
      <c r="E26" s="163" t="s">
        <v>1892</v>
      </c>
      <c r="F26" s="162" t="s">
        <v>1707</v>
      </c>
      <c r="G26" s="164" t="s">
        <v>1679</v>
      </c>
      <c r="H26" s="164" t="s">
        <v>1680</v>
      </c>
      <c r="I26" s="165" t="s">
        <v>1908</v>
      </c>
      <c r="J26" s="166">
        <f>+$N$3</f>
        <v>2019</v>
      </c>
      <c r="K26" s="164" t="s">
        <v>1925</v>
      </c>
      <c r="L26" s="165" t="s">
        <v>1944</v>
      </c>
      <c r="M26" s="162" t="s">
        <v>1708</v>
      </c>
      <c r="N26" s="162" t="s">
        <v>1709</v>
      </c>
      <c r="O26" s="162" t="s">
        <v>1710</v>
      </c>
      <c r="P26" s="162" t="s">
        <v>1953</v>
      </c>
      <c r="Q26" s="162" t="s">
        <v>1945</v>
      </c>
      <c r="R26" s="167">
        <f t="shared" ref="R26:AK26" si="9">SUM(R27:R30)</f>
        <v>0</v>
      </c>
      <c r="S26" s="168">
        <f t="shared" si="9"/>
        <v>0</v>
      </c>
      <c r="T26" s="169">
        <f t="shared" si="9"/>
        <v>0</v>
      </c>
      <c r="U26" s="170">
        <f t="shared" si="9"/>
        <v>0</v>
      </c>
      <c r="V26" s="169">
        <f t="shared" si="9"/>
        <v>0</v>
      </c>
      <c r="W26" s="170">
        <f t="shared" si="9"/>
        <v>0</v>
      </c>
      <c r="X26" s="169">
        <f t="shared" si="9"/>
        <v>0</v>
      </c>
      <c r="Y26" s="170">
        <f t="shared" si="9"/>
        <v>0</v>
      </c>
      <c r="Z26" s="169">
        <f t="shared" si="9"/>
        <v>0</v>
      </c>
      <c r="AA26" s="170">
        <f t="shared" si="9"/>
        <v>0</v>
      </c>
      <c r="AB26" s="169">
        <f t="shared" si="9"/>
        <v>0</v>
      </c>
      <c r="AC26" s="170">
        <f t="shared" si="9"/>
        <v>0</v>
      </c>
      <c r="AD26" s="169">
        <f t="shared" si="9"/>
        <v>0</v>
      </c>
      <c r="AE26" s="170">
        <f t="shared" si="9"/>
        <v>0</v>
      </c>
      <c r="AF26" s="169">
        <f t="shared" si="9"/>
        <v>13592900</v>
      </c>
      <c r="AG26" s="171">
        <f t="shared" si="9"/>
        <v>13592900</v>
      </c>
      <c r="AH26" s="169">
        <f t="shared" si="9"/>
        <v>0</v>
      </c>
      <c r="AI26" s="170">
        <f t="shared" si="9"/>
        <v>45000000</v>
      </c>
      <c r="AJ26" s="172">
        <f t="shared" si="9"/>
        <v>13592900</v>
      </c>
      <c r="AK26" s="173">
        <f t="shared" si="9"/>
        <v>58592900</v>
      </c>
      <c r="AL26" s="859"/>
      <c r="AM26" s="860"/>
      <c r="AN26" s="860"/>
      <c r="AO26" s="860"/>
      <c r="AP26" s="860"/>
      <c r="AQ26" s="860"/>
      <c r="AR26" s="861"/>
      <c r="AS26" s="862"/>
      <c r="AT26" s="860"/>
      <c r="AU26" s="861"/>
      <c r="AV26" s="862"/>
      <c r="AW26" s="860"/>
      <c r="AX26" s="860"/>
      <c r="AY26" s="860"/>
      <c r="AZ26" s="863"/>
      <c r="BA26" s="44" t="s">
        <v>1685</v>
      </c>
      <c r="BB26" s="44" t="s">
        <v>1947</v>
      </c>
      <c r="BC26" s="45" t="s">
        <v>1687</v>
      </c>
    </row>
    <row r="27" spans="1:55" ht="52.5" customHeight="1" x14ac:dyDescent="0.2">
      <c r="A27" s="956"/>
      <c r="B27" s="958" t="str">
        <f>VLOOKUP($D$9,'PROYECTOS REGISTRADOS'!$A$2:$D$82,4,0)</f>
        <v>Implementación del Plan Sectorial de Turismo, Tocancipá, Cundinamarca, Centro Oriente</v>
      </c>
      <c r="C27" s="961" t="str">
        <f>VLOOKUP($D$9,'PROYECTOS REGISTRADOS'!$A$2:$D$82,3,0)</f>
        <v>2016-25817-0035</v>
      </c>
      <c r="D27" s="964" t="s">
        <v>964</v>
      </c>
      <c r="E27" s="970" t="str">
        <f>IF(D27=0,"0-0",(VLOOKUP(D27,'CONSOLIDADO PLAN DESARROLLO'!$EL$9:$ET$304,2,0)))</f>
        <v>Participar en proyectos turísticos como estrategia de integración y desarrollo</v>
      </c>
      <c r="F27" s="967" t="str">
        <f>IF(D27=0,"0-0",(VLOOKUP(D27,'CONSOLIDADO PLAN DESARROLLO'!$EL$9:$ET$304,3,0)))</f>
        <v>N° de participaciones</v>
      </c>
      <c r="G27" s="989">
        <f>IF(D27=0,"0-0",(VLOOKUP(D27,'CONSOLIDADO PLAN DESARROLLO'!$EL$9:$ET$304,4,0)))</f>
        <v>1</v>
      </c>
      <c r="H27" s="973">
        <f>IF(D27=0,"0-0",(VLOOKUP(D27,'CONSOLIDADO PLAN DESARROLLO'!$EL$9:$ET$304,5,0)))</f>
        <v>2</v>
      </c>
      <c r="I27" s="976">
        <f>IF(D27=0,"0-0",(VLOOKUP(D27,'CONSOLIDADO PLAN DESARROLLO'!$EL$9:$ET$304,$R$3,0)))</f>
        <v>0.5</v>
      </c>
      <c r="J27" s="977"/>
      <c r="K27" s="992">
        <v>0.2</v>
      </c>
      <c r="L27" s="985">
        <v>0.5</v>
      </c>
      <c r="M27" s="806" t="s">
        <v>1932</v>
      </c>
      <c r="N27" s="805" t="s">
        <v>1930</v>
      </c>
      <c r="O27" s="807">
        <v>4</v>
      </c>
      <c r="P27" s="47">
        <v>0</v>
      </c>
      <c r="Q27" s="47">
        <v>1</v>
      </c>
      <c r="R27" s="886">
        <f>VLOOKUP($D27,'[5]Tablero Logro Metas 2019'!$AK$7:$AS$302,3,0)</f>
        <v>0</v>
      </c>
      <c r="S27" s="48"/>
      <c r="T27" s="889">
        <f>VLOOKUP($D27,'[5]Tablero Logro Metas 2019'!$AK$7:$AS$302,4,0)</f>
        <v>0</v>
      </c>
      <c r="U27" s="49"/>
      <c r="V27" s="889">
        <v>0</v>
      </c>
      <c r="W27" s="49"/>
      <c r="X27" s="889">
        <f>VLOOKUP($D27,'[5]Tablero Logro Metas 2019'!$AK$7:$AS$302,6,0)</f>
        <v>0</v>
      </c>
      <c r="Y27" s="49"/>
      <c r="Z27" s="889">
        <f>VLOOKUP($D27,'[5]Tablero Logro Metas 2019'!$AK$7:$AS$302,7,0)</f>
        <v>0</v>
      </c>
      <c r="AA27" s="49"/>
      <c r="AB27" s="889">
        <f>VLOOKUP($D27,'[5]Tablero Logro Metas 2019'!$AK$7:$AS$302,8,0)</f>
        <v>0</v>
      </c>
      <c r="AC27" s="49"/>
      <c r="AD27" s="889">
        <f>VLOOKUP($D27,'[5]Tablero Logro Metas 2019'!$AK$7:$AS$302,9,0)</f>
        <v>0</v>
      </c>
      <c r="AE27" s="49"/>
      <c r="AF27" s="880">
        <v>13592900</v>
      </c>
      <c r="AG27" s="50">
        <f>4222752+4685074</f>
        <v>8907826</v>
      </c>
      <c r="AH27" s="880"/>
      <c r="AI27" s="49">
        <v>45000000</v>
      </c>
      <c r="AJ27" s="883">
        <f>+R27+T27+V27+X27+Z27+AB27+AD27+AF27+AH27</f>
        <v>13592900</v>
      </c>
      <c r="AK27" s="103">
        <f t="shared" ref="AK27:AK29" si="10">AC27+AE27+AG27+S27+U27+W27+Y27+AA27+AI27</f>
        <v>53907826</v>
      </c>
      <c r="AL27" s="51"/>
      <c r="AM27" s="52"/>
      <c r="AN27" s="52">
        <v>2</v>
      </c>
      <c r="AO27" s="52">
        <v>14</v>
      </c>
      <c r="AP27" s="52">
        <v>171</v>
      </c>
      <c r="AQ27" s="52">
        <v>49</v>
      </c>
      <c r="AR27" s="53">
        <f t="shared" ref="AR27:AR29" si="11">SUM(AL27:AQ27)</f>
        <v>236</v>
      </c>
      <c r="AS27" s="54">
        <v>201</v>
      </c>
      <c r="AT27" s="52">
        <v>35</v>
      </c>
      <c r="AU27" s="53">
        <f t="shared" ref="AU27:AU29" si="12">SUM(AS27:AT27)</f>
        <v>236</v>
      </c>
      <c r="AV27" s="54"/>
      <c r="AW27" s="52"/>
      <c r="AX27" s="52"/>
      <c r="AY27" s="52"/>
      <c r="AZ27" s="55"/>
      <c r="BA27" s="56" t="s">
        <v>1970</v>
      </c>
      <c r="BB27" s="56" t="s">
        <v>1962</v>
      </c>
      <c r="BC27" s="57" t="s">
        <v>1961</v>
      </c>
    </row>
    <row r="28" spans="1:55" ht="45" customHeight="1" x14ac:dyDescent="0.2">
      <c r="A28" s="956"/>
      <c r="B28" s="958"/>
      <c r="C28" s="961"/>
      <c r="D28" s="964"/>
      <c r="E28" s="971"/>
      <c r="F28" s="967"/>
      <c r="G28" s="989"/>
      <c r="H28" s="973"/>
      <c r="I28" s="978"/>
      <c r="J28" s="979"/>
      <c r="K28" s="992"/>
      <c r="L28" s="986"/>
      <c r="M28" s="806" t="s">
        <v>1938</v>
      </c>
      <c r="N28" s="805" t="s">
        <v>1930</v>
      </c>
      <c r="O28" s="807">
        <v>8</v>
      </c>
      <c r="P28" s="47">
        <v>2</v>
      </c>
      <c r="Q28" s="47">
        <v>2</v>
      </c>
      <c r="R28" s="887"/>
      <c r="S28" s="48"/>
      <c r="T28" s="890"/>
      <c r="U28" s="49"/>
      <c r="V28" s="890"/>
      <c r="W28" s="49"/>
      <c r="X28" s="890"/>
      <c r="Y28" s="49"/>
      <c r="Z28" s="890"/>
      <c r="AA28" s="49"/>
      <c r="AB28" s="890"/>
      <c r="AC28" s="49"/>
      <c r="AD28" s="890"/>
      <c r="AE28" s="49"/>
      <c r="AF28" s="881"/>
      <c r="AG28" s="50">
        <v>4685074</v>
      </c>
      <c r="AH28" s="881"/>
      <c r="AI28" s="49"/>
      <c r="AJ28" s="884"/>
      <c r="AK28" s="103">
        <f t="shared" si="10"/>
        <v>4685074</v>
      </c>
      <c r="AL28" s="51"/>
      <c r="AM28" s="52"/>
      <c r="AN28" s="52"/>
      <c r="AO28" s="52">
        <v>8</v>
      </c>
      <c r="AP28" s="52">
        <v>12</v>
      </c>
      <c r="AQ28" s="52">
        <v>4</v>
      </c>
      <c r="AR28" s="53">
        <f>SUM(AL28:AQ28)</f>
        <v>24</v>
      </c>
      <c r="AS28" s="54">
        <v>8</v>
      </c>
      <c r="AT28" s="52">
        <v>16</v>
      </c>
      <c r="AU28" s="53">
        <f t="shared" si="12"/>
        <v>24</v>
      </c>
      <c r="AV28" s="54"/>
      <c r="AW28" s="52"/>
      <c r="AX28" s="52"/>
      <c r="AY28" s="52"/>
      <c r="AZ28" s="55"/>
      <c r="BA28" s="56" t="s">
        <v>1971</v>
      </c>
      <c r="BB28" s="56"/>
      <c r="BC28" s="57" t="s">
        <v>1961</v>
      </c>
    </row>
    <row r="29" spans="1:55" ht="17.25" customHeight="1" x14ac:dyDescent="0.2">
      <c r="A29" s="956"/>
      <c r="B29" s="958"/>
      <c r="C29" s="961"/>
      <c r="D29" s="964"/>
      <c r="E29" s="971"/>
      <c r="F29" s="967"/>
      <c r="G29" s="989"/>
      <c r="H29" s="973"/>
      <c r="I29" s="978"/>
      <c r="J29" s="979"/>
      <c r="K29" s="992"/>
      <c r="L29" s="986"/>
      <c r="M29" s="174"/>
      <c r="N29" s="175"/>
      <c r="O29" s="176"/>
      <c r="P29" s="47"/>
      <c r="Q29" s="47"/>
      <c r="R29" s="887"/>
      <c r="S29" s="48"/>
      <c r="T29" s="890"/>
      <c r="U29" s="49"/>
      <c r="V29" s="890"/>
      <c r="W29" s="49"/>
      <c r="X29" s="890"/>
      <c r="Y29" s="49"/>
      <c r="Z29" s="890"/>
      <c r="AA29" s="49"/>
      <c r="AB29" s="890"/>
      <c r="AC29" s="49"/>
      <c r="AD29" s="890"/>
      <c r="AE29" s="49"/>
      <c r="AF29" s="881"/>
      <c r="AG29" s="50"/>
      <c r="AH29" s="881"/>
      <c r="AI29" s="49"/>
      <c r="AJ29" s="884"/>
      <c r="AK29" s="103">
        <f t="shared" si="10"/>
        <v>0</v>
      </c>
      <c r="AL29" s="51"/>
      <c r="AM29" s="52"/>
      <c r="AN29" s="52"/>
      <c r="AO29" s="52"/>
      <c r="AP29" s="52"/>
      <c r="AQ29" s="52"/>
      <c r="AR29" s="53">
        <f t="shared" si="11"/>
        <v>0</v>
      </c>
      <c r="AS29" s="54"/>
      <c r="AT29" s="52"/>
      <c r="AU29" s="53">
        <f t="shared" si="12"/>
        <v>0</v>
      </c>
      <c r="AV29" s="54"/>
      <c r="AW29" s="52"/>
      <c r="AX29" s="52"/>
      <c r="AY29" s="52"/>
      <c r="AZ29" s="55"/>
      <c r="BA29" s="56"/>
      <c r="BB29" s="56"/>
      <c r="BC29" s="57"/>
    </row>
    <row r="30" spans="1:55" ht="9.9499999999999993" customHeight="1" thickBot="1" x14ac:dyDescent="0.25">
      <c r="A30" s="957"/>
      <c r="B30" s="960"/>
      <c r="C30" s="963"/>
      <c r="D30" s="966"/>
      <c r="E30" s="972"/>
      <c r="F30" s="969"/>
      <c r="G30" s="991"/>
      <c r="H30" s="975"/>
      <c r="I30" s="980"/>
      <c r="J30" s="981"/>
      <c r="K30" s="993"/>
      <c r="L30" s="987"/>
      <c r="M30" s="180"/>
      <c r="N30" s="181"/>
      <c r="O30" s="182"/>
      <c r="P30" s="117"/>
      <c r="Q30" s="117"/>
      <c r="R30" s="888"/>
      <c r="S30" s="183"/>
      <c r="T30" s="891"/>
      <c r="U30" s="184"/>
      <c r="V30" s="891"/>
      <c r="W30" s="184"/>
      <c r="X30" s="891"/>
      <c r="Y30" s="184"/>
      <c r="Z30" s="891"/>
      <c r="AA30" s="184"/>
      <c r="AB30" s="891"/>
      <c r="AC30" s="184"/>
      <c r="AD30" s="891"/>
      <c r="AE30" s="184"/>
      <c r="AF30" s="882"/>
      <c r="AG30" s="185"/>
      <c r="AH30" s="882"/>
      <c r="AI30" s="184"/>
      <c r="AJ30" s="118"/>
      <c r="AK30" s="119"/>
      <c r="AL30" s="186"/>
      <c r="AM30" s="187"/>
      <c r="AN30" s="187"/>
      <c r="AO30" s="187"/>
      <c r="AP30" s="187"/>
      <c r="AQ30" s="187"/>
      <c r="AR30" s="120"/>
      <c r="AS30" s="188"/>
      <c r="AT30" s="187"/>
      <c r="AU30" s="120"/>
      <c r="AV30" s="188"/>
      <c r="AW30" s="187"/>
      <c r="AX30" s="187"/>
      <c r="AY30" s="187"/>
      <c r="AZ30" s="189"/>
      <c r="BA30" s="190"/>
      <c r="BB30" s="190"/>
      <c r="BC30" s="191"/>
    </row>
    <row r="31" spans="1:55" ht="6" customHeight="1" x14ac:dyDescent="0.2">
      <c r="A31" s="156"/>
      <c r="B31" s="192"/>
      <c r="C31" s="192"/>
      <c r="D31" s="192"/>
      <c r="E31" s="192"/>
      <c r="F31" s="192"/>
      <c r="G31" s="192"/>
      <c r="H31" s="192"/>
      <c r="I31" s="988"/>
      <c r="J31" s="988"/>
      <c r="K31" s="192"/>
      <c r="L31" s="192"/>
      <c r="M31" s="192"/>
      <c r="N31" s="192"/>
      <c r="O31" s="192"/>
      <c r="P31" s="192"/>
      <c r="Q31" s="192"/>
      <c r="R31" s="192"/>
      <c r="S31" s="192"/>
      <c r="T31" s="192"/>
      <c r="U31" s="192"/>
      <c r="V31" s="192"/>
      <c r="W31" s="192"/>
      <c r="X31" s="192"/>
      <c r="Y31" s="192"/>
      <c r="Z31" s="192"/>
      <c r="AA31" s="192"/>
      <c r="AB31" s="192"/>
      <c r="AC31" s="192"/>
      <c r="AD31" s="192"/>
      <c r="AE31" s="192"/>
      <c r="AF31" s="192"/>
      <c r="AG31" s="192"/>
      <c r="AH31" s="192"/>
      <c r="AI31" s="192"/>
      <c r="AJ31" s="192"/>
      <c r="AK31" s="193"/>
      <c r="AL31" s="193"/>
      <c r="AM31" s="193"/>
      <c r="AN31" s="193"/>
      <c r="AO31" s="193"/>
      <c r="AP31" s="193"/>
      <c r="AQ31" s="194"/>
      <c r="AR31" s="193"/>
      <c r="AS31" s="193"/>
      <c r="AT31" s="193"/>
      <c r="AU31" s="193"/>
      <c r="AV31" s="193"/>
      <c r="AW31" s="193"/>
      <c r="AX31" s="193"/>
      <c r="AY31" s="193"/>
      <c r="AZ31" s="193"/>
      <c r="BA31" s="193"/>
      <c r="BB31" s="193"/>
      <c r="BC31" s="156"/>
    </row>
    <row r="32" spans="1:55" ht="72" customHeight="1" x14ac:dyDescent="0.2">
      <c r="A32" s="955">
        <v>4</v>
      </c>
      <c r="B32" s="161" t="s">
        <v>1705</v>
      </c>
      <c r="C32" s="162" t="s">
        <v>1706</v>
      </c>
      <c r="D32" s="163" t="s">
        <v>21</v>
      </c>
      <c r="E32" s="163" t="s">
        <v>1892</v>
      </c>
      <c r="F32" s="162" t="s">
        <v>1707</v>
      </c>
      <c r="G32" s="164" t="s">
        <v>1679</v>
      </c>
      <c r="H32" s="164" t="s">
        <v>1680</v>
      </c>
      <c r="I32" s="165" t="s">
        <v>1908</v>
      </c>
      <c r="J32" s="166">
        <f>+$N$3</f>
        <v>2019</v>
      </c>
      <c r="K32" s="164" t="s">
        <v>1925</v>
      </c>
      <c r="L32" s="165" t="s">
        <v>1944</v>
      </c>
      <c r="M32" s="162" t="s">
        <v>1708</v>
      </c>
      <c r="N32" s="162" t="s">
        <v>1709</v>
      </c>
      <c r="O32" s="162" t="s">
        <v>1710</v>
      </c>
      <c r="P32" s="162" t="s">
        <v>1953</v>
      </c>
      <c r="Q32" s="162" t="s">
        <v>1945</v>
      </c>
      <c r="R32" s="167">
        <f t="shared" ref="R32:AK32" si="13">SUM(R33:R38)</f>
        <v>0</v>
      </c>
      <c r="S32" s="168">
        <f t="shared" si="13"/>
        <v>0</v>
      </c>
      <c r="T32" s="169">
        <f t="shared" si="13"/>
        <v>0</v>
      </c>
      <c r="U32" s="170">
        <f t="shared" si="13"/>
        <v>0</v>
      </c>
      <c r="V32" s="169">
        <f t="shared" si="13"/>
        <v>0</v>
      </c>
      <c r="W32" s="170">
        <f t="shared" si="13"/>
        <v>0</v>
      </c>
      <c r="X32" s="169">
        <f t="shared" si="13"/>
        <v>0</v>
      </c>
      <c r="Y32" s="170">
        <f t="shared" si="13"/>
        <v>0</v>
      </c>
      <c r="Z32" s="169">
        <f t="shared" si="13"/>
        <v>0</v>
      </c>
      <c r="AA32" s="170">
        <f t="shared" si="13"/>
        <v>0</v>
      </c>
      <c r="AB32" s="169">
        <f t="shared" si="13"/>
        <v>0</v>
      </c>
      <c r="AC32" s="170">
        <f t="shared" si="13"/>
        <v>0</v>
      </c>
      <c r="AD32" s="169">
        <f t="shared" si="13"/>
        <v>0</v>
      </c>
      <c r="AE32" s="170">
        <f t="shared" si="13"/>
        <v>0</v>
      </c>
      <c r="AF32" s="169">
        <f t="shared" si="13"/>
        <v>8901637</v>
      </c>
      <c r="AG32" s="171">
        <f t="shared" si="13"/>
        <v>8901637</v>
      </c>
      <c r="AH32" s="169">
        <f t="shared" si="13"/>
        <v>2000000</v>
      </c>
      <c r="AI32" s="170">
        <f t="shared" si="13"/>
        <v>2000000</v>
      </c>
      <c r="AJ32" s="172">
        <f t="shared" si="13"/>
        <v>10901637</v>
      </c>
      <c r="AK32" s="173">
        <f t="shared" si="13"/>
        <v>10901637</v>
      </c>
      <c r="AL32" s="859"/>
      <c r="AM32" s="860"/>
      <c r="AN32" s="860"/>
      <c r="AO32" s="860"/>
      <c r="AP32" s="860"/>
      <c r="AQ32" s="860"/>
      <c r="AR32" s="861"/>
      <c r="AS32" s="862"/>
      <c r="AT32" s="860"/>
      <c r="AU32" s="861"/>
      <c r="AV32" s="862"/>
      <c r="AW32" s="860"/>
      <c r="AX32" s="860"/>
      <c r="AY32" s="860"/>
      <c r="AZ32" s="863"/>
      <c r="BA32" s="44" t="s">
        <v>1685</v>
      </c>
      <c r="BB32" s="44" t="s">
        <v>1947</v>
      </c>
      <c r="BC32" s="45" t="s">
        <v>1687</v>
      </c>
    </row>
    <row r="33" spans="1:55" ht="45" customHeight="1" x14ac:dyDescent="0.2">
      <c r="A33" s="956"/>
      <c r="B33" s="958" t="str">
        <f>VLOOKUP($D$9,'PROYECTOS REGISTRADOS'!$A$2:$D$82,4,0)</f>
        <v>Implementación del Plan Sectorial de Turismo, Tocancipá, Cundinamarca, Centro Oriente</v>
      </c>
      <c r="C33" s="961" t="str">
        <f>VLOOKUP($D$9,'PROYECTOS REGISTRADOS'!$A$2:$D$82,3,0)</f>
        <v>2016-25817-0035</v>
      </c>
      <c r="D33" s="964" t="s">
        <v>968</v>
      </c>
      <c r="E33" s="970" t="str">
        <f>IF(D33=0,"0-0",(VLOOKUP(D33,'CONSOLIDADO PLAN DESARROLLO'!$EL$9:$ET$304,2,0)))</f>
        <v>Generar capacitaciones que fortalezcan el turismo local</v>
      </c>
      <c r="F33" s="967" t="str">
        <f>IF(D33=0,"0-0",(VLOOKUP(D33,'CONSOLIDADO PLAN DESARROLLO'!$EL$9:$ET$304,3,0)))</f>
        <v>No. de capacitaciones realizadas</v>
      </c>
      <c r="G33" s="989">
        <f>IF(D33=0,"0-0",(VLOOKUP(D33,'CONSOLIDADO PLAN DESARROLLO'!$EL$9:$ET$304,4,0)))</f>
        <v>10</v>
      </c>
      <c r="H33" s="973">
        <f>IF(D33=0,"0-0",(VLOOKUP(D33,'CONSOLIDADO PLAN DESARROLLO'!$EL$9:$ET$304,5,0)))</f>
        <v>20</v>
      </c>
      <c r="I33" s="976">
        <f>IF(D33=0,"0-0",(VLOOKUP(D33,'CONSOLIDADO PLAN DESARROLLO'!$EL$9:$ET$304,$R$3,0)))</f>
        <v>4</v>
      </c>
      <c r="J33" s="977"/>
      <c r="K33" s="992">
        <v>2</v>
      </c>
      <c r="L33" s="985">
        <v>4</v>
      </c>
      <c r="M33" s="806" t="s">
        <v>1933</v>
      </c>
      <c r="N33" s="805" t="s">
        <v>1930</v>
      </c>
      <c r="O33" s="807">
        <v>10</v>
      </c>
      <c r="P33" s="47">
        <v>2</v>
      </c>
      <c r="Q33" s="47">
        <v>3</v>
      </c>
      <c r="R33" s="886">
        <f>VLOOKUP($D33,'[5]Tablero Logro Metas 2019'!$AK$7:$AS$302,3,0)</f>
        <v>0</v>
      </c>
      <c r="S33" s="48"/>
      <c r="T33" s="889">
        <f>VLOOKUP($D33,'[5]Tablero Logro Metas 2019'!$AK$7:$AS$302,4,0)</f>
        <v>0</v>
      </c>
      <c r="U33" s="49"/>
      <c r="V33" s="889">
        <f>VLOOKUP($D33,'[5]Tablero Logro Metas 2019'!$AK$7:$AS$302,5,0)</f>
        <v>0</v>
      </c>
      <c r="W33" s="49"/>
      <c r="X33" s="889">
        <f>VLOOKUP($D33,'[5]Tablero Logro Metas 2019'!$AK$7:$AS$302,6,0)</f>
        <v>0</v>
      </c>
      <c r="Y33" s="49"/>
      <c r="Z33" s="889">
        <f>VLOOKUP($D33,'[5]Tablero Logro Metas 2019'!$AK$7:$AS$302,7,0)</f>
        <v>0</v>
      </c>
      <c r="AA33" s="49"/>
      <c r="AB33" s="889">
        <f>VLOOKUP($D33,'[5]Tablero Logro Metas 2019'!$AK$7:$AS$302,8,0)</f>
        <v>0</v>
      </c>
      <c r="AC33" s="49"/>
      <c r="AD33" s="889">
        <f>VLOOKUP($D33,'[5]Tablero Logro Metas 2019'!$AK$7:$AS$302,9,0)</f>
        <v>0</v>
      </c>
      <c r="AE33" s="49"/>
      <c r="AF33" s="880">
        <v>8901637</v>
      </c>
      <c r="AG33" s="50">
        <v>1874028</v>
      </c>
      <c r="AH33" s="880">
        <v>2000000</v>
      </c>
      <c r="AI33" s="49">
        <v>2000000</v>
      </c>
      <c r="AJ33" s="883">
        <f>+R33+T33+V33+X33+Z33+AB33+AD33+AF33+AH33</f>
        <v>10901637</v>
      </c>
      <c r="AK33" s="103">
        <f t="shared" ref="AK33:AK37" si="14">AC33+AE33+AG33+S33+U33+W33+Y33+AA33+AI33</f>
        <v>3874028</v>
      </c>
      <c r="AL33" s="51"/>
      <c r="AM33" s="52"/>
      <c r="AN33" s="52"/>
      <c r="AO33" s="52">
        <v>16</v>
      </c>
      <c r="AP33" s="52">
        <v>21</v>
      </c>
      <c r="AQ33" s="52"/>
      <c r="AR33" s="53">
        <f t="shared" ref="AR33:AR37" si="15">SUM(AL33:AQ33)</f>
        <v>37</v>
      </c>
      <c r="AS33" s="54">
        <v>26</v>
      </c>
      <c r="AT33" s="52">
        <v>10</v>
      </c>
      <c r="AU33" s="53">
        <f t="shared" ref="AU33:AU37" si="16">SUM(AS33:AT33)</f>
        <v>36</v>
      </c>
      <c r="AV33" s="54"/>
      <c r="AW33" s="52"/>
      <c r="AX33" s="52"/>
      <c r="AY33" s="52"/>
      <c r="AZ33" s="55"/>
      <c r="BA33" s="56" t="s">
        <v>1963</v>
      </c>
      <c r="BB33" s="56" t="s">
        <v>1964</v>
      </c>
      <c r="BC33" s="57" t="s">
        <v>1961</v>
      </c>
    </row>
    <row r="34" spans="1:55" ht="42" x14ac:dyDescent="0.2">
      <c r="A34" s="956"/>
      <c r="B34" s="958"/>
      <c r="C34" s="961"/>
      <c r="D34" s="964"/>
      <c r="E34" s="971"/>
      <c r="F34" s="967"/>
      <c r="G34" s="989"/>
      <c r="H34" s="973"/>
      <c r="I34" s="978"/>
      <c r="J34" s="979"/>
      <c r="K34" s="992"/>
      <c r="L34" s="986"/>
      <c r="M34" s="806" t="s">
        <v>1934</v>
      </c>
      <c r="N34" s="805" t="s">
        <v>1930</v>
      </c>
      <c r="O34" s="807">
        <v>10</v>
      </c>
      <c r="P34" s="47">
        <v>0</v>
      </c>
      <c r="Q34" s="47">
        <v>1</v>
      </c>
      <c r="R34" s="887"/>
      <c r="S34" s="48"/>
      <c r="T34" s="890"/>
      <c r="U34" s="49"/>
      <c r="V34" s="890"/>
      <c r="W34" s="49"/>
      <c r="X34" s="890"/>
      <c r="Y34" s="49"/>
      <c r="Z34" s="890"/>
      <c r="AA34" s="49"/>
      <c r="AB34" s="890"/>
      <c r="AC34" s="49"/>
      <c r="AD34" s="890"/>
      <c r="AE34" s="49"/>
      <c r="AF34" s="881"/>
      <c r="AG34" s="50">
        <v>2342535</v>
      </c>
      <c r="AH34" s="881"/>
      <c r="AI34" s="49"/>
      <c r="AJ34" s="884"/>
      <c r="AK34" s="103">
        <f t="shared" si="14"/>
        <v>2342535</v>
      </c>
      <c r="AL34" s="51"/>
      <c r="AM34" s="52"/>
      <c r="AN34" s="52"/>
      <c r="AO34" s="52"/>
      <c r="AP34" s="52"/>
      <c r="AQ34" s="52"/>
      <c r="AR34" s="53">
        <f t="shared" si="15"/>
        <v>0</v>
      </c>
      <c r="AS34" s="54"/>
      <c r="AT34" s="52"/>
      <c r="AU34" s="53">
        <f t="shared" si="16"/>
        <v>0</v>
      </c>
      <c r="AV34" s="54"/>
      <c r="AW34" s="52"/>
      <c r="AX34" s="52"/>
      <c r="AY34" s="52"/>
      <c r="AZ34" s="55"/>
      <c r="BA34" s="56" t="s">
        <v>1967</v>
      </c>
      <c r="BB34" s="56"/>
      <c r="BC34" s="57" t="s">
        <v>1961</v>
      </c>
    </row>
    <row r="35" spans="1:55" ht="33.75" x14ac:dyDescent="0.2">
      <c r="A35" s="956"/>
      <c r="B35" s="958"/>
      <c r="C35" s="961"/>
      <c r="D35" s="964"/>
      <c r="E35" s="971"/>
      <c r="F35" s="967"/>
      <c r="G35" s="989"/>
      <c r="H35" s="973"/>
      <c r="I35" s="978"/>
      <c r="J35" s="979"/>
      <c r="K35" s="992"/>
      <c r="L35" s="986"/>
      <c r="M35" s="806" t="s">
        <v>1939</v>
      </c>
      <c r="N35" s="805" t="s">
        <v>1930</v>
      </c>
      <c r="O35" s="807">
        <v>4</v>
      </c>
      <c r="P35" s="47">
        <v>1</v>
      </c>
      <c r="Q35" s="47">
        <v>0</v>
      </c>
      <c r="R35" s="887"/>
      <c r="S35" s="48"/>
      <c r="T35" s="890"/>
      <c r="U35" s="49"/>
      <c r="V35" s="890"/>
      <c r="W35" s="49"/>
      <c r="X35" s="890"/>
      <c r="Y35" s="49"/>
      <c r="Z35" s="890"/>
      <c r="AA35" s="49"/>
      <c r="AB35" s="890"/>
      <c r="AC35" s="49"/>
      <c r="AD35" s="890"/>
      <c r="AE35" s="49"/>
      <c r="AF35" s="881"/>
      <c r="AG35" s="50"/>
      <c r="AH35" s="881"/>
      <c r="AI35" s="49"/>
      <c r="AJ35" s="884"/>
      <c r="AK35" s="103">
        <f t="shared" si="14"/>
        <v>0</v>
      </c>
      <c r="AL35" s="51"/>
      <c r="AM35" s="52"/>
      <c r="AN35" s="52"/>
      <c r="AO35" s="52"/>
      <c r="AP35" s="52"/>
      <c r="AQ35" s="52"/>
      <c r="AR35" s="53">
        <v>0</v>
      </c>
      <c r="AS35" s="54"/>
      <c r="AT35" s="52"/>
      <c r="AU35" s="53">
        <f t="shared" si="16"/>
        <v>0</v>
      </c>
      <c r="AV35" s="54"/>
      <c r="AW35" s="52"/>
      <c r="AX35" s="52"/>
      <c r="AY35" s="52"/>
      <c r="AZ35" s="55"/>
      <c r="BA35" s="56"/>
      <c r="BB35" s="56"/>
      <c r="BC35" s="57"/>
    </row>
    <row r="36" spans="1:55" ht="60.75" x14ac:dyDescent="0.2">
      <c r="A36" s="956"/>
      <c r="B36" s="958"/>
      <c r="C36" s="961"/>
      <c r="D36" s="964"/>
      <c r="E36" s="971"/>
      <c r="F36" s="967"/>
      <c r="G36" s="989"/>
      <c r="H36" s="973"/>
      <c r="I36" s="978"/>
      <c r="J36" s="979"/>
      <c r="K36" s="992"/>
      <c r="L36" s="986"/>
      <c r="M36" s="806" t="s">
        <v>1935</v>
      </c>
      <c r="N36" s="805" t="s">
        <v>1930</v>
      </c>
      <c r="O36" s="807">
        <v>3</v>
      </c>
      <c r="P36" s="47">
        <v>0.8</v>
      </c>
      <c r="Q36" s="47">
        <v>0.8</v>
      </c>
      <c r="R36" s="887"/>
      <c r="S36" s="48"/>
      <c r="T36" s="890"/>
      <c r="U36" s="49"/>
      <c r="V36" s="890"/>
      <c r="W36" s="49"/>
      <c r="X36" s="890"/>
      <c r="Y36" s="49"/>
      <c r="Z36" s="890"/>
      <c r="AA36" s="49"/>
      <c r="AB36" s="890"/>
      <c r="AC36" s="49"/>
      <c r="AD36" s="890"/>
      <c r="AE36" s="49"/>
      <c r="AF36" s="881"/>
      <c r="AG36" s="50">
        <v>4685074</v>
      </c>
      <c r="AH36" s="881"/>
      <c r="AI36" s="49"/>
      <c r="AJ36" s="884"/>
      <c r="AK36" s="103">
        <f t="shared" si="14"/>
        <v>4685074</v>
      </c>
      <c r="AL36" s="51"/>
      <c r="AM36" s="52"/>
      <c r="AN36" s="52"/>
      <c r="AO36" s="52">
        <v>28</v>
      </c>
      <c r="AP36" s="52">
        <v>42</v>
      </c>
      <c r="AQ36" s="52"/>
      <c r="AR36" s="53">
        <f t="shared" si="15"/>
        <v>70</v>
      </c>
      <c r="AS36" s="54">
        <v>47</v>
      </c>
      <c r="AT36" s="52">
        <v>23</v>
      </c>
      <c r="AU36" s="53">
        <f t="shared" si="16"/>
        <v>70</v>
      </c>
      <c r="AV36" s="54"/>
      <c r="AW36" s="52"/>
      <c r="AX36" s="52"/>
      <c r="AY36" s="52"/>
      <c r="AZ36" s="55"/>
      <c r="BA36" s="56" t="s">
        <v>1965</v>
      </c>
      <c r="BB36" s="56"/>
      <c r="BC36" s="57" t="s">
        <v>1961</v>
      </c>
    </row>
    <row r="37" spans="1:55" ht="17.25" customHeight="1" x14ac:dyDescent="0.2">
      <c r="A37" s="956"/>
      <c r="B37" s="958"/>
      <c r="C37" s="961"/>
      <c r="D37" s="964"/>
      <c r="E37" s="971"/>
      <c r="F37" s="967"/>
      <c r="G37" s="989"/>
      <c r="H37" s="973"/>
      <c r="I37" s="978"/>
      <c r="J37" s="979"/>
      <c r="K37" s="992"/>
      <c r="L37" s="986"/>
      <c r="M37" s="174"/>
      <c r="N37" s="175"/>
      <c r="O37" s="176"/>
      <c r="P37" s="47"/>
      <c r="Q37" s="47"/>
      <c r="R37" s="887"/>
      <c r="S37" s="48"/>
      <c r="T37" s="890"/>
      <c r="U37" s="49"/>
      <c r="V37" s="890"/>
      <c r="W37" s="49"/>
      <c r="X37" s="890"/>
      <c r="Y37" s="49"/>
      <c r="Z37" s="890"/>
      <c r="AA37" s="49"/>
      <c r="AB37" s="890"/>
      <c r="AC37" s="49"/>
      <c r="AD37" s="890"/>
      <c r="AE37" s="49"/>
      <c r="AF37" s="881"/>
      <c r="AG37" s="50"/>
      <c r="AH37" s="881"/>
      <c r="AI37" s="49"/>
      <c r="AJ37" s="884"/>
      <c r="AK37" s="103">
        <f t="shared" si="14"/>
        <v>0</v>
      </c>
      <c r="AL37" s="51"/>
      <c r="AM37" s="52"/>
      <c r="AN37" s="52"/>
      <c r="AO37" s="52"/>
      <c r="AP37" s="52"/>
      <c r="AQ37" s="52"/>
      <c r="AR37" s="53">
        <f t="shared" si="15"/>
        <v>0</v>
      </c>
      <c r="AS37" s="54"/>
      <c r="AT37" s="52"/>
      <c r="AU37" s="53">
        <f t="shared" si="16"/>
        <v>0</v>
      </c>
      <c r="AV37" s="54"/>
      <c r="AW37" s="52"/>
      <c r="AX37" s="52"/>
      <c r="AY37" s="52"/>
      <c r="AZ37" s="55"/>
      <c r="BA37" s="56"/>
      <c r="BB37" s="56"/>
      <c r="BC37" s="57"/>
    </row>
    <row r="38" spans="1:55" ht="9.9499999999999993" customHeight="1" thickBot="1" x14ac:dyDescent="0.25">
      <c r="A38" s="957"/>
      <c r="B38" s="960"/>
      <c r="C38" s="963"/>
      <c r="D38" s="966"/>
      <c r="E38" s="972"/>
      <c r="F38" s="969"/>
      <c r="G38" s="991"/>
      <c r="H38" s="975"/>
      <c r="I38" s="980"/>
      <c r="J38" s="981"/>
      <c r="K38" s="993"/>
      <c r="L38" s="987"/>
      <c r="M38" s="180"/>
      <c r="N38" s="181"/>
      <c r="O38" s="182"/>
      <c r="P38" s="117"/>
      <c r="Q38" s="117"/>
      <c r="R38" s="888"/>
      <c r="S38" s="183"/>
      <c r="T38" s="891"/>
      <c r="U38" s="184"/>
      <c r="V38" s="891"/>
      <c r="W38" s="184"/>
      <c r="X38" s="891"/>
      <c r="Y38" s="184"/>
      <c r="Z38" s="891"/>
      <c r="AA38" s="184"/>
      <c r="AB38" s="891"/>
      <c r="AC38" s="184"/>
      <c r="AD38" s="891"/>
      <c r="AE38" s="184"/>
      <c r="AF38" s="882"/>
      <c r="AG38" s="185"/>
      <c r="AH38" s="882"/>
      <c r="AI38" s="184"/>
      <c r="AJ38" s="118"/>
      <c r="AK38" s="119"/>
      <c r="AL38" s="186"/>
      <c r="AM38" s="187"/>
      <c r="AN38" s="187"/>
      <c r="AO38" s="187"/>
      <c r="AP38" s="187"/>
      <c r="AQ38" s="187"/>
      <c r="AR38" s="120"/>
      <c r="AS38" s="188"/>
      <c r="AT38" s="187"/>
      <c r="AU38" s="120"/>
      <c r="AV38" s="188"/>
      <c r="AW38" s="187"/>
      <c r="AX38" s="187"/>
      <c r="AY38" s="187"/>
      <c r="AZ38" s="189"/>
      <c r="BA38" s="190"/>
      <c r="BB38" s="190"/>
      <c r="BC38" s="191"/>
    </row>
    <row r="39" spans="1:55" ht="6" customHeight="1" x14ac:dyDescent="0.2">
      <c r="A39" s="156"/>
      <c r="B39" s="192"/>
      <c r="C39" s="192"/>
      <c r="D39" s="192"/>
      <c r="E39" s="192"/>
      <c r="F39" s="192"/>
      <c r="G39" s="192"/>
      <c r="H39" s="192"/>
      <c r="I39" s="988"/>
      <c r="J39" s="988"/>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3"/>
      <c r="AL39" s="193"/>
      <c r="AM39" s="193"/>
      <c r="AN39" s="193"/>
      <c r="AO39" s="193"/>
      <c r="AP39" s="193"/>
      <c r="AQ39" s="194"/>
      <c r="AR39" s="193"/>
      <c r="AS39" s="193"/>
      <c r="AT39" s="193"/>
      <c r="AU39" s="193"/>
      <c r="AV39" s="193"/>
      <c r="AW39" s="193"/>
      <c r="AX39" s="193"/>
      <c r="AY39" s="193"/>
      <c r="AZ39" s="193"/>
      <c r="BA39" s="193"/>
      <c r="BB39" s="193"/>
      <c r="BC39" s="156"/>
    </row>
    <row r="40" spans="1:55" ht="72" customHeight="1" x14ac:dyDescent="0.2">
      <c r="A40" s="955">
        <v>5</v>
      </c>
      <c r="B40" s="161" t="s">
        <v>1705</v>
      </c>
      <c r="C40" s="162" t="s">
        <v>1706</v>
      </c>
      <c r="D40" s="163" t="s">
        <v>21</v>
      </c>
      <c r="E40" s="163" t="s">
        <v>1892</v>
      </c>
      <c r="F40" s="162" t="s">
        <v>1707</v>
      </c>
      <c r="G40" s="164" t="s">
        <v>1679</v>
      </c>
      <c r="H40" s="164" t="s">
        <v>1680</v>
      </c>
      <c r="I40" s="165" t="s">
        <v>1908</v>
      </c>
      <c r="J40" s="166">
        <f>+$N$3</f>
        <v>2019</v>
      </c>
      <c r="K40" s="164" t="s">
        <v>1925</v>
      </c>
      <c r="L40" s="165" t="s">
        <v>1944</v>
      </c>
      <c r="M40" s="162" t="s">
        <v>1708</v>
      </c>
      <c r="N40" s="162" t="s">
        <v>1709</v>
      </c>
      <c r="O40" s="162" t="s">
        <v>1710</v>
      </c>
      <c r="P40" s="162" t="s">
        <v>1953</v>
      </c>
      <c r="Q40" s="162" t="s">
        <v>1945</v>
      </c>
      <c r="R40" s="167">
        <f t="shared" ref="R40:AK40" si="17">SUM(R41:R43)</f>
        <v>0</v>
      </c>
      <c r="S40" s="168">
        <f t="shared" si="17"/>
        <v>0</v>
      </c>
      <c r="T40" s="169">
        <f t="shared" si="17"/>
        <v>0</v>
      </c>
      <c r="U40" s="170">
        <f t="shared" si="17"/>
        <v>0</v>
      </c>
      <c r="V40" s="169">
        <f t="shared" si="17"/>
        <v>0</v>
      </c>
      <c r="W40" s="170">
        <f t="shared" si="17"/>
        <v>0</v>
      </c>
      <c r="X40" s="169">
        <f t="shared" si="17"/>
        <v>0</v>
      </c>
      <c r="Y40" s="170">
        <f t="shared" si="17"/>
        <v>0</v>
      </c>
      <c r="Z40" s="169">
        <f t="shared" si="17"/>
        <v>33400000</v>
      </c>
      <c r="AA40" s="170">
        <f t="shared" si="17"/>
        <v>0</v>
      </c>
      <c r="AB40" s="169">
        <f t="shared" si="17"/>
        <v>0</v>
      </c>
      <c r="AC40" s="170">
        <f t="shared" si="17"/>
        <v>0</v>
      </c>
      <c r="AD40" s="169">
        <f t="shared" si="17"/>
        <v>0</v>
      </c>
      <c r="AE40" s="170">
        <f t="shared" si="17"/>
        <v>0</v>
      </c>
      <c r="AF40" s="169">
        <f t="shared" si="17"/>
        <v>300000</v>
      </c>
      <c r="AG40" s="171">
        <f t="shared" si="17"/>
        <v>300000</v>
      </c>
      <c r="AH40" s="169">
        <f t="shared" si="17"/>
        <v>0</v>
      </c>
      <c r="AI40" s="170">
        <f t="shared" si="17"/>
        <v>0</v>
      </c>
      <c r="AJ40" s="172">
        <f t="shared" si="17"/>
        <v>33700000</v>
      </c>
      <c r="AK40" s="173">
        <f t="shared" si="17"/>
        <v>300000</v>
      </c>
      <c r="AL40" s="859"/>
      <c r="AM40" s="860"/>
      <c r="AN40" s="860"/>
      <c r="AO40" s="860"/>
      <c r="AP40" s="860"/>
      <c r="AQ40" s="860"/>
      <c r="AR40" s="861"/>
      <c r="AS40" s="862"/>
      <c r="AT40" s="860"/>
      <c r="AU40" s="861"/>
      <c r="AV40" s="862"/>
      <c r="AW40" s="860"/>
      <c r="AX40" s="860"/>
      <c r="AY40" s="860"/>
      <c r="AZ40" s="863"/>
      <c r="BA40" s="44" t="s">
        <v>1685</v>
      </c>
      <c r="BB40" s="44" t="s">
        <v>1947</v>
      </c>
      <c r="BC40" s="45" t="s">
        <v>1687</v>
      </c>
    </row>
    <row r="41" spans="1:55" ht="43.5" customHeight="1" x14ac:dyDescent="0.2">
      <c r="A41" s="956"/>
      <c r="B41" s="958" t="str">
        <f>VLOOKUP($D$9,'PROYECTOS REGISTRADOS'!$A$2:$D$82,4,0)</f>
        <v>Implementación del Plan Sectorial de Turismo, Tocancipá, Cundinamarca, Centro Oriente</v>
      </c>
      <c r="C41" s="961" t="str">
        <f>VLOOKUP($D$9,'PROYECTOS REGISTRADOS'!$A$2:$D$82,3,0)</f>
        <v>2016-25817-0035</v>
      </c>
      <c r="D41" s="964" t="s">
        <v>972</v>
      </c>
      <c r="E41" s="970" t="str">
        <f>IF(D41=0,"0-0",(VLOOKUP(D41,'CONSOLIDADO PLAN DESARROLLO'!$EL$9:$ET$304,2,0)))</f>
        <v>Mejorar la señalización turística municipal</v>
      </c>
      <c r="F41" s="967" t="str">
        <f>IF(D41=0,"0-0",(VLOOKUP(D41,'CONSOLIDADO PLAN DESARROLLO'!$EL$9:$ET$304,3,0)))</f>
        <v>% de señales turísticas mejoradas</v>
      </c>
      <c r="G41" s="989">
        <f>IF(D41=0,"0-0",(VLOOKUP(D41,'CONSOLIDADO PLAN DESARROLLO'!$EL$9:$ET$304,4,0)))</f>
        <v>15</v>
      </c>
      <c r="H41" s="973">
        <f>IF(D41=0,"0-0",(VLOOKUP(D41,'CONSOLIDADO PLAN DESARROLLO'!$EL$9:$ET$304,5,0)))</f>
        <v>65</v>
      </c>
      <c r="I41" s="976">
        <f>IF(D41=0,"0-0",(VLOOKUP(D41,'CONSOLIDADO PLAN DESARROLLO'!$EL$9:$ET$304,$R$3,0)))</f>
        <v>5</v>
      </c>
      <c r="J41" s="977"/>
      <c r="K41" s="992">
        <v>0</v>
      </c>
      <c r="L41" s="985">
        <v>5</v>
      </c>
      <c r="M41" s="806" t="s">
        <v>1936</v>
      </c>
      <c r="N41" s="175"/>
      <c r="O41" s="176"/>
      <c r="P41" s="47">
        <v>0</v>
      </c>
      <c r="Q41" s="47">
        <v>5</v>
      </c>
      <c r="R41" s="886">
        <f>VLOOKUP($D41,'[5]Tablero Logro Metas 2019'!$AK$7:$AS$302,3,0)</f>
        <v>0</v>
      </c>
      <c r="S41" s="48"/>
      <c r="T41" s="889">
        <f>VLOOKUP($D41,'[5]Tablero Logro Metas 2019'!$AK$7:$AS$302,4,0)</f>
        <v>0</v>
      </c>
      <c r="U41" s="49"/>
      <c r="V41" s="889">
        <f>VLOOKUP($D41,'[5]Tablero Logro Metas 2019'!$AK$7:$AS$302,5,0)</f>
        <v>0</v>
      </c>
      <c r="W41" s="49"/>
      <c r="X41" s="889">
        <f>VLOOKUP($D41,'[5]Tablero Logro Metas 2019'!$AK$7:$AS$302,6,0)</f>
        <v>0</v>
      </c>
      <c r="Y41" s="49"/>
      <c r="Z41" s="889">
        <f>VLOOKUP($D41,'[5]Tablero Logro Metas 2019'!$AK$7:$AS$302,7,0)</f>
        <v>33400000</v>
      </c>
      <c r="AA41" s="49"/>
      <c r="AB41" s="889">
        <f>VLOOKUP($D41,'[5]Tablero Logro Metas 2019'!$AK$7:$AS$302,8,0)</f>
        <v>0</v>
      </c>
      <c r="AC41" s="49"/>
      <c r="AD41" s="889">
        <f>VLOOKUP($D41,'[5]Tablero Logro Metas 2019'!$AK$7:$AS$302,9,0)</f>
        <v>0</v>
      </c>
      <c r="AE41" s="49"/>
      <c r="AF41" s="880">
        <v>300000</v>
      </c>
      <c r="AG41" s="50">
        <v>300000</v>
      </c>
      <c r="AH41" s="880"/>
      <c r="AI41" s="49"/>
      <c r="AJ41" s="883">
        <f>+R41+T41+V41+X41+Z41+AB41+AD41+AF41+AH41</f>
        <v>33700000</v>
      </c>
      <c r="AK41" s="103">
        <f t="shared" ref="AK41:AK42" si="18">AC41+AE41+AG41+S41+U41+W41+Y41+AA41+AI41</f>
        <v>300000</v>
      </c>
      <c r="AL41" s="51"/>
      <c r="AM41" s="52"/>
      <c r="AN41" s="52">
        <v>21</v>
      </c>
      <c r="AO41" s="52">
        <v>47</v>
      </c>
      <c r="AP41" s="52">
        <v>180</v>
      </c>
      <c r="AQ41" s="52">
        <v>61</v>
      </c>
      <c r="AR41" s="53">
        <f t="shared" ref="AR41:AR42" si="19">SUM(AL41:AQ41)</f>
        <v>309</v>
      </c>
      <c r="AS41" s="54">
        <v>209</v>
      </c>
      <c r="AT41" s="52">
        <v>100</v>
      </c>
      <c r="AU41" s="53">
        <f t="shared" ref="AU41:AU42" si="20">SUM(AS41:AT41)</f>
        <v>309</v>
      </c>
      <c r="AV41" s="54"/>
      <c r="AW41" s="52"/>
      <c r="AX41" s="52"/>
      <c r="AY41" s="52"/>
      <c r="AZ41" s="55"/>
      <c r="BA41" s="56" t="s">
        <v>1972</v>
      </c>
      <c r="BB41" s="56"/>
      <c r="BC41" s="57" t="s">
        <v>1961</v>
      </c>
    </row>
    <row r="42" spans="1:55" ht="33.75" customHeight="1" x14ac:dyDescent="0.2">
      <c r="A42" s="956"/>
      <c r="B42" s="958"/>
      <c r="C42" s="961"/>
      <c r="D42" s="964"/>
      <c r="E42" s="971"/>
      <c r="F42" s="967"/>
      <c r="G42" s="989"/>
      <c r="H42" s="973"/>
      <c r="I42" s="978"/>
      <c r="J42" s="979"/>
      <c r="K42" s="992"/>
      <c r="L42" s="986"/>
      <c r="M42" s="174"/>
      <c r="N42" s="175"/>
      <c r="O42" s="176"/>
      <c r="P42" s="47"/>
      <c r="Q42" s="47"/>
      <c r="R42" s="887"/>
      <c r="S42" s="48"/>
      <c r="T42" s="890"/>
      <c r="U42" s="49"/>
      <c r="V42" s="890"/>
      <c r="W42" s="49"/>
      <c r="X42" s="890"/>
      <c r="Y42" s="49"/>
      <c r="Z42" s="890"/>
      <c r="AA42" s="49"/>
      <c r="AB42" s="890"/>
      <c r="AC42" s="49"/>
      <c r="AD42" s="890"/>
      <c r="AE42" s="49"/>
      <c r="AF42" s="881"/>
      <c r="AG42" s="50"/>
      <c r="AH42" s="881"/>
      <c r="AI42" s="49"/>
      <c r="AJ42" s="884"/>
      <c r="AK42" s="103">
        <f t="shared" si="18"/>
        <v>0</v>
      </c>
      <c r="AL42" s="51"/>
      <c r="AM42" s="52"/>
      <c r="AN42" s="52"/>
      <c r="AO42" s="52"/>
      <c r="AP42" s="52"/>
      <c r="AQ42" s="52"/>
      <c r="AR42" s="53">
        <f t="shared" si="19"/>
        <v>0</v>
      </c>
      <c r="AS42" s="54"/>
      <c r="AT42" s="52"/>
      <c r="AU42" s="53">
        <f t="shared" si="20"/>
        <v>0</v>
      </c>
      <c r="AV42" s="54"/>
      <c r="AW42" s="52"/>
      <c r="AX42" s="52"/>
      <c r="AY42" s="52"/>
      <c r="AZ42" s="55"/>
      <c r="BA42" s="56"/>
      <c r="BB42" s="56"/>
      <c r="BC42" s="57"/>
    </row>
    <row r="43" spans="1:55" ht="9.9499999999999993" customHeight="1" thickBot="1" x14ac:dyDescent="0.25">
      <c r="A43" s="957"/>
      <c r="B43" s="960"/>
      <c r="C43" s="963"/>
      <c r="D43" s="966"/>
      <c r="E43" s="972"/>
      <c r="F43" s="969"/>
      <c r="G43" s="991"/>
      <c r="H43" s="975"/>
      <c r="I43" s="980"/>
      <c r="J43" s="981"/>
      <c r="K43" s="993"/>
      <c r="L43" s="987"/>
      <c r="M43" s="180"/>
      <c r="N43" s="181"/>
      <c r="O43" s="182"/>
      <c r="P43" s="117"/>
      <c r="Q43" s="117"/>
      <c r="R43" s="888"/>
      <c r="S43" s="183"/>
      <c r="T43" s="891"/>
      <c r="U43" s="184"/>
      <c r="V43" s="891"/>
      <c r="W43" s="184"/>
      <c r="X43" s="891"/>
      <c r="Y43" s="184"/>
      <c r="Z43" s="891"/>
      <c r="AA43" s="184"/>
      <c r="AB43" s="891"/>
      <c r="AC43" s="184"/>
      <c r="AD43" s="891"/>
      <c r="AE43" s="184"/>
      <c r="AF43" s="882"/>
      <c r="AG43" s="185"/>
      <c r="AH43" s="882"/>
      <c r="AI43" s="184"/>
      <c r="AJ43" s="118"/>
      <c r="AK43" s="119"/>
      <c r="AL43" s="186"/>
      <c r="AM43" s="187"/>
      <c r="AN43" s="187"/>
      <c r="AO43" s="187"/>
      <c r="AP43" s="187"/>
      <c r="AQ43" s="187"/>
      <c r="AR43" s="120"/>
      <c r="AS43" s="188"/>
      <c r="AT43" s="187"/>
      <c r="AU43" s="120"/>
      <c r="AV43" s="188"/>
      <c r="AW43" s="187"/>
      <c r="AX43" s="187"/>
      <c r="AY43" s="187"/>
      <c r="AZ43" s="189"/>
      <c r="BA43" s="190"/>
      <c r="BB43" s="190"/>
      <c r="BC43" s="191"/>
    </row>
    <row r="44" spans="1:55" ht="6" customHeight="1" x14ac:dyDescent="0.2">
      <c r="A44" s="156"/>
      <c r="B44" s="192"/>
      <c r="C44" s="192"/>
      <c r="D44" s="192"/>
      <c r="E44" s="192"/>
      <c r="F44" s="192"/>
      <c r="G44" s="192"/>
      <c r="H44" s="192"/>
      <c r="I44" s="988"/>
      <c r="J44" s="988"/>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3"/>
      <c r="AL44" s="193"/>
      <c r="AM44" s="193"/>
      <c r="AN44" s="193"/>
      <c r="AO44" s="193"/>
      <c r="AP44" s="193"/>
      <c r="AQ44" s="194"/>
      <c r="AR44" s="193"/>
      <c r="AS44" s="193"/>
      <c r="AT44" s="193"/>
      <c r="AU44" s="193"/>
      <c r="AV44" s="193"/>
      <c r="AW44" s="193"/>
      <c r="AX44" s="193"/>
      <c r="AY44" s="193"/>
      <c r="AZ44" s="193"/>
      <c r="BA44" s="193"/>
      <c r="BB44" s="193"/>
      <c r="BC44" s="156"/>
    </row>
    <row r="45" spans="1:55" ht="72" hidden="1" customHeight="1" x14ac:dyDescent="0.2">
      <c r="A45" s="955">
        <v>6</v>
      </c>
      <c r="B45" s="161" t="s">
        <v>1705</v>
      </c>
      <c r="C45" s="162" t="s">
        <v>1706</v>
      </c>
      <c r="D45" s="163" t="s">
        <v>21</v>
      </c>
      <c r="E45" s="163" t="s">
        <v>1892</v>
      </c>
      <c r="F45" s="162" t="s">
        <v>1707</v>
      </c>
      <c r="G45" s="164" t="s">
        <v>1679</v>
      </c>
      <c r="H45" s="164" t="s">
        <v>1680</v>
      </c>
      <c r="I45" s="165" t="s">
        <v>1908</v>
      </c>
      <c r="J45" s="166">
        <f>+$N$3</f>
        <v>2019</v>
      </c>
      <c r="K45" s="164" t="s">
        <v>1925</v>
      </c>
      <c r="L45" s="165" t="s">
        <v>1926</v>
      </c>
      <c r="M45" s="162" t="s">
        <v>1708</v>
      </c>
      <c r="N45" s="162" t="s">
        <v>1709</v>
      </c>
      <c r="O45" s="162" t="s">
        <v>1710</v>
      </c>
      <c r="P45" s="162" t="s">
        <v>1711</v>
      </c>
      <c r="Q45" s="162" t="s">
        <v>1712</v>
      </c>
      <c r="R45" s="167">
        <f t="shared" ref="R45" si="21">SUM(R46:R52)</f>
        <v>0</v>
      </c>
      <c r="S45" s="168">
        <f t="shared" ref="S45" si="22">SUM(S46:S52)</f>
        <v>0</v>
      </c>
      <c r="T45" s="169">
        <f t="shared" ref="T45" si="23">SUM(T46:T52)</f>
        <v>0</v>
      </c>
      <c r="U45" s="170">
        <f t="shared" ref="U45" si="24">SUM(U46:U52)</f>
        <v>0</v>
      </c>
      <c r="V45" s="169">
        <f t="shared" ref="V45" si="25">SUM(V46:V52)</f>
        <v>0</v>
      </c>
      <c r="W45" s="170">
        <f t="shared" ref="W45" si="26">SUM(W46:W52)</f>
        <v>0</v>
      </c>
      <c r="X45" s="169">
        <f t="shared" ref="X45" si="27">SUM(X46:X52)</f>
        <v>0</v>
      </c>
      <c r="Y45" s="170">
        <f t="shared" ref="Y45" si="28">SUM(Y46:Y52)</f>
        <v>0</v>
      </c>
      <c r="Z45" s="169">
        <f t="shared" ref="Z45" si="29">SUM(Z46:Z52)</f>
        <v>0</v>
      </c>
      <c r="AA45" s="170">
        <f t="shared" ref="AA45" si="30">SUM(AA46:AA52)</f>
        <v>0</v>
      </c>
      <c r="AB45" s="169">
        <f t="shared" ref="AB45" si="31">SUM(AB46:AB52)</f>
        <v>0</v>
      </c>
      <c r="AC45" s="170">
        <f t="shared" ref="AC45" si="32">SUM(AC46:AC52)</f>
        <v>0</v>
      </c>
      <c r="AD45" s="169">
        <f t="shared" ref="AD45" si="33">SUM(AD46:AD52)</f>
        <v>0</v>
      </c>
      <c r="AE45" s="170">
        <f t="shared" ref="AE45" si="34">SUM(AE46:AE52)</f>
        <v>0</v>
      </c>
      <c r="AF45" s="169">
        <f t="shared" ref="AF45" si="35">SUM(AF46:AF52)</f>
        <v>0</v>
      </c>
      <c r="AG45" s="171">
        <f t="shared" ref="AG45" si="36">SUM(AG46:AG52)</f>
        <v>0</v>
      </c>
      <c r="AH45" s="855"/>
      <c r="AI45" s="855"/>
      <c r="AJ45" s="172">
        <f t="shared" ref="AJ45" si="37">SUM(AJ46:AJ52)</f>
        <v>0</v>
      </c>
      <c r="AK45" s="173">
        <f t="shared" ref="AK45" si="38">SUM(AK46:AK52)</f>
        <v>0</v>
      </c>
      <c r="AL45" s="41">
        <f t="shared" ref="AL45" si="39">SUM(AL46:AL52)</f>
        <v>0</v>
      </c>
      <c r="AM45" s="42">
        <f t="shared" ref="AM45" si="40">SUM(AM46:AM52)</f>
        <v>0</v>
      </c>
      <c r="AN45" s="42">
        <f t="shared" ref="AN45" si="41">SUM(AN46:AN52)</f>
        <v>0</v>
      </c>
      <c r="AO45" s="42">
        <f t="shared" ref="AO45" si="42">SUM(AO46:AO52)</f>
        <v>0</v>
      </c>
      <c r="AP45" s="42">
        <f t="shared" ref="AP45" si="43">SUM(AP46:AP52)</f>
        <v>0</v>
      </c>
      <c r="AQ45" s="42">
        <f t="shared" ref="AQ45" si="44">SUM(AQ46:AQ52)</f>
        <v>0</v>
      </c>
      <c r="AR45" s="43">
        <f t="shared" ref="AR45" si="45">SUM(AR46:AR52)</f>
        <v>0</v>
      </c>
      <c r="AS45" s="104">
        <f t="shared" ref="AS45" si="46">SUM(AS46:AS52)</f>
        <v>0</v>
      </c>
      <c r="AT45" s="42">
        <f t="shared" ref="AT45" si="47">SUM(AT46:AT52)</f>
        <v>0</v>
      </c>
      <c r="AU45" s="43">
        <f t="shared" ref="AU45" si="48">SUM(AU46:AU52)</f>
        <v>0</v>
      </c>
      <c r="AV45" s="104">
        <f t="shared" ref="AV45" si="49">SUM(AV46:AV52)</f>
        <v>0</v>
      </c>
      <c r="AW45" s="42">
        <f t="shared" ref="AW45" si="50">SUM(AW46:AW52)</f>
        <v>0</v>
      </c>
      <c r="AX45" s="42">
        <f t="shared" ref="AX45" si="51">SUM(AX46:AX52)</f>
        <v>0</v>
      </c>
      <c r="AY45" s="42">
        <f t="shared" ref="AY45" si="52">SUM(AY46:AY52)</f>
        <v>0</v>
      </c>
      <c r="AZ45" s="105">
        <f t="shared" ref="AZ45" si="53">SUM(AZ46:AZ52)</f>
        <v>0</v>
      </c>
      <c r="BA45" s="44" t="s">
        <v>1685</v>
      </c>
      <c r="BB45" s="44" t="s">
        <v>1686</v>
      </c>
      <c r="BC45" s="45" t="s">
        <v>1687</v>
      </c>
    </row>
    <row r="46" spans="1:55" ht="17.25" hidden="1" customHeight="1" x14ac:dyDescent="0.2">
      <c r="A46" s="956"/>
      <c r="B46" s="958" t="str">
        <f>VLOOKUP($D$9,'PROYECTOS REGISTRADOS'!$A$2:$D$82,4,0)</f>
        <v>Implementación del Plan Sectorial de Turismo, Tocancipá, Cundinamarca, Centro Oriente</v>
      </c>
      <c r="C46" s="961" t="str">
        <f>VLOOKUP($D$9,'PROYECTOS REGISTRADOS'!$A$2:$D$82,3,0)</f>
        <v>2016-25817-0035</v>
      </c>
      <c r="D46" s="1006"/>
      <c r="E46" s="970" t="str">
        <f>IF(D46=0,"0-0",(VLOOKUP(D46,'CONSOLIDADO PLAN DESARROLLO'!$EL$9:$ET$304,2,0)))</f>
        <v>0-0</v>
      </c>
      <c r="F46" s="967" t="str">
        <f>IF(D46=0,"0-0",(VLOOKUP(D46,'CONSOLIDADO PLAN DESARROLLO'!$EL$9:$ET$304,3,0)))</f>
        <v>0-0</v>
      </c>
      <c r="G46" s="989" t="str">
        <f>IF(D46=0,"0-0",(VLOOKUP(D46,'CONSOLIDADO PLAN DESARROLLO'!$EL$9:$ET$304,4,0)))</f>
        <v>0-0</v>
      </c>
      <c r="H46" s="973" t="str">
        <f>IF(D46=0,"0-0",(VLOOKUP(D46,'CONSOLIDADO PLAN DESARROLLO'!$EL$9:$ET$304,5,0)))</f>
        <v>0-0</v>
      </c>
      <c r="I46" s="976" t="str">
        <f>IF(D46=0,"0-0",(VLOOKUP(D46,'CONSOLIDADO PLAN DESARROLLO'!$EL$9:$ET$304,$R$3,0)))</f>
        <v>0-0</v>
      </c>
      <c r="J46" s="977"/>
      <c r="K46" s="1009"/>
      <c r="L46" s="985"/>
      <c r="M46" s="174"/>
      <c r="N46" s="175"/>
      <c r="O46" s="176"/>
      <c r="P46" s="46"/>
      <c r="Q46" s="47"/>
      <c r="R46" s="1012"/>
      <c r="S46" s="48"/>
      <c r="T46" s="880"/>
      <c r="U46" s="49"/>
      <c r="V46" s="880"/>
      <c r="W46" s="49"/>
      <c r="X46" s="880"/>
      <c r="Y46" s="49"/>
      <c r="Z46" s="880"/>
      <c r="AA46" s="49"/>
      <c r="AB46" s="880"/>
      <c r="AC46" s="49"/>
      <c r="AD46" s="880"/>
      <c r="AE46" s="49"/>
      <c r="AF46" s="880"/>
      <c r="AG46" s="50"/>
      <c r="AH46" s="856"/>
      <c r="AI46" s="856"/>
      <c r="AJ46" s="883">
        <f>+R46+T46+V46+X46+Z46+AB46+AD46+AF46</f>
        <v>0</v>
      </c>
      <c r="AK46" s="103">
        <f t="shared" ref="AK46:AK51" si="54">AC46+AE46+AG46+S46+U46+W46+Y46+AA46</f>
        <v>0</v>
      </c>
      <c r="AL46" s="51"/>
      <c r="AM46" s="52"/>
      <c r="AN46" s="52"/>
      <c r="AO46" s="52"/>
      <c r="AP46" s="52"/>
      <c r="AQ46" s="52"/>
      <c r="AR46" s="53">
        <f t="shared" ref="AR46:AR51" si="55">SUM(AL46:AQ46)</f>
        <v>0</v>
      </c>
      <c r="AS46" s="54"/>
      <c r="AT46" s="52"/>
      <c r="AU46" s="53">
        <f t="shared" ref="AU46:AU50" si="56">SUM(AS46:AT46)</f>
        <v>0</v>
      </c>
      <c r="AV46" s="54"/>
      <c r="AW46" s="52"/>
      <c r="AX46" s="52"/>
      <c r="AY46" s="52"/>
      <c r="AZ46" s="55"/>
      <c r="BA46" s="56"/>
      <c r="BB46" s="56"/>
      <c r="BC46" s="57"/>
    </row>
    <row r="47" spans="1:55" ht="17.25" hidden="1" customHeight="1" x14ac:dyDescent="0.2">
      <c r="A47" s="956"/>
      <c r="B47" s="958"/>
      <c r="C47" s="961"/>
      <c r="D47" s="1006"/>
      <c r="E47" s="971"/>
      <c r="F47" s="967"/>
      <c r="G47" s="989"/>
      <c r="H47" s="973"/>
      <c r="I47" s="978"/>
      <c r="J47" s="979"/>
      <c r="K47" s="1009"/>
      <c r="L47" s="986"/>
      <c r="M47" s="174"/>
      <c r="N47" s="175"/>
      <c r="O47" s="176"/>
      <c r="P47" s="46"/>
      <c r="Q47" s="47"/>
      <c r="R47" s="1013"/>
      <c r="S47" s="48"/>
      <c r="T47" s="881"/>
      <c r="U47" s="49"/>
      <c r="V47" s="881"/>
      <c r="W47" s="49"/>
      <c r="X47" s="881"/>
      <c r="Y47" s="49"/>
      <c r="Z47" s="881"/>
      <c r="AA47" s="49"/>
      <c r="AB47" s="881"/>
      <c r="AC47" s="49"/>
      <c r="AD47" s="881"/>
      <c r="AE47" s="49"/>
      <c r="AF47" s="881"/>
      <c r="AG47" s="50"/>
      <c r="AH47" s="857"/>
      <c r="AI47" s="857"/>
      <c r="AJ47" s="884"/>
      <c r="AK47" s="103">
        <f t="shared" si="54"/>
        <v>0</v>
      </c>
      <c r="AL47" s="51"/>
      <c r="AM47" s="52"/>
      <c r="AN47" s="52"/>
      <c r="AO47" s="52"/>
      <c r="AP47" s="52"/>
      <c r="AQ47" s="52"/>
      <c r="AR47" s="53">
        <f t="shared" si="55"/>
        <v>0</v>
      </c>
      <c r="AS47" s="54"/>
      <c r="AT47" s="52"/>
      <c r="AU47" s="53">
        <f t="shared" si="56"/>
        <v>0</v>
      </c>
      <c r="AV47" s="54"/>
      <c r="AW47" s="52"/>
      <c r="AX47" s="52"/>
      <c r="AY47" s="52"/>
      <c r="AZ47" s="55"/>
      <c r="BA47" s="56"/>
      <c r="BB47" s="56"/>
      <c r="BC47" s="57"/>
    </row>
    <row r="48" spans="1:55" ht="17.25" hidden="1" customHeight="1" x14ac:dyDescent="0.2">
      <c r="A48" s="956"/>
      <c r="B48" s="958"/>
      <c r="C48" s="961"/>
      <c r="D48" s="1006"/>
      <c r="E48" s="971"/>
      <c r="F48" s="967"/>
      <c r="G48" s="989"/>
      <c r="H48" s="973"/>
      <c r="I48" s="978"/>
      <c r="J48" s="979"/>
      <c r="K48" s="1009"/>
      <c r="L48" s="986"/>
      <c r="M48" s="174"/>
      <c r="N48" s="175"/>
      <c r="O48" s="176"/>
      <c r="P48" s="46"/>
      <c r="Q48" s="47"/>
      <c r="R48" s="1013"/>
      <c r="S48" s="48"/>
      <c r="T48" s="881"/>
      <c r="U48" s="49"/>
      <c r="V48" s="881"/>
      <c r="W48" s="49"/>
      <c r="X48" s="881"/>
      <c r="Y48" s="49"/>
      <c r="Z48" s="881"/>
      <c r="AA48" s="49"/>
      <c r="AB48" s="881"/>
      <c r="AC48" s="49"/>
      <c r="AD48" s="881"/>
      <c r="AE48" s="49"/>
      <c r="AF48" s="881"/>
      <c r="AG48" s="50"/>
      <c r="AH48" s="857"/>
      <c r="AI48" s="857"/>
      <c r="AJ48" s="884"/>
      <c r="AK48" s="103">
        <f t="shared" si="54"/>
        <v>0</v>
      </c>
      <c r="AL48" s="51"/>
      <c r="AM48" s="52"/>
      <c r="AN48" s="52"/>
      <c r="AO48" s="52"/>
      <c r="AP48" s="52"/>
      <c r="AQ48" s="52"/>
      <c r="AR48" s="53">
        <f t="shared" si="55"/>
        <v>0</v>
      </c>
      <c r="AS48" s="54"/>
      <c r="AT48" s="52"/>
      <c r="AU48" s="53">
        <f t="shared" si="56"/>
        <v>0</v>
      </c>
      <c r="AV48" s="54"/>
      <c r="AW48" s="52"/>
      <c r="AX48" s="52"/>
      <c r="AY48" s="52"/>
      <c r="AZ48" s="55"/>
      <c r="BA48" s="56"/>
      <c r="BB48" s="56"/>
      <c r="BC48" s="57"/>
    </row>
    <row r="49" spans="1:55" ht="17.25" hidden="1" customHeight="1" x14ac:dyDescent="0.2">
      <c r="A49" s="956"/>
      <c r="B49" s="958"/>
      <c r="C49" s="961"/>
      <c r="D49" s="1006"/>
      <c r="E49" s="971"/>
      <c r="F49" s="967"/>
      <c r="G49" s="989"/>
      <c r="H49" s="973"/>
      <c r="I49" s="978"/>
      <c r="J49" s="979"/>
      <c r="K49" s="1009"/>
      <c r="L49" s="986"/>
      <c r="M49" s="174"/>
      <c r="N49" s="175"/>
      <c r="O49" s="176"/>
      <c r="P49" s="46"/>
      <c r="Q49" s="47"/>
      <c r="R49" s="1013"/>
      <c r="S49" s="48"/>
      <c r="T49" s="881"/>
      <c r="U49" s="49"/>
      <c r="V49" s="881"/>
      <c r="W49" s="49"/>
      <c r="X49" s="881"/>
      <c r="Y49" s="49"/>
      <c r="Z49" s="881"/>
      <c r="AA49" s="49"/>
      <c r="AB49" s="881"/>
      <c r="AC49" s="49"/>
      <c r="AD49" s="881"/>
      <c r="AE49" s="49"/>
      <c r="AF49" s="881"/>
      <c r="AG49" s="50"/>
      <c r="AH49" s="857"/>
      <c r="AI49" s="857"/>
      <c r="AJ49" s="884"/>
      <c r="AK49" s="103">
        <f t="shared" si="54"/>
        <v>0</v>
      </c>
      <c r="AL49" s="51"/>
      <c r="AM49" s="52"/>
      <c r="AN49" s="52"/>
      <c r="AO49" s="52"/>
      <c r="AP49" s="52"/>
      <c r="AQ49" s="52"/>
      <c r="AR49" s="53">
        <f t="shared" si="55"/>
        <v>0</v>
      </c>
      <c r="AS49" s="54"/>
      <c r="AT49" s="52"/>
      <c r="AU49" s="53">
        <f t="shared" si="56"/>
        <v>0</v>
      </c>
      <c r="AV49" s="54"/>
      <c r="AW49" s="52"/>
      <c r="AX49" s="52"/>
      <c r="AY49" s="52"/>
      <c r="AZ49" s="55"/>
      <c r="BA49" s="56"/>
      <c r="BB49" s="56"/>
      <c r="BC49" s="57"/>
    </row>
    <row r="50" spans="1:55" ht="17.25" hidden="1" customHeight="1" x14ac:dyDescent="0.2">
      <c r="A50" s="956"/>
      <c r="B50" s="958"/>
      <c r="C50" s="961"/>
      <c r="D50" s="1006"/>
      <c r="E50" s="971"/>
      <c r="F50" s="967"/>
      <c r="G50" s="989"/>
      <c r="H50" s="973"/>
      <c r="I50" s="978"/>
      <c r="J50" s="979"/>
      <c r="K50" s="1009"/>
      <c r="L50" s="986"/>
      <c r="M50" s="174"/>
      <c r="N50" s="175"/>
      <c r="O50" s="176"/>
      <c r="P50" s="46"/>
      <c r="Q50" s="47"/>
      <c r="R50" s="1013"/>
      <c r="S50" s="48"/>
      <c r="T50" s="881"/>
      <c r="U50" s="49"/>
      <c r="V50" s="881"/>
      <c r="W50" s="49"/>
      <c r="X50" s="881"/>
      <c r="Y50" s="49"/>
      <c r="Z50" s="881"/>
      <c r="AA50" s="49"/>
      <c r="AB50" s="881"/>
      <c r="AC50" s="49"/>
      <c r="AD50" s="881"/>
      <c r="AE50" s="49"/>
      <c r="AF50" s="881"/>
      <c r="AG50" s="50"/>
      <c r="AH50" s="857"/>
      <c r="AI50" s="857"/>
      <c r="AJ50" s="884"/>
      <c r="AK50" s="103">
        <f t="shared" si="54"/>
        <v>0</v>
      </c>
      <c r="AL50" s="51"/>
      <c r="AM50" s="52"/>
      <c r="AN50" s="52"/>
      <c r="AO50" s="52"/>
      <c r="AP50" s="52"/>
      <c r="AQ50" s="52"/>
      <c r="AR50" s="53">
        <f t="shared" si="55"/>
        <v>0</v>
      </c>
      <c r="AS50" s="54"/>
      <c r="AT50" s="52"/>
      <c r="AU50" s="53">
        <f t="shared" si="56"/>
        <v>0</v>
      </c>
      <c r="AV50" s="54"/>
      <c r="AW50" s="52"/>
      <c r="AX50" s="52"/>
      <c r="AY50" s="52"/>
      <c r="AZ50" s="55"/>
      <c r="BA50" s="56"/>
      <c r="BB50" s="56"/>
      <c r="BC50" s="57"/>
    </row>
    <row r="51" spans="1:55" ht="17.25" hidden="1" customHeight="1" x14ac:dyDescent="0.2">
      <c r="A51" s="956"/>
      <c r="B51" s="959"/>
      <c r="C51" s="962"/>
      <c r="D51" s="1007"/>
      <c r="E51" s="971"/>
      <c r="F51" s="968"/>
      <c r="G51" s="990"/>
      <c r="H51" s="974"/>
      <c r="I51" s="978"/>
      <c r="J51" s="979"/>
      <c r="K51" s="1010"/>
      <c r="L51" s="986"/>
      <c r="M51" s="177"/>
      <c r="N51" s="178"/>
      <c r="O51" s="179"/>
      <c r="P51" s="106"/>
      <c r="Q51" s="107"/>
      <c r="R51" s="1013"/>
      <c r="S51" s="108"/>
      <c r="T51" s="881"/>
      <c r="U51" s="109"/>
      <c r="V51" s="881"/>
      <c r="W51" s="109"/>
      <c r="X51" s="881"/>
      <c r="Y51" s="109"/>
      <c r="Z51" s="881"/>
      <c r="AA51" s="109"/>
      <c r="AB51" s="881"/>
      <c r="AC51" s="109"/>
      <c r="AD51" s="881"/>
      <c r="AE51" s="109"/>
      <c r="AF51" s="881"/>
      <c r="AG51" s="110"/>
      <c r="AH51" s="857"/>
      <c r="AI51" s="857"/>
      <c r="AJ51" s="885"/>
      <c r="AK51" s="103">
        <f t="shared" si="54"/>
        <v>0</v>
      </c>
      <c r="AL51" s="111"/>
      <c r="AM51" s="112"/>
      <c r="AN51" s="112"/>
      <c r="AO51" s="112"/>
      <c r="AP51" s="112"/>
      <c r="AQ51" s="112"/>
      <c r="AR51" s="53">
        <f t="shared" si="55"/>
        <v>0</v>
      </c>
      <c r="AS51" s="113"/>
      <c r="AT51" s="112"/>
      <c r="AU51" s="53">
        <f>SUM(AS51:AT51)</f>
        <v>0</v>
      </c>
      <c r="AV51" s="113"/>
      <c r="AW51" s="112"/>
      <c r="AX51" s="112"/>
      <c r="AY51" s="112"/>
      <c r="AZ51" s="114"/>
      <c r="BA51" s="115"/>
      <c r="BB51" s="115"/>
      <c r="BC51" s="116"/>
    </row>
    <row r="52" spans="1:55" ht="9.9499999999999993" hidden="1" customHeight="1" thickBot="1" x14ac:dyDescent="0.25">
      <c r="A52" s="957"/>
      <c r="B52" s="960"/>
      <c r="C52" s="963"/>
      <c r="D52" s="1008"/>
      <c r="E52" s="972"/>
      <c r="F52" s="969"/>
      <c r="G52" s="991"/>
      <c r="H52" s="975"/>
      <c r="I52" s="980"/>
      <c r="J52" s="981"/>
      <c r="K52" s="1011"/>
      <c r="L52" s="987"/>
      <c r="M52" s="180"/>
      <c r="N52" s="181"/>
      <c r="O52" s="182"/>
      <c r="P52" s="117"/>
      <c r="Q52" s="117"/>
      <c r="R52" s="1014"/>
      <c r="S52" s="183"/>
      <c r="T52" s="882"/>
      <c r="U52" s="184"/>
      <c r="V52" s="882"/>
      <c r="W52" s="184"/>
      <c r="X52" s="882"/>
      <c r="Y52" s="184"/>
      <c r="Z52" s="882"/>
      <c r="AA52" s="184"/>
      <c r="AB52" s="882"/>
      <c r="AC52" s="184"/>
      <c r="AD52" s="882"/>
      <c r="AE52" s="184"/>
      <c r="AF52" s="882"/>
      <c r="AG52" s="185"/>
      <c r="AH52" s="858"/>
      <c r="AI52" s="858"/>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hidden="1" customHeight="1" x14ac:dyDescent="0.2">
      <c r="A53" s="156"/>
      <c r="B53" s="192"/>
      <c r="C53" s="192"/>
      <c r="D53" s="192"/>
      <c r="E53" s="192"/>
      <c r="F53" s="192"/>
      <c r="G53" s="192"/>
      <c r="H53" s="192"/>
      <c r="I53" s="988"/>
      <c r="J53" s="988"/>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hidden="1" customHeight="1" x14ac:dyDescent="0.2">
      <c r="A54" s="955">
        <v>7</v>
      </c>
      <c r="B54" s="161" t="s">
        <v>1705</v>
      </c>
      <c r="C54" s="162" t="s">
        <v>1706</v>
      </c>
      <c r="D54" s="163" t="s">
        <v>21</v>
      </c>
      <c r="E54" s="163" t="s">
        <v>1892</v>
      </c>
      <c r="F54" s="162" t="s">
        <v>1707</v>
      </c>
      <c r="G54" s="164" t="s">
        <v>1679</v>
      </c>
      <c r="H54" s="164" t="s">
        <v>1680</v>
      </c>
      <c r="I54" s="165" t="s">
        <v>1908</v>
      </c>
      <c r="J54" s="166">
        <f>+$N$3</f>
        <v>2019</v>
      </c>
      <c r="K54" s="164" t="s">
        <v>1925</v>
      </c>
      <c r="L54" s="165" t="s">
        <v>1926</v>
      </c>
      <c r="M54" s="162" t="s">
        <v>1708</v>
      </c>
      <c r="N54" s="162" t="s">
        <v>1709</v>
      </c>
      <c r="O54" s="162" t="s">
        <v>1710</v>
      </c>
      <c r="P54" s="162" t="s">
        <v>1711</v>
      </c>
      <c r="Q54" s="162" t="s">
        <v>1712</v>
      </c>
      <c r="R54" s="167">
        <f t="shared" ref="R54" si="57">SUM(R55:R61)</f>
        <v>0</v>
      </c>
      <c r="S54" s="168">
        <f t="shared" ref="S54" si="58">SUM(S55:S61)</f>
        <v>0</v>
      </c>
      <c r="T54" s="169">
        <f t="shared" ref="T54" si="59">SUM(T55:T61)</f>
        <v>0</v>
      </c>
      <c r="U54" s="170">
        <f t="shared" ref="U54" si="60">SUM(U55:U61)</f>
        <v>0</v>
      </c>
      <c r="V54" s="169">
        <f t="shared" ref="V54" si="61">SUM(V55:V61)</f>
        <v>0</v>
      </c>
      <c r="W54" s="170">
        <f t="shared" ref="W54" si="62">SUM(W55:W61)</f>
        <v>0</v>
      </c>
      <c r="X54" s="169">
        <f t="shared" ref="X54" si="63">SUM(X55:X61)</f>
        <v>0</v>
      </c>
      <c r="Y54" s="170">
        <f t="shared" ref="Y54" si="64">SUM(Y55:Y61)</f>
        <v>0</v>
      </c>
      <c r="Z54" s="169">
        <f t="shared" ref="Z54" si="65">SUM(Z55:Z61)</f>
        <v>0</v>
      </c>
      <c r="AA54" s="170">
        <f t="shared" ref="AA54" si="66">SUM(AA55:AA61)</f>
        <v>0</v>
      </c>
      <c r="AB54" s="169">
        <f t="shared" ref="AB54" si="67">SUM(AB55:AB61)</f>
        <v>0</v>
      </c>
      <c r="AC54" s="170">
        <f t="shared" ref="AC54" si="68">SUM(AC55:AC61)</f>
        <v>0</v>
      </c>
      <c r="AD54" s="169">
        <f t="shared" ref="AD54" si="69">SUM(AD55:AD61)</f>
        <v>0</v>
      </c>
      <c r="AE54" s="170">
        <f t="shared" ref="AE54" si="70">SUM(AE55:AE61)</f>
        <v>0</v>
      </c>
      <c r="AF54" s="169">
        <f t="shared" ref="AF54" si="71">SUM(AF55:AF61)</f>
        <v>0</v>
      </c>
      <c r="AG54" s="171">
        <f t="shared" ref="AG54" si="72">SUM(AG55:AG61)</f>
        <v>0</v>
      </c>
      <c r="AH54" s="855"/>
      <c r="AI54" s="855"/>
      <c r="AJ54" s="172">
        <f t="shared" ref="AJ54" si="73">SUM(AJ55:AJ61)</f>
        <v>0</v>
      </c>
      <c r="AK54" s="173">
        <f t="shared" ref="AK54" si="74">SUM(AK55:AK61)</f>
        <v>0</v>
      </c>
      <c r="AL54" s="41">
        <f t="shared" ref="AL54" si="75">SUM(AL55:AL61)</f>
        <v>0</v>
      </c>
      <c r="AM54" s="42">
        <f t="shared" ref="AM54" si="76">SUM(AM55:AM61)</f>
        <v>0</v>
      </c>
      <c r="AN54" s="42">
        <f t="shared" ref="AN54" si="77">SUM(AN55:AN61)</f>
        <v>0</v>
      </c>
      <c r="AO54" s="42">
        <f t="shared" ref="AO54" si="78">SUM(AO55:AO61)</f>
        <v>0</v>
      </c>
      <c r="AP54" s="42">
        <f t="shared" ref="AP54" si="79">SUM(AP55:AP61)</f>
        <v>0</v>
      </c>
      <c r="AQ54" s="42">
        <f t="shared" ref="AQ54" si="80">SUM(AQ55:AQ61)</f>
        <v>0</v>
      </c>
      <c r="AR54" s="43">
        <f t="shared" ref="AR54" si="81">SUM(AR55:AR61)</f>
        <v>0</v>
      </c>
      <c r="AS54" s="104">
        <f t="shared" ref="AS54" si="82">SUM(AS55:AS61)</f>
        <v>0</v>
      </c>
      <c r="AT54" s="42">
        <f t="shared" ref="AT54" si="83">SUM(AT55:AT61)</f>
        <v>0</v>
      </c>
      <c r="AU54" s="43">
        <f t="shared" ref="AU54" si="84">SUM(AU55:AU61)</f>
        <v>0</v>
      </c>
      <c r="AV54" s="104">
        <f t="shared" ref="AV54" si="85">SUM(AV55:AV61)</f>
        <v>0</v>
      </c>
      <c r="AW54" s="42">
        <f t="shared" ref="AW54" si="86">SUM(AW55:AW61)</f>
        <v>0</v>
      </c>
      <c r="AX54" s="42">
        <f t="shared" ref="AX54" si="87">SUM(AX55:AX61)</f>
        <v>0</v>
      </c>
      <c r="AY54" s="42">
        <f t="shared" ref="AY54" si="88">SUM(AY55:AY61)</f>
        <v>0</v>
      </c>
      <c r="AZ54" s="105">
        <f t="shared" ref="AZ54" si="89">SUM(AZ55:AZ61)</f>
        <v>0</v>
      </c>
      <c r="BA54" s="44" t="s">
        <v>1685</v>
      </c>
      <c r="BB54" s="44" t="s">
        <v>1686</v>
      </c>
      <c r="BC54" s="45" t="s">
        <v>1687</v>
      </c>
    </row>
    <row r="55" spans="1:55" ht="17.25" hidden="1" customHeight="1" x14ac:dyDescent="0.2">
      <c r="A55" s="956"/>
      <c r="B55" s="958" t="str">
        <f>VLOOKUP($D$9,'PROYECTOS REGISTRADOS'!$A$2:$D$82,4,0)</f>
        <v>Implementación del Plan Sectorial de Turismo, Tocancipá, Cundinamarca, Centro Oriente</v>
      </c>
      <c r="C55" s="961" t="str">
        <f>VLOOKUP($D$9,'PROYECTOS REGISTRADOS'!$A$2:$D$82,3,0)</f>
        <v>2016-25817-0035</v>
      </c>
      <c r="D55" s="1006"/>
      <c r="E55" s="970" t="str">
        <f>IF(D55=0,"0-0",(VLOOKUP(D55,'CONSOLIDADO PLAN DESARROLLO'!$EL$9:$ET$304,2,0)))</f>
        <v>0-0</v>
      </c>
      <c r="F55" s="967" t="str">
        <f>IF(D55=0,"0-0",(VLOOKUP(D55,'CONSOLIDADO PLAN DESARROLLO'!$EL$9:$ET$304,3,0)))</f>
        <v>0-0</v>
      </c>
      <c r="G55" s="989" t="str">
        <f>IF(D55=0,"0-0",(VLOOKUP(D55,'CONSOLIDADO PLAN DESARROLLO'!$EL$9:$ET$304,4,0)))</f>
        <v>0-0</v>
      </c>
      <c r="H55" s="973" t="str">
        <f>IF(D55=0,"0-0",(VLOOKUP(D55,'CONSOLIDADO PLAN DESARROLLO'!$EL$9:$ET$304,5,0)))</f>
        <v>0-0</v>
      </c>
      <c r="I55" s="976" t="str">
        <f>IF(D55=0,"0-0",(VLOOKUP(D55,'CONSOLIDADO PLAN DESARROLLO'!$EL$9:$ET$304,$R$3,0)))</f>
        <v>0-0</v>
      </c>
      <c r="J55" s="977"/>
      <c r="K55" s="1009"/>
      <c r="L55" s="985"/>
      <c r="M55" s="174"/>
      <c r="N55" s="175"/>
      <c r="O55" s="176"/>
      <c r="P55" s="46"/>
      <c r="Q55" s="47"/>
      <c r="R55" s="1012"/>
      <c r="S55" s="48"/>
      <c r="T55" s="880"/>
      <c r="U55" s="49"/>
      <c r="V55" s="880"/>
      <c r="W55" s="49"/>
      <c r="X55" s="880"/>
      <c r="Y55" s="49"/>
      <c r="Z55" s="880"/>
      <c r="AA55" s="49"/>
      <c r="AB55" s="880"/>
      <c r="AC55" s="49"/>
      <c r="AD55" s="880"/>
      <c r="AE55" s="49"/>
      <c r="AF55" s="880"/>
      <c r="AG55" s="50"/>
      <c r="AH55" s="856"/>
      <c r="AI55" s="856"/>
      <c r="AJ55" s="883">
        <f>+R55+T55+V55+X55+Z55+AB55+AD55+AF55</f>
        <v>0</v>
      </c>
      <c r="AK55" s="103">
        <f t="shared" ref="AK55:AK60" si="90">AC55+AE55+AG55+S55+U55+W55+Y55+AA55</f>
        <v>0</v>
      </c>
      <c r="AL55" s="51"/>
      <c r="AM55" s="52"/>
      <c r="AN55" s="52"/>
      <c r="AO55" s="52"/>
      <c r="AP55" s="52"/>
      <c r="AQ55" s="52"/>
      <c r="AR55" s="53">
        <f t="shared" ref="AR55:AR60" si="91">SUM(AL55:AQ55)</f>
        <v>0</v>
      </c>
      <c r="AS55" s="54"/>
      <c r="AT55" s="52"/>
      <c r="AU55" s="53">
        <f t="shared" ref="AU55:AU59" si="92">SUM(AS55:AT55)</f>
        <v>0</v>
      </c>
      <c r="AV55" s="54"/>
      <c r="AW55" s="52"/>
      <c r="AX55" s="52"/>
      <c r="AY55" s="52"/>
      <c r="AZ55" s="55"/>
      <c r="BA55" s="56"/>
      <c r="BB55" s="56"/>
      <c r="BC55" s="57"/>
    </row>
    <row r="56" spans="1:55" ht="17.25" hidden="1" customHeight="1" x14ac:dyDescent="0.2">
      <c r="A56" s="956"/>
      <c r="B56" s="958"/>
      <c r="C56" s="961"/>
      <c r="D56" s="1006"/>
      <c r="E56" s="971"/>
      <c r="F56" s="967"/>
      <c r="G56" s="989"/>
      <c r="H56" s="973"/>
      <c r="I56" s="978"/>
      <c r="J56" s="979"/>
      <c r="K56" s="1009"/>
      <c r="L56" s="986"/>
      <c r="M56" s="174"/>
      <c r="N56" s="175"/>
      <c r="O56" s="176"/>
      <c r="P56" s="46"/>
      <c r="Q56" s="47"/>
      <c r="R56" s="1013"/>
      <c r="S56" s="48"/>
      <c r="T56" s="881"/>
      <c r="U56" s="49"/>
      <c r="V56" s="881"/>
      <c r="W56" s="49"/>
      <c r="X56" s="881"/>
      <c r="Y56" s="49"/>
      <c r="Z56" s="881"/>
      <c r="AA56" s="49"/>
      <c r="AB56" s="881"/>
      <c r="AC56" s="49"/>
      <c r="AD56" s="881"/>
      <c r="AE56" s="49"/>
      <c r="AF56" s="881"/>
      <c r="AG56" s="50"/>
      <c r="AH56" s="857"/>
      <c r="AI56" s="857"/>
      <c r="AJ56" s="884"/>
      <c r="AK56" s="103">
        <f t="shared" si="90"/>
        <v>0</v>
      </c>
      <c r="AL56" s="51"/>
      <c r="AM56" s="52"/>
      <c r="AN56" s="52"/>
      <c r="AO56" s="52"/>
      <c r="AP56" s="52"/>
      <c r="AQ56" s="52"/>
      <c r="AR56" s="53">
        <f t="shared" si="91"/>
        <v>0</v>
      </c>
      <c r="AS56" s="54"/>
      <c r="AT56" s="52"/>
      <c r="AU56" s="53">
        <f t="shared" si="92"/>
        <v>0</v>
      </c>
      <c r="AV56" s="54"/>
      <c r="AW56" s="52"/>
      <c r="AX56" s="52"/>
      <c r="AY56" s="52"/>
      <c r="AZ56" s="55"/>
      <c r="BA56" s="56"/>
      <c r="BB56" s="56"/>
      <c r="BC56" s="57"/>
    </row>
    <row r="57" spans="1:55" ht="17.25" hidden="1" customHeight="1" x14ac:dyDescent="0.2">
      <c r="A57" s="956"/>
      <c r="B57" s="958"/>
      <c r="C57" s="961"/>
      <c r="D57" s="1006"/>
      <c r="E57" s="971"/>
      <c r="F57" s="967"/>
      <c r="G57" s="989"/>
      <c r="H57" s="973"/>
      <c r="I57" s="978"/>
      <c r="J57" s="979"/>
      <c r="K57" s="1009"/>
      <c r="L57" s="986"/>
      <c r="M57" s="174"/>
      <c r="N57" s="175"/>
      <c r="O57" s="176"/>
      <c r="P57" s="46"/>
      <c r="Q57" s="47"/>
      <c r="R57" s="1013"/>
      <c r="S57" s="48"/>
      <c r="T57" s="881"/>
      <c r="U57" s="49"/>
      <c r="V57" s="881"/>
      <c r="W57" s="49"/>
      <c r="X57" s="881"/>
      <c r="Y57" s="49"/>
      <c r="Z57" s="881"/>
      <c r="AA57" s="49"/>
      <c r="AB57" s="881"/>
      <c r="AC57" s="49"/>
      <c r="AD57" s="881"/>
      <c r="AE57" s="49"/>
      <c r="AF57" s="881"/>
      <c r="AG57" s="50"/>
      <c r="AH57" s="857"/>
      <c r="AI57" s="857"/>
      <c r="AJ57" s="884"/>
      <c r="AK57" s="103">
        <f t="shared" si="90"/>
        <v>0</v>
      </c>
      <c r="AL57" s="51"/>
      <c r="AM57" s="52"/>
      <c r="AN57" s="52"/>
      <c r="AO57" s="52"/>
      <c r="AP57" s="52"/>
      <c r="AQ57" s="52"/>
      <c r="AR57" s="53">
        <f t="shared" si="91"/>
        <v>0</v>
      </c>
      <c r="AS57" s="54"/>
      <c r="AT57" s="52"/>
      <c r="AU57" s="53">
        <f t="shared" si="92"/>
        <v>0</v>
      </c>
      <c r="AV57" s="54"/>
      <c r="AW57" s="52"/>
      <c r="AX57" s="52"/>
      <c r="AY57" s="52"/>
      <c r="AZ57" s="55"/>
      <c r="BA57" s="56"/>
      <c r="BB57" s="56"/>
      <c r="BC57" s="57"/>
    </row>
    <row r="58" spans="1:55" ht="17.25" hidden="1" customHeight="1" x14ac:dyDescent="0.2">
      <c r="A58" s="956"/>
      <c r="B58" s="958"/>
      <c r="C58" s="961"/>
      <c r="D58" s="1006"/>
      <c r="E58" s="971"/>
      <c r="F58" s="967"/>
      <c r="G58" s="989"/>
      <c r="H58" s="973"/>
      <c r="I58" s="978"/>
      <c r="J58" s="979"/>
      <c r="K58" s="1009"/>
      <c r="L58" s="986"/>
      <c r="M58" s="174"/>
      <c r="N58" s="175"/>
      <c r="O58" s="176"/>
      <c r="P58" s="46"/>
      <c r="Q58" s="47"/>
      <c r="R58" s="1013"/>
      <c r="S58" s="48"/>
      <c r="T58" s="881"/>
      <c r="U58" s="49"/>
      <c r="V58" s="881"/>
      <c r="W58" s="49"/>
      <c r="X58" s="881"/>
      <c r="Y58" s="49"/>
      <c r="Z58" s="881"/>
      <c r="AA58" s="49"/>
      <c r="AB58" s="881"/>
      <c r="AC58" s="49"/>
      <c r="AD58" s="881"/>
      <c r="AE58" s="49"/>
      <c r="AF58" s="881"/>
      <c r="AG58" s="50"/>
      <c r="AH58" s="857"/>
      <c r="AI58" s="857"/>
      <c r="AJ58" s="884"/>
      <c r="AK58" s="103">
        <f t="shared" si="90"/>
        <v>0</v>
      </c>
      <c r="AL58" s="51"/>
      <c r="AM58" s="52"/>
      <c r="AN58" s="52"/>
      <c r="AO58" s="52"/>
      <c r="AP58" s="52"/>
      <c r="AQ58" s="52"/>
      <c r="AR58" s="53">
        <f t="shared" si="91"/>
        <v>0</v>
      </c>
      <c r="AS58" s="54"/>
      <c r="AT58" s="52"/>
      <c r="AU58" s="53">
        <f t="shared" si="92"/>
        <v>0</v>
      </c>
      <c r="AV58" s="54"/>
      <c r="AW58" s="52"/>
      <c r="AX58" s="52"/>
      <c r="AY58" s="52"/>
      <c r="AZ58" s="55"/>
      <c r="BA58" s="56"/>
      <c r="BB58" s="56"/>
      <c r="BC58" s="57"/>
    </row>
    <row r="59" spans="1:55" ht="17.25" hidden="1" customHeight="1" x14ac:dyDescent="0.2">
      <c r="A59" s="956"/>
      <c r="B59" s="958"/>
      <c r="C59" s="961"/>
      <c r="D59" s="1006"/>
      <c r="E59" s="971"/>
      <c r="F59" s="967"/>
      <c r="G59" s="989"/>
      <c r="H59" s="973"/>
      <c r="I59" s="978"/>
      <c r="J59" s="979"/>
      <c r="K59" s="1009"/>
      <c r="L59" s="986"/>
      <c r="M59" s="174"/>
      <c r="N59" s="175"/>
      <c r="O59" s="176"/>
      <c r="P59" s="46"/>
      <c r="Q59" s="47"/>
      <c r="R59" s="1013"/>
      <c r="S59" s="48"/>
      <c r="T59" s="881"/>
      <c r="U59" s="49"/>
      <c r="V59" s="881"/>
      <c r="W59" s="49"/>
      <c r="X59" s="881"/>
      <c r="Y59" s="49"/>
      <c r="Z59" s="881"/>
      <c r="AA59" s="49"/>
      <c r="AB59" s="881"/>
      <c r="AC59" s="49"/>
      <c r="AD59" s="881"/>
      <c r="AE59" s="49"/>
      <c r="AF59" s="881"/>
      <c r="AG59" s="50"/>
      <c r="AH59" s="857"/>
      <c r="AI59" s="857"/>
      <c r="AJ59" s="884"/>
      <c r="AK59" s="103">
        <f t="shared" si="90"/>
        <v>0</v>
      </c>
      <c r="AL59" s="51"/>
      <c r="AM59" s="52"/>
      <c r="AN59" s="52"/>
      <c r="AO59" s="52"/>
      <c r="AP59" s="52"/>
      <c r="AQ59" s="52"/>
      <c r="AR59" s="53">
        <f t="shared" si="91"/>
        <v>0</v>
      </c>
      <c r="AS59" s="54"/>
      <c r="AT59" s="52"/>
      <c r="AU59" s="53">
        <f t="shared" si="92"/>
        <v>0</v>
      </c>
      <c r="AV59" s="54"/>
      <c r="AW59" s="52"/>
      <c r="AX59" s="52"/>
      <c r="AY59" s="52"/>
      <c r="AZ59" s="55"/>
      <c r="BA59" s="56"/>
      <c r="BB59" s="56"/>
      <c r="BC59" s="57"/>
    </row>
    <row r="60" spans="1:55" ht="17.25" hidden="1" customHeight="1" x14ac:dyDescent="0.2">
      <c r="A60" s="956"/>
      <c r="B60" s="959"/>
      <c r="C60" s="962"/>
      <c r="D60" s="1007"/>
      <c r="E60" s="971"/>
      <c r="F60" s="968"/>
      <c r="G60" s="990"/>
      <c r="H60" s="974"/>
      <c r="I60" s="978"/>
      <c r="J60" s="979"/>
      <c r="K60" s="1010"/>
      <c r="L60" s="986"/>
      <c r="M60" s="177"/>
      <c r="N60" s="178"/>
      <c r="O60" s="179"/>
      <c r="P60" s="106"/>
      <c r="Q60" s="107"/>
      <c r="R60" s="1013"/>
      <c r="S60" s="108"/>
      <c r="T60" s="881"/>
      <c r="U60" s="109"/>
      <c r="V60" s="881"/>
      <c r="W60" s="109"/>
      <c r="X60" s="881"/>
      <c r="Y60" s="109"/>
      <c r="Z60" s="881"/>
      <c r="AA60" s="109"/>
      <c r="AB60" s="881"/>
      <c r="AC60" s="109"/>
      <c r="AD60" s="881"/>
      <c r="AE60" s="109"/>
      <c r="AF60" s="881"/>
      <c r="AG60" s="110"/>
      <c r="AH60" s="857"/>
      <c r="AI60" s="857"/>
      <c r="AJ60" s="885"/>
      <c r="AK60" s="103">
        <f t="shared" si="90"/>
        <v>0</v>
      </c>
      <c r="AL60" s="111"/>
      <c r="AM60" s="112"/>
      <c r="AN60" s="112"/>
      <c r="AO60" s="112"/>
      <c r="AP60" s="112"/>
      <c r="AQ60" s="112"/>
      <c r="AR60" s="53">
        <f t="shared" si="91"/>
        <v>0</v>
      </c>
      <c r="AS60" s="113"/>
      <c r="AT60" s="112"/>
      <c r="AU60" s="53">
        <f>SUM(AS60:AT60)</f>
        <v>0</v>
      </c>
      <c r="AV60" s="113"/>
      <c r="AW60" s="112"/>
      <c r="AX60" s="112"/>
      <c r="AY60" s="112"/>
      <c r="AZ60" s="114"/>
      <c r="BA60" s="115"/>
      <c r="BB60" s="115"/>
      <c r="BC60" s="116"/>
    </row>
    <row r="61" spans="1:55" ht="9.9499999999999993" hidden="1" customHeight="1" thickBot="1" x14ac:dyDescent="0.25">
      <c r="A61" s="957"/>
      <c r="B61" s="960"/>
      <c r="C61" s="963"/>
      <c r="D61" s="1008"/>
      <c r="E61" s="972"/>
      <c r="F61" s="969"/>
      <c r="G61" s="991"/>
      <c r="H61" s="975"/>
      <c r="I61" s="980"/>
      <c r="J61" s="981"/>
      <c r="K61" s="1011"/>
      <c r="L61" s="987"/>
      <c r="M61" s="180"/>
      <c r="N61" s="181"/>
      <c r="O61" s="182"/>
      <c r="P61" s="117"/>
      <c r="Q61" s="117"/>
      <c r="R61" s="1014"/>
      <c r="S61" s="183"/>
      <c r="T61" s="882"/>
      <c r="U61" s="184"/>
      <c r="V61" s="882"/>
      <c r="W61" s="184"/>
      <c r="X61" s="882"/>
      <c r="Y61" s="184"/>
      <c r="Z61" s="882"/>
      <c r="AA61" s="184"/>
      <c r="AB61" s="882"/>
      <c r="AC61" s="184"/>
      <c r="AD61" s="882"/>
      <c r="AE61" s="184"/>
      <c r="AF61" s="882"/>
      <c r="AG61" s="185"/>
      <c r="AH61" s="858"/>
      <c r="AI61" s="858"/>
      <c r="AJ61" s="118"/>
      <c r="AK61" s="119"/>
      <c r="AL61" s="186"/>
      <c r="AM61" s="187"/>
      <c r="AN61" s="187"/>
      <c r="AO61" s="187"/>
      <c r="AP61" s="187"/>
      <c r="AQ61" s="187"/>
      <c r="AR61" s="120"/>
      <c r="AS61" s="188"/>
      <c r="AT61" s="187"/>
      <c r="AU61" s="120"/>
      <c r="AV61" s="188"/>
      <c r="AW61" s="187"/>
      <c r="AX61" s="187"/>
      <c r="AY61" s="187"/>
      <c r="AZ61" s="189"/>
      <c r="BA61" s="190"/>
      <c r="BB61" s="190"/>
      <c r="BC61" s="191"/>
    </row>
    <row r="62" spans="1:55" ht="6" hidden="1" customHeight="1" x14ac:dyDescent="0.2">
      <c r="A62" s="156"/>
      <c r="B62" s="192"/>
      <c r="C62" s="192"/>
      <c r="D62" s="192"/>
      <c r="E62" s="192"/>
      <c r="F62" s="192"/>
      <c r="G62" s="192"/>
      <c r="H62" s="192"/>
      <c r="I62" s="988"/>
      <c r="J62" s="988"/>
      <c r="K62" s="192"/>
      <c r="L62" s="192"/>
      <c r="M62" s="192"/>
      <c r="N62" s="192"/>
      <c r="O62" s="192"/>
      <c r="P62" s="192"/>
      <c r="Q62" s="192"/>
      <c r="R62" s="192"/>
      <c r="S62" s="192"/>
      <c r="T62" s="192"/>
      <c r="U62" s="192"/>
      <c r="V62" s="192"/>
      <c r="W62" s="192"/>
      <c r="X62" s="192"/>
      <c r="Y62" s="192"/>
      <c r="Z62" s="192"/>
      <c r="AA62" s="192"/>
      <c r="AB62" s="192"/>
      <c r="AC62" s="192"/>
      <c r="AD62" s="192"/>
      <c r="AE62" s="192"/>
      <c r="AF62" s="192"/>
      <c r="AG62" s="192"/>
      <c r="AH62" s="192"/>
      <c r="AI62" s="192"/>
      <c r="AJ62" s="192"/>
      <c r="AK62" s="193"/>
      <c r="AL62" s="193"/>
      <c r="AM62" s="193"/>
      <c r="AN62" s="193"/>
      <c r="AO62" s="193"/>
      <c r="AP62" s="193"/>
      <c r="AQ62" s="194"/>
      <c r="AR62" s="193"/>
      <c r="AS62" s="193"/>
      <c r="AT62" s="193"/>
      <c r="AU62" s="193"/>
      <c r="AV62" s="193"/>
      <c r="AW62" s="193"/>
      <c r="AX62" s="193"/>
      <c r="AY62" s="193"/>
      <c r="AZ62" s="193"/>
      <c r="BA62" s="193"/>
      <c r="BB62" s="193"/>
      <c r="BC62" s="156"/>
    </row>
    <row r="63" spans="1:55" ht="72" hidden="1" customHeight="1" x14ac:dyDescent="0.2">
      <c r="A63" s="955">
        <v>8</v>
      </c>
      <c r="B63" s="161" t="s">
        <v>1705</v>
      </c>
      <c r="C63" s="162" t="s">
        <v>1706</v>
      </c>
      <c r="D63" s="163" t="s">
        <v>21</v>
      </c>
      <c r="E63" s="163" t="s">
        <v>1892</v>
      </c>
      <c r="F63" s="162" t="s">
        <v>1707</v>
      </c>
      <c r="G63" s="164" t="s">
        <v>1679</v>
      </c>
      <c r="H63" s="164" t="s">
        <v>1680</v>
      </c>
      <c r="I63" s="165" t="s">
        <v>1908</v>
      </c>
      <c r="J63" s="166">
        <f>+$N$3</f>
        <v>2019</v>
      </c>
      <c r="K63" s="164" t="s">
        <v>1925</v>
      </c>
      <c r="L63" s="165" t="s">
        <v>1926</v>
      </c>
      <c r="M63" s="162" t="s">
        <v>1708</v>
      </c>
      <c r="N63" s="162" t="s">
        <v>1709</v>
      </c>
      <c r="O63" s="162" t="s">
        <v>1710</v>
      </c>
      <c r="P63" s="162" t="s">
        <v>1711</v>
      </c>
      <c r="Q63" s="162" t="s">
        <v>1712</v>
      </c>
      <c r="R63" s="167">
        <f t="shared" ref="R63" si="93">SUM(R64:R70)</f>
        <v>0</v>
      </c>
      <c r="S63" s="168">
        <f t="shared" ref="S63" si="94">SUM(S64:S70)</f>
        <v>0</v>
      </c>
      <c r="T63" s="169">
        <f t="shared" ref="T63" si="95">SUM(T64:T70)</f>
        <v>0</v>
      </c>
      <c r="U63" s="170">
        <f t="shared" ref="U63" si="96">SUM(U64:U70)</f>
        <v>0</v>
      </c>
      <c r="V63" s="169">
        <f t="shared" ref="V63" si="97">SUM(V64:V70)</f>
        <v>0</v>
      </c>
      <c r="W63" s="170">
        <f t="shared" ref="W63" si="98">SUM(W64:W70)</f>
        <v>0</v>
      </c>
      <c r="X63" s="169">
        <f t="shared" ref="X63" si="99">SUM(X64:X70)</f>
        <v>0</v>
      </c>
      <c r="Y63" s="170">
        <f t="shared" ref="Y63" si="100">SUM(Y64:Y70)</f>
        <v>0</v>
      </c>
      <c r="Z63" s="169">
        <f t="shared" ref="Z63" si="101">SUM(Z64:Z70)</f>
        <v>0</v>
      </c>
      <c r="AA63" s="170">
        <f t="shared" ref="AA63" si="102">SUM(AA64:AA70)</f>
        <v>0</v>
      </c>
      <c r="AB63" s="169">
        <f t="shared" ref="AB63" si="103">SUM(AB64:AB70)</f>
        <v>0</v>
      </c>
      <c r="AC63" s="170">
        <f t="shared" ref="AC63" si="104">SUM(AC64:AC70)</f>
        <v>0</v>
      </c>
      <c r="AD63" s="169">
        <f t="shared" ref="AD63" si="105">SUM(AD64:AD70)</f>
        <v>0</v>
      </c>
      <c r="AE63" s="170">
        <f t="shared" ref="AE63" si="106">SUM(AE64:AE70)</f>
        <v>0</v>
      </c>
      <c r="AF63" s="169">
        <f t="shared" ref="AF63" si="107">SUM(AF64:AF70)</f>
        <v>0</v>
      </c>
      <c r="AG63" s="171">
        <f t="shared" ref="AG63" si="108">SUM(AG64:AG70)</f>
        <v>0</v>
      </c>
      <c r="AH63" s="855"/>
      <c r="AI63" s="855"/>
      <c r="AJ63" s="172">
        <f t="shared" ref="AJ63" si="109">SUM(AJ64:AJ70)</f>
        <v>0</v>
      </c>
      <c r="AK63" s="173">
        <f t="shared" ref="AK63" si="110">SUM(AK64:AK70)</f>
        <v>0</v>
      </c>
      <c r="AL63" s="41">
        <f t="shared" ref="AL63" si="111">SUM(AL64:AL70)</f>
        <v>0</v>
      </c>
      <c r="AM63" s="42">
        <f t="shared" ref="AM63" si="112">SUM(AM64:AM70)</f>
        <v>0</v>
      </c>
      <c r="AN63" s="42">
        <f t="shared" ref="AN63" si="113">SUM(AN64:AN70)</f>
        <v>0</v>
      </c>
      <c r="AO63" s="42">
        <f t="shared" ref="AO63" si="114">SUM(AO64:AO70)</f>
        <v>0</v>
      </c>
      <c r="AP63" s="42">
        <f t="shared" ref="AP63" si="115">SUM(AP64:AP70)</f>
        <v>0</v>
      </c>
      <c r="AQ63" s="42">
        <f t="shared" ref="AQ63" si="116">SUM(AQ64:AQ70)</f>
        <v>0</v>
      </c>
      <c r="AR63" s="43">
        <f t="shared" ref="AR63" si="117">SUM(AR64:AR70)</f>
        <v>0</v>
      </c>
      <c r="AS63" s="104">
        <f t="shared" ref="AS63" si="118">SUM(AS64:AS70)</f>
        <v>0</v>
      </c>
      <c r="AT63" s="42">
        <f t="shared" ref="AT63" si="119">SUM(AT64:AT70)</f>
        <v>0</v>
      </c>
      <c r="AU63" s="43">
        <f t="shared" ref="AU63" si="120">SUM(AU64:AU70)</f>
        <v>0</v>
      </c>
      <c r="AV63" s="104">
        <f t="shared" ref="AV63" si="121">SUM(AV64:AV70)</f>
        <v>0</v>
      </c>
      <c r="AW63" s="42">
        <f t="shared" ref="AW63" si="122">SUM(AW64:AW70)</f>
        <v>0</v>
      </c>
      <c r="AX63" s="42">
        <f t="shared" ref="AX63" si="123">SUM(AX64:AX70)</f>
        <v>0</v>
      </c>
      <c r="AY63" s="42">
        <f t="shared" ref="AY63" si="124">SUM(AY64:AY70)</f>
        <v>0</v>
      </c>
      <c r="AZ63" s="105">
        <f t="shared" ref="AZ63" si="125">SUM(AZ64:AZ70)</f>
        <v>0</v>
      </c>
      <c r="BA63" s="44" t="s">
        <v>1685</v>
      </c>
      <c r="BB63" s="44" t="s">
        <v>1686</v>
      </c>
      <c r="BC63" s="45" t="s">
        <v>1687</v>
      </c>
    </row>
    <row r="64" spans="1:55" ht="17.25" hidden="1" customHeight="1" x14ac:dyDescent="0.2">
      <c r="A64" s="956"/>
      <c r="B64" s="958" t="str">
        <f>VLOOKUP($D$9,'PROYECTOS REGISTRADOS'!$A$2:$D$82,4,0)</f>
        <v>Implementación del Plan Sectorial de Turismo, Tocancipá, Cundinamarca, Centro Oriente</v>
      </c>
      <c r="C64" s="961" t="str">
        <f>VLOOKUP($D$9,'PROYECTOS REGISTRADOS'!$A$2:$D$82,3,0)</f>
        <v>2016-25817-0035</v>
      </c>
      <c r="D64" s="1006"/>
      <c r="E64" s="970" t="str">
        <f>IF(D64=0,"0-0",(VLOOKUP(D64,'CONSOLIDADO PLAN DESARROLLO'!$EL$9:$ET$304,2,0)))</f>
        <v>0-0</v>
      </c>
      <c r="F64" s="967" t="str">
        <f>IF(D64=0,"0-0",(VLOOKUP(D64,'CONSOLIDADO PLAN DESARROLLO'!$EL$9:$ET$304,3,0)))</f>
        <v>0-0</v>
      </c>
      <c r="G64" s="989" t="str">
        <f>IF(D64=0,"0-0",(VLOOKUP(D64,'CONSOLIDADO PLAN DESARROLLO'!$EL$9:$ET$304,4,0)))</f>
        <v>0-0</v>
      </c>
      <c r="H64" s="973" t="str">
        <f>IF(D64=0,"0-0",(VLOOKUP(D64,'CONSOLIDADO PLAN DESARROLLO'!$EL$9:$ET$304,5,0)))</f>
        <v>0-0</v>
      </c>
      <c r="I64" s="976" t="str">
        <f>IF(D64=0,"0-0",(VLOOKUP(D64,'CONSOLIDADO PLAN DESARROLLO'!$EL$9:$ET$304,$R$3,0)))</f>
        <v>0-0</v>
      </c>
      <c r="J64" s="977"/>
      <c r="K64" s="1009"/>
      <c r="L64" s="985"/>
      <c r="M64" s="174"/>
      <c r="N64" s="175"/>
      <c r="O64" s="176"/>
      <c r="P64" s="46"/>
      <c r="Q64" s="47"/>
      <c r="R64" s="1012"/>
      <c r="S64" s="48"/>
      <c r="T64" s="880"/>
      <c r="U64" s="49"/>
      <c r="V64" s="880"/>
      <c r="W64" s="49"/>
      <c r="X64" s="880"/>
      <c r="Y64" s="49"/>
      <c r="Z64" s="880"/>
      <c r="AA64" s="49"/>
      <c r="AB64" s="880"/>
      <c r="AC64" s="49"/>
      <c r="AD64" s="880"/>
      <c r="AE64" s="49"/>
      <c r="AF64" s="880"/>
      <c r="AG64" s="50"/>
      <c r="AH64" s="856"/>
      <c r="AI64" s="856"/>
      <c r="AJ64" s="883">
        <f>+R64+T64+V64+X64+Z64+AB64+AD64+AF64</f>
        <v>0</v>
      </c>
      <c r="AK64" s="103">
        <f t="shared" ref="AK64:AK69" si="126">AC64+AE64+AG64+S64+U64+W64+Y64+AA64</f>
        <v>0</v>
      </c>
      <c r="AL64" s="51"/>
      <c r="AM64" s="52"/>
      <c r="AN64" s="52"/>
      <c r="AO64" s="52"/>
      <c r="AP64" s="52"/>
      <c r="AQ64" s="52"/>
      <c r="AR64" s="53">
        <f t="shared" ref="AR64:AR69" si="127">SUM(AL64:AQ64)</f>
        <v>0</v>
      </c>
      <c r="AS64" s="54"/>
      <c r="AT64" s="52"/>
      <c r="AU64" s="53">
        <f t="shared" ref="AU64:AU68" si="128">SUM(AS64:AT64)</f>
        <v>0</v>
      </c>
      <c r="AV64" s="54"/>
      <c r="AW64" s="52"/>
      <c r="AX64" s="52"/>
      <c r="AY64" s="52"/>
      <c r="AZ64" s="55"/>
      <c r="BA64" s="56"/>
      <c r="BB64" s="56"/>
      <c r="BC64" s="57"/>
    </row>
    <row r="65" spans="1:55" ht="17.25" hidden="1" customHeight="1" x14ac:dyDescent="0.2">
      <c r="A65" s="956"/>
      <c r="B65" s="958"/>
      <c r="C65" s="961"/>
      <c r="D65" s="1006"/>
      <c r="E65" s="971"/>
      <c r="F65" s="967"/>
      <c r="G65" s="989"/>
      <c r="H65" s="973"/>
      <c r="I65" s="978"/>
      <c r="J65" s="979"/>
      <c r="K65" s="1009"/>
      <c r="L65" s="986"/>
      <c r="M65" s="174"/>
      <c r="N65" s="175"/>
      <c r="O65" s="176"/>
      <c r="P65" s="46"/>
      <c r="Q65" s="47"/>
      <c r="R65" s="1013"/>
      <c r="S65" s="48"/>
      <c r="T65" s="881"/>
      <c r="U65" s="49"/>
      <c r="V65" s="881"/>
      <c r="W65" s="49"/>
      <c r="X65" s="881"/>
      <c r="Y65" s="49"/>
      <c r="Z65" s="881"/>
      <c r="AA65" s="49"/>
      <c r="AB65" s="881"/>
      <c r="AC65" s="49"/>
      <c r="AD65" s="881"/>
      <c r="AE65" s="49"/>
      <c r="AF65" s="881"/>
      <c r="AG65" s="50"/>
      <c r="AH65" s="857"/>
      <c r="AI65" s="857"/>
      <c r="AJ65" s="884"/>
      <c r="AK65" s="103">
        <f t="shared" si="126"/>
        <v>0</v>
      </c>
      <c r="AL65" s="51"/>
      <c r="AM65" s="52"/>
      <c r="AN65" s="52"/>
      <c r="AO65" s="52"/>
      <c r="AP65" s="52"/>
      <c r="AQ65" s="52"/>
      <c r="AR65" s="53">
        <f t="shared" si="127"/>
        <v>0</v>
      </c>
      <c r="AS65" s="54"/>
      <c r="AT65" s="52"/>
      <c r="AU65" s="53">
        <f t="shared" si="128"/>
        <v>0</v>
      </c>
      <c r="AV65" s="54"/>
      <c r="AW65" s="52"/>
      <c r="AX65" s="52"/>
      <c r="AY65" s="52"/>
      <c r="AZ65" s="55"/>
      <c r="BA65" s="56"/>
      <c r="BB65" s="56"/>
      <c r="BC65" s="57"/>
    </row>
    <row r="66" spans="1:55" ht="17.25" hidden="1" customHeight="1" x14ac:dyDescent="0.2">
      <c r="A66" s="956"/>
      <c r="B66" s="958"/>
      <c r="C66" s="961"/>
      <c r="D66" s="1006"/>
      <c r="E66" s="971"/>
      <c r="F66" s="967"/>
      <c r="G66" s="989"/>
      <c r="H66" s="973"/>
      <c r="I66" s="978"/>
      <c r="J66" s="979"/>
      <c r="K66" s="1009"/>
      <c r="L66" s="986"/>
      <c r="M66" s="174"/>
      <c r="N66" s="175"/>
      <c r="O66" s="176"/>
      <c r="P66" s="46"/>
      <c r="Q66" s="47"/>
      <c r="R66" s="1013"/>
      <c r="S66" s="48"/>
      <c r="T66" s="881"/>
      <c r="U66" s="49"/>
      <c r="V66" s="881"/>
      <c r="W66" s="49"/>
      <c r="X66" s="881"/>
      <c r="Y66" s="49"/>
      <c r="Z66" s="881"/>
      <c r="AA66" s="49"/>
      <c r="AB66" s="881"/>
      <c r="AC66" s="49"/>
      <c r="AD66" s="881"/>
      <c r="AE66" s="49"/>
      <c r="AF66" s="881"/>
      <c r="AG66" s="50"/>
      <c r="AH66" s="857"/>
      <c r="AI66" s="857"/>
      <c r="AJ66" s="884"/>
      <c r="AK66" s="103">
        <f t="shared" si="126"/>
        <v>0</v>
      </c>
      <c r="AL66" s="51"/>
      <c r="AM66" s="52"/>
      <c r="AN66" s="52"/>
      <c r="AO66" s="52"/>
      <c r="AP66" s="52"/>
      <c r="AQ66" s="52"/>
      <c r="AR66" s="53">
        <f t="shared" si="127"/>
        <v>0</v>
      </c>
      <c r="AS66" s="54"/>
      <c r="AT66" s="52"/>
      <c r="AU66" s="53">
        <f t="shared" si="128"/>
        <v>0</v>
      </c>
      <c r="AV66" s="54"/>
      <c r="AW66" s="52"/>
      <c r="AX66" s="52"/>
      <c r="AY66" s="52"/>
      <c r="AZ66" s="55"/>
      <c r="BA66" s="56"/>
      <c r="BB66" s="56"/>
      <c r="BC66" s="57"/>
    </row>
    <row r="67" spans="1:55" ht="17.25" hidden="1" customHeight="1" x14ac:dyDescent="0.2">
      <c r="A67" s="956"/>
      <c r="B67" s="958"/>
      <c r="C67" s="961"/>
      <c r="D67" s="1006"/>
      <c r="E67" s="971"/>
      <c r="F67" s="967"/>
      <c r="G67" s="989"/>
      <c r="H67" s="973"/>
      <c r="I67" s="978"/>
      <c r="J67" s="979"/>
      <c r="K67" s="1009"/>
      <c r="L67" s="986"/>
      <c r="M67" s="174"/>
      <c r="N67" s="175"/>
      <c r="O67" s="176"/>
      <c r="P67" s="46"/>
      <c r="Q67" s="47"/>
      <c r="R67" s="1013"/>
      <c r="S67" s="48"/>
      <c r="T67" s="881"/>
      <c r="U67" s="49"/>
      <c r="V67" s="881"/>
      <c r="W67" s="49"/>
      <c r="X67" s="881"/>
      <c r="Y67" s="49"/>
      <c r="Z67" s="881"/>
      <c r="AA67" s="49"/>
      <c r="AB67" s="881"/>
      <c r="AC67" s="49"/>
      <c r="AD67" s="881"/>
      <c r="AE67" s="49"/>
      <c r="AF67" s="881"/>
      <c r="AG67" s="50"/>
      <c r="AH67" s="857"/>
      <c r="AI67" s="857"/>
      <c r="AJ67" s="884"/>
      <c r="AK67" s="103">
        <f t="shared" si="126"/>
        <v>0</v>
      </c>
      <c r="AL67" s="51"/>
      <c r="AM67" s="52"/>
      <c r="AN67" s="52"/>
      <c r="AO67" s="52"/>
      <c r="AP67" s="52"/>
      <c r="AQ67" s="52"/>
      <c r="AR67" s="53">
        <f t="shared" si="127"/>
        <v>0</v>
      </c>
      <c r="AS67" s="54"/>
      <c r="AT67" s="52"/>
      <c r="AU67" s="53">
        <f t="shared" si="128"/>
        <v>0</v>
      </c>
      <c r="AV67" s="54"/>
      <c r="AW67" s="52"/>
      <c r="AX67" s="52"/>
      <c r="AY67" s="52"/>
      <c r="AZ67" s="55"/>
      <c r="BA67" s="56"/>
      <c r="BB67" s="56"/>
      <c r="BC67" s="57"/>
    </row>
    <row r="68" spans="1:55" ht="17.25" hidden="1" customHeight="1" x14ac:dyDescent="0.2">
      <c r="A68" s="956"/>
      <c r="B68" s="958"/>
      <c r="C68" s="961"/>
      <c r="D68" s="1006"/>
      <c r="E68" s="971"/>
      <c r="F68" s="967"/>
      <c r="G68" s="989"/>
      <c r="H68" s="973"/>
      <c r="I68" s="978"/>
      <c r="J68" s="979"/>
      <c r="K68" s="1009"/>
      <c r="L68" s="986"/>
      <c r="M68" s="174"/>
      <c r="N68" s="175"/>
      <c r="O68" s="176"/>
      <c r="P68" s="46"/>
      <c r="Q68" s="47"/>
      <c r="R68" s="1013"/>
      <c r="S68" s="48"/>
      <c r="T68" s="881"/>
      <c r="U68" s="49"/>
      <c r="V68" s="881"/>
      <c r="W68" s="49"/>
      <c r="X68" s="881"/>
      <c r="Y68" s="49"/>
      <c r="Z68" s="881"/>
      <c r="AA68" s="49"/>
      <c r="AB68" s="881"/>
      <c r="AC68" s="49"/>
      <c r="AD68" s="881"/>
      <c r="AE68" s="49"/>
      <c r="AF68" s="881"/>
      <c r="AG68" s="50"/>
      <c r="AH68" s="857"/>
      <c r="AI68" s="857"/>
      <c r="AJ68" s="884"/>
      <c r="AK68" s="103">
        <f t="shared" si="126"/>
        <v>0</v>
      </c>
      <c r="AL68" s="51"/>
      <c r="AM68" s="52"/>
      <c r="AN68" s="52"/>
      <c r="AO68" s="52"/>
      <c r="AP68" s="52"/>
      <c r="AQ68" s="52"/>
      <c r="AR68" s="53">
        <f t="shared" si="127"/>
        <v>0</v>
      </c>
      <c r="AS68" s="54"/>
      <c r="AT68" s="52"/>
      <c r="AU68" s="53">
        <f t="shared" si="128"/>
        <v>0</v>
      </c>
      <c r="AV68" s="54"/>
      <c r="AW68" s="52"/>
      <c r="AX68" s="52"/>
      <c r="AY68" s="52"/>
      <c r="AZ68" s="55"/>
      <c r="BA68" s="56"/>
      <c r="BB68" s="56"/>
      <c r="BC68" s="57"/>
    </row>
    <row r="69" spans="1:55" ht="17.25" hidden="1" customHeight="1" x14ac:dyDescent="0.2">
      <c r="A69" s="956"/>
      <c r="B69" s="959"/>
      <c r="C69" s="962"/>
      <c r="D69" s="1007"/>
      <c r="E69" s="971"/>
      <c r="F69" s="968"/>
      <c r="G69" s="990"/>
      <c r="H69" s="974"/>
      <c r="I69" s="978"/>
      <c r="J69" s="979"/>
      <c r="K69" s="1010"/>
      <c r="L69" s="986"/>
      <c r="M69" s="177"/>
      <c r="N69" s="178"/>
      <c r="O69" s="179"/>
      <c r="P69" s="106"/>
      <c r="Q69" s="107"/>
      <c r="R69" s="1013"/>
      <c r="S69" s="108"/>
      <c r="T69" s="881"/>
      <c r="U69" s="109"/>
      <c r="V69" s="881"/>
      <c r="W69" s="109"/>
      <c r="X69" s="881"/>
      <c r="Y69" s="109"/>
      <c r="Z69" s="881"/>
      <c r="AA69" s="109"/>
      <c r="AB69" s="881"/>
      <c r="AC69" s="109"/>
      <c r="AD69" s="881"/>
      <c r="AE69" s="109"/>
      <c r="AF69" s="881"/>
      <c r="AG69" s="110"/>
      <c r="AH69" s="857"/>
      <c r="AI69" s="857"/>
      <c r="AJ69" s="885"/>
      <c r="AK69" s="103">
        <f t="shared" si="126"/>
        <v>0</v>
      </c>
      <c r="AL69" s="111"/>
      <c r="AM69" s="112"/>
      <c r="AN69" s="112"/>
      <c r="AO69" s="112"/>
      <c r="AP69" s="112"/>
      <c r="AQ69" s="112"/>
      <c r="AR69" s="53">
        <f t="shared" si="127"/>
        <v>0</v>
      </c>
      <c r="AS69" s="113"/>
      <c r="AT69" s="112"/>
      <c r="AU69" s="53">
        <f>SUM(AS69:AT69)</f>
        <v>0</v>
      </c>
      <c r="AV69" s="113"/>
      <c r="AW69" s="112"/>
      <c r="AX69" s="112"/>
      <c r="AY69" s="112"/>
      <c r="AZ69" s="114"/>
      <c r="BA69" s="115"/>
      <c r="BB69" s="115"/>
      <c r="BC69" s="116"/>
    </row>
    <row r="70" spans="1:55" ht="9.9499999999999993" hidden="1" customHeight="1" thickBot="1" x14ac:dyDescent="0.25">
      <c r="A70" s="957"/>
      <c r="B70" s="960"/>
      <c r="C70" s="963"/>
      <c r="D70" s="1008"/>
      <c r="E70" s="972"/>
      <c r="F70" s="969"/>
      <c r="G70" s="991"/>
      <c r="H70" s="975"/>
      <c r="I70" s="980"/>
      <c r="J70" s="981"/>
      <c r="K70" s="1011"/>
      <c r="L70" s="987"/>
      <c r="M70" s="180"/>
      <c r="N70" s="181"/>
      <c r="O70" s="182"/>
      <c r="P70" s="117"/>
      <c r="Q70" s="117"/>
      <c r="R70" s="1014"/>
      <c r="S70" s="183"/>
      <c r="T70" s="882"/>
      <c r="U70" s="184"/>
      <c r="V70" s="882"/>
      <c r="W70" s="184"/>
      <c r="X70" s="882"/>
      <c r="Y70" s="184"/>
      <c r="Z70" s="882"/>
      <c r="AA70" s="184"/>
      <c r="AB70" s="882"/>
      <c r="AC70" s="184"/>
      <c r="AD70" s="882"/>
      <c r="AE70" s="184"/>
      <c r="AF70" s="882"/>
      <c r="AG70" s="185"/>
      <c r="AH70" s="858"/>
      <c r="AI70" s="858"/>
      <c r="AJ70" s="118"/>
      <c r="AK70" s="119"/>
      <c r="AL70" s="186"/>
      <c r="AM70" s="187"/>
      <c r="AN70" s="187"/>
      <c r="AO70" s="187"/>
      <c r="AP70" s="187"/>
      <c r="AQ70" s="187"/>
      <c r="AR70" s="120"/>
      <c r="AS70" s="188"/>
      <c r="AT70" s="187"/>
      <c r="AU70" s="120"/>
      <c r="AV70" s="188"/>
      <c r="AW70" s="187"/>
      <c r="AX70" s="187"/>
      <c r="AY70" s="187"/>
      <c r="AZ70" s="189"/>
      <c r="BA70" s="190"/>
      <c r="BB70" s="190"/>
      <c r="BC70" s="191"/>
    </row>
    <row r="71" spans="1:55" ht="6" hidden="1" customHeight="1" x14ac:dyDescent="0.2">
      <c r="A71" s="156"/>
      <c r="B71" s="192"/>
      <c r="C71" s="192"/>
      <c r="D71" s="192"/>
      <c r="E71" s="192"/>
      <c r="F71" s="192"/>
      <c r="G71" s="192"/>
      <c r="H71" s="192"/>
      <c r="I71" s="988"/>
      <c r="J71" s="988"/>
      <c r="K71" s="192"/>
      <c r="L71" s="192"/>
      <c r="M71" s="192"/>
      <c r="N71" s="192"/>
      <c r="O71" s="192"/>
      <c r="P71" s="192"/>
      <c r="Q71" s="192"/>
      <c r="R71" s="192"/>
      <c r="S71" s="192"/>
      <c r="T71" s="192"/>
      <c r="U71" s="192"/>
      <c r="V71" s="192"/>
      <c r="W71" s="192"/>
      <c r="X71" s="192"/>
      <c r="Y71" s="192"/>
      <c r="Z71" s="192"/>
      <c r="AA71" s="192"/>
      <c r="AB71" s="192"/>
      <c r="AC71" s="192"/>
      <c r="AD71" s="192"/>
      <c r="AE71" s="192"/>
      <c r="AF71" s="192"/>
      <c r="AG71" s="192"/>
      <c r="AH71" s="192"/>
      <c r="AI71" s="192"/>
      <c r="AJ71" s="192"/>
      <c r="AK71" s="193"/>
      <c r="AL71" s="193"/>
      <c r="AM71" s="193"/>
      <c r="AN71" s="193"/>
      <c r="AO71" s="193"/>
      <c r="AP71" s="193"/>
      <c r="AQ71" s="194"/>
      <c r="AR71" s="193"/>
      <c r="AS71" s="193"/>
      <c r="AT71" s="193"/>
      <c r="AU71" s="193"/>
      <c r="AV71" s="193"/>
      <c r="AW71" s="193"/>
      <c r="AX71" s="193"/>
      <c r="AY71" s="193"/>
      <c r="AZ71" s="193"/>
      <c r="BA71" s="193"/>
      <c r="BB71" s="193"/>
      <c r="BC71" s="156"/>
    </row>
    <row r="72" spans="1:55" ht="72" hidden="1" customHeight="1" x14ac:dyDescent="0.2">
      <c r="A72" s="955">
        <v>9</v>
      </c>
      <c r="B72" s="161" t="s">
        <v>1705</v>
      </c>
      <c r="C72" s="162" t="s">
        <v>1706</v>
      </c>
      <c r="D72" s="163" t="s">
        <v>21</v>
      </c>
      <c r="E72" s="163" t="s">
        <v>1892</v>
      </c>
      <c r="F72" s="162" t="s">
        <v>1707</v>
      </c>
      <c r="G72" s="164" t="s">
        <v>1679</v>
      </c>
      <c r="H72" s="164" t="s">
        <v>1680</v>
      </c>
      <c r="I72" s="165" t="s">
        <v>1908</v>
      </c>
      <c r="J72" s="166">
        <f>+$N$3</f>
        <v>2019</v>
      </c>
      <c r="K72" s="164" t="s">
        <v>1925</v>
      </c>
      <c r="L72" s="165" t="s">
        <v>1926</v>
      </c>
      <c r="M72" s="162" t="s">
        <v>1708</v>
      </c>
      <c r="N72" s="162" t="s">
        <v>1709</v>
      </c>
      <c r="O72" s="162" t="s">
        <v>1710</v>
      </c>
      <c r="P72" s="162" t="s">
        <v>1711</v>
      </c>
      <c r="Q72" s="162" t="s">
        <v>1712</v>
      </c>
      <c r="R72" s="167">
        <f t="shared" ref="R72" si="129">SUM(R73:R79)</f>
        <v>0</v>
      </c>
      <c r="S72" s="168">
        <f t="shared" ref="S72" si="130">SUM(S73:S79)</f>
        <v>0</v>
      </c>
      <c r="T72" s="169">
        <f t="shared" ref="T72" si="131">SUM(T73:T79)</f>
        <v>0</v>
      </c>
      <c r="U72" s="170">
        <f t="shared" ref="U72" si="132">SUM(U73:U79)</f>
        <v>0</v>
      </c>
      <c r="V72" s="169">
        <f t="shared" ref="V72" si="133">SUM(V73:V79)</f>
        <v>0</v>
      </c>
      <c r="W72" s="170">
        <f t="shared" ref="W72" si="134">SUM(W73:W79)</f>
        <v>0</v>
      </c>
      <c r="X72" s="169">
        <f t="shared" ref="X72" si="135">SUM(X73:X79)</f>
        <v>0</v>
      </c>
      <c r="Y72" s="170">
        <f t="shared" ref="Y72" si="136">SUM(Y73:Y79)</f>
        <v>0</v>
      </c>
      <c r="Z72" s="169">
        <f t="shared" ref="Z72" si="137">SUM(Z73:Z79)</f>
        <v>0</v>
      </c>
      <c r="AA72" s="170">
        <f t="shared" ref="AA72" si="138">SUM(AA73:AA79)</f>
        <v>0</v>
      </c>
      <c r="AB72" s="169">
        <f t="shared" ref="AB72" si="139">SUM(AB73:AB79)</f>
        <v>0</v>
      </c>
      <c r="AC72" s="170">
        <f t="shared" ref="AC72" si="140">SUM(AC73:AC79)</f>
        <v>0</v>
      </c>
      <c r="AD72" s="169">
        <f t="shared" ref="AD72" si="141">SUM(AD73:AD79)</f>
        <v>0</v>
      </c>
      <c r="AE72" s="170">
        <f t="shared" ref="AE72" si="142">SUM(AE73:AE79)</f>
        <v>0</v>
      </c>
      <c r="AF72" s="169">
        <f t="shared" ref="AF72" si="143">SUM(AF73:AF79)</f>
        <v>0</v>
      </c>
      <c r="AG72" s="171">
        <f t="shared" ref="AG72" si="144">SUM(AG73:AG79)</f>
        <v>0</v>
      </c>
      <c r="AH72" s="855"/>
      <c r="AI72" s="855"/>
      <c r="AJ72" s="172">
        <f t="shared" ref="AJ72" si="145">SUM(AJ73:AJ79)</f>
        <v>0</v>
      </c>
      <c r="AK72" s="173">
        <f t="shared" ref="AK72" si="146">SUM(AK73:AK79)</f>
        <v>0</v>
      </c>
      <c r="AL72" s="41">
        <f t="shared" ref="AL72" si="147">SUM(AL73:AL79)</f>
        <v>0</v>
      </c>
      <c r="AM72" s="42">
        <f t="shared" ref="AM72" si="148">SUM(AM73:AM79)</f>
        <v>0</v>
      </c>
      <c r="AN72" s="42">
        <f t="shared" ref="AN72" si="149">SUM(AN73:AN79)</f>
        <v>0</v>
      </c>
      <c r="AO72" s="42">
        <f t="shared" ref="AO72" si="150">SUM(AO73:AO79)</f>
        <v>0</v>
      </c>
      <c r="AP72" s="42">
        <f t="shared" ref="AP72" si="151">SUM(AP73:AP79)</f>
        <v>0</v>
      </c>
      <c r="AQ72" s="42">
        <f t="shared" ref="AQ72" si="152">SUM(AQ73:AQ79)</f>
        <v>0</v>
      </c>
      <c r="AR72" s="43">
        <f t="shared" ref="AR72" si="153">SUM(AR73:AR79)</f>
        <v>0</v>
      </c>
      <c r="AS72" s="104">
        <f t="shared" ref="AS72" si="154">SUM(AS73:AS79)</f>
        <v>0</v>
      </c>
      <c r="AT72" s="42">
        <f t="shared" ref="AT72" si="155">SUM(AT73:AT79)</f>
        <v>0</v>
      </c>
      <c r="AU72" s="43">
        <f t="shared" ref="AU72" si="156">SUM(AU73:AU79)</f>
        <v>0</v>
      </c>
      <c r="AV72" s="104">
        <f t="shared" ref="AV72" si="157">SUM(AV73:AV79)</f>
        <v>0</v>
      </c>
      <c r="AW72" s="42">
        <f t="shared" ref="AW72" si="158">SUM(AW73:AW79)</f>
        <v>0</v>
      </c>
      <c r="AX72" s="42">
        <f t="shared" ref="AX72" si="159">SUM(AX73:AX79)</f>
        <v>0</v>
      </c>
      <c r="AY72" s="42">
        <f t="shared" ref="AY72" si="160">SUM(AY73:AY79)</f>
        <v>0</v>
      </c>
      <c r="AZ72" s="105">
        <f t="shared" ref="AZ72" si="161">SUM(AZ73:AZ79)</f>
        <v>0</v>
      </c>
      <c r="BA72" s="44" t="s">
        <v>1685</v>
      </c>
      <c r="BB72" s="44" t="s">
        <v>1686</v>
      </c>
      <c r="BC72" s="45" t="s">
        <v>1687</v>
      </c>
    </row>
    <row r="73" spans="1:55" ht="17.25" hidden="1" customHeight="1" x14ac:dyDescent="0.2">
      <c r="A73" s="956"/>
      <c r="B73" s="958" t="str">
        <f>VLOOKUP($D$9,'PROYECTOS REGISTRADOS'!$A$2:$D$82,4,0)</f>
        <v>Implementación del Plan Sectorial de Turismo, Tocancipá, Cundinamarca, Centro Oriente</v>
      </c>
      <c r="C73" s="961" t="str">
        <f>VLOOKUP($D$9,'PROYECTOS REGISTRADOS'!$A$2:$D$82,3,0)</f>
        <v>2016-25817-0035</v>
      </c>
      <c r="D73" s="1006"/>
      <c r="E73" s="970" t="str">
        <f>IF(D73=0,"0-0",(VLOOKUP(D73,'CONSOLIDADO PLAN DESARROLLO'!$EL$9:$ET$304,2,0)))</f>
        <v>0-0</v>
      </c>
      <c r="F73" s="967" t="str">
        <f>IF(D73=0,"0-0",(VLOOKUP(D73,'CONSOLIDADO PLAN DESARROLLO'!$EL$9:$ET$304,3,0)))</f>
        <v>0-0</v>
      </c>
      <c r="G73" s="989" t="str">
        <f>IF(D73=0,"0-0",(VLOOKUP(D73,'CONSOLIDADO PLAN DESARROLLO'!$EL$9:$ET$304,4,0)))</f>
        <v>0-0</v>
      </c>
      <c r="H73" s="973" t="str">
        <f>IF(D73=0,"0-0",(VLOOKUP(D73,'CONSOLIDADO PLAN DESARROLLO'!$EL$9:$ET$304,5,0)))</f>
        <v>0-0</v>
      </c>
      <c r="I73" s="976" t="str">
        <f>IF(D73=0,"0-0",(VLOOKUP(D73,'CONSOLIDADO PLAN DESARROLLO'!$EL$9:$ET$304,$R$3,0)))</f>
        <v>0-0</v>
      </c>
      <c r="J73" s="977"/>
      <c r="K73" s="1009"/>
      <c r="L73" s="985"/>
      <c r="M73" s="174"/>
      <c r="N73" s="175"/>
      <c r="O73" s="176"/>
      <c r="P73" s="46"/>
      <c r="Q73" s="47"/>
      <c r="R73" s="1012"/>
      <c r="S73" s="48"/>
      <c r="T73" s="880"/>
      <c r="U73" s="49"/>
      <c r="V73" s="880"/>
      <c r="W73" s="49"/>
      <c r="X73" s="880"/>
      <c r="Y73" s="49"/>
      <c r="Z73" s="880"/>
      <c r="AA73" s="49"/>
      <c r="AB73" s="880"/>
      <c r="AC73" s="49"/>
      <c r="AD73" s="880"/>
      <c r="AE73" s="49"/>
      <c r="AF73" s="880"/>
      <c r="AG73" s="50"/>
      <c r="AH73" s="856"/>
      <c r="AI73" s="856"/>
      <c r="AJ73" s="883">
        <f>+R73+T73+V73+X73+Z73+AB73+AD73+AF73</f>
        <v>0</v>
      </c>
      <c r="AK73" s="103">
        <f t="shared" ref="AK73:AK78" si="162">AC73+AE73+AG73+S73+U73+W73+Y73+AA73</f>
        <v>0</v>
      </c>
      <c r="AL73" s="51"/>
      <c r="AM73" s="52"/>
      <c r="AN73" s="52"/>
      <c r="AO73" s="52"/>
      <c r="AP73" s="52"/>
      <c r="AQ73" s="52"/>
      <c r="AR73" s="53">
        <f t="shared" ref="AR73:AR78" si="163">SUM(AL73:AQ73)</f>
        <v>0</v>
      </c>
      <c r="AS73" s="54"/>
      <c r="AT73" s="52"/>
      <c r="AU73" s="53">
        <f t="shared" ref="AU73:AU77" si="164">SUM(AS73:AT73)</f>
        <v>0</v>
      </c>
      <c r="AV73" s="54"/>
      <c r="AW73" s="52"/>
      <c r="AX73" s="52"/>
      <c r="AY73" s="52"/>
      <c r="AZ73" s="55"/>
      <c r="BA73" s="56"/>
      <c r="BB73" s="56"/>
      <c r="BC73" s="57"/>
    </row>
    <row r="74" spans="1:55" ht="17.25" hidden="1" customHeight="1" x14ac:dyDescent="0.2">
      <c r="A74" s="956"/>
      <c r="B74" s="958"/>
      <c r="C74" s="961"/>
      <c r="D74" s="1006"/>
      <c r="E74" s="971"/>
      <c r="F74" s="967"/>
      <c r="G74" s="989"/>
      <c r="H74" s="973"/>
      <c r="I74" s="978"/>
      <c r="J74" s="979"/>
      <c r="K74" s="1009"/>
      <c r="L74" s="986"/>
      <c r="M74" s="174"/>
      <c r="N74" s="175"/>
      <c r="O74" s="176"/>
      <c r="P74" s="46"/>
      <c r="Q74" s="47"/>
      <c r="R74" s="1013"/>
      <c r="S74" s="48"/>
      <c r="T74" s="881"/>
      <c r="U74" s="49"/>
      <c r="V74" s="881"/>
      <c r="W74" s="49"/>
      <c r="X74" s="881"/>
      <c r="Y74" s="49"/>
      <c r="Z74" s="881"/>
      <c r="AA74" s="49"/>
      <c r="AB74" s="881"/>
      <c r="AC74" s="49"/>
      <c r="AD74" s="881"/>
      <c r="AE74" s="49"/>
      <c r="AF74" s="881"/>
      <c r="AG74" s="50"/>
      <c r="AH74" s="857"/>
      <c r="AI74" s="857"/>
      <c r="AJ74" s="884"/>
      <c r="AK74" s="103">
        <f t="shared" si="162"/>
        <v>0</v>
      </c>
      <c r="AL74" s="51"/>
      <c r="AM74" s="52"/>
      <c r="AN74" s="52"/>
      <c r="AO74" s="52"/>
      <c r="AP74" s="52"/>
      <c r="AQ74" s="52"/>
      <c r="AR74" s="53">
        <f t="shared" si="163"/>
        <v>0</v>
      </c>
      <c r="AS74" s="54"/>
      <c r="AT74" s="52"/>
      <c r="AU74" s="53">
        <f t="shared" si="164"/>
        <v>0</v>
      </c>
      <c r="AV74" s="54"/>
      <c r="AW74" s="52"/>
      <c r="AX74" s="52"/>
      <c r="AY74" s="52"/>
      <c r="AZ74" s="55"/>
      <c r="BA74" s="56"/>
      <c r="BB74" s="56"/>
      <c r="BC74" s="57"/>
    </row>
    <row r="75" spans="1:55" ht="17.25" hidden="1" customHeight="1" x14ac:dyDescent="0.2">
      <c r="A75" s="956"/>
      <c r="B75" s="958"/>
      <c r="C75" s="961"/>
      <c r="D75" s="1006"/>
      <c r="E75" s="971"/>
      <c r="F75" s="967"/>
      <c r="G75" s="989"/>
      <c r="H75" s="973"/>
      <c r="I75" s="978"/>
      <c r="J75" s="979"/>
      <c r="K75" s="1009"/>
      <c r="L75" s="986"/>
      <c r="M75" s="174"/>
      <c r="N75" s="175"/>
      <c r="O75" s="176"/>
      <c r="P75" s="46"/>
      <c r="Q75" s="47"/>
      <c r="R75" s="1013"/>
      <c r="S75" s="48"/>
      <c r="T75" s="881"/>
      <c r="U75" s="49"/>
      <c r="V75" s="881"/>
      <c r="W75" s="49"/>
      <c r="X75" s="881"/>
      <c r="Y75" s="49"/>
      <c r="Z75" s="881"/>
      <c r="AA75" s="49"/>
      <c r="AB75" s="881"/>
      <c r="AC75" s="49"/>
      <c r="AD75" s="881"/>
      <c r="AE75" s="49"/>
      <c r="AF75" s="881"/>
      <c r="AG75" s="50"/>
      <c r="AH75" s="857"/>
      <c r="AI75" s="857"/>
      <c r="AJ75" s="884"/>
      <c r="AK75" s="103">
        <f t="shared" si="162"/>
        <v>0</v>
      </c>
      <c r="AL75" s="51"/>
      <c r="AM75" s="52"/>
      <c r="AN75" s="52"/>
      <c r="AO75" s="52"/>
      <c r="AP75" s="52"/>
      <c r="AQ75" s="52"/>
      <c r="AR75" s="53">
        <f t="shared" si="163"/>
        <v>0</v>
      </c>
      <c r="AS75" s="54"/>
      <c r="AT75" s="52"/>
      <c r="AU75" s="53">
        <f t="shared" si="164"/>
        <v>0</v>
      </c>
      <c r="AV75" s="54"/>
      <c r="AW75" s="52"/>
      <c r="AX75" s="52"/>
      <c r="AY75" s="52"/>
      <c r="AZ75" s="55"/>
      <c r="BA75" s="56"/>
      <c r="BB75" s="56"/>
      <c r="BC75" s="57"/>
    </row>
    <row r="76" spans="1:55" ht="17.25" hidden="1" customHeight="1" x14ac:dyDescent="0.2">
      <c r="A76" s="956"/>
      <c r="B76" s="958"/>
      <c r="C76" s="961"/>
      <c r="D76" s="1006"/>
      <c r="E76" s="971"/>
      <c r="F76" s="967"/>
      <c r="G76" s="989"/>
      <c r="H76" s="973"/>
      <c r="I76" s="978"/>
      <c r="J76" s="979"/>
      <c r="K76" s="1009"/>
      <c r="L76" s="986"/>
      <c r="M76" s="174"/>
      <c r="N76" s="175"/>
      <c r="O76" s="176"/>
      <c r="P76" s="46"/>
      <c r="Q76" s="47"/>
      <c r="R76" s="1013"/>
      <c r="S76" s="48"/>
      <c r="T76" s="881"/>
      <c r="U76" s="49"/>
      <c r="V76" s="881"/>
      <c r="W76" s="49"/>
      <c r="X76" s="881"/>
      <c r="Y76" s="49"/>
      <c r="Z76" s="881"/>
      <c r="AA76" s="49"/>
      <c r="AB76" s="881"/>
      <c r="AC76" s="49"/>
      <c r="AD76" s="881"/>
      <c r="AE76" s="49"/>
      <c r="AF76" s="881"/>
      <c r="AG76" s="50"/>
      <c r="AH76" s="857"/>
      <c r="AI76" s="857"/>
      <c r="AJ76" s="884"/>
      <c r="AK76" s="103">
        <f t="shared" si="162"/>
        <v>0</v>
      </c>
      <c r="AL76" s="51"/>
      <c r="AM76" s="52"/>
      <c r="AN76" s="52"/>
      <c r="AO76" s="52"/>
      <c r="AP76" s="52"/>
      <c r="AQ76" s="52"/>
      <c r="AR76" s="53">
        <f t="shared" si="163"/>
        <v>0</v>
      </c>
      <c r="AS76" s="54"/>
      <c r="AT76" s="52"/>
      <c r="AU76" s="53">
        <f t="shared" si="164"/>
        <v>0</v>
      </c>
      <c r="AV76" s="54"/>
      <c r="AW76" s="52"/>
      <c r="AX76" s="52"/>
      <c r="AY76" s="52"/>
      <c r="AZ76" s="55"/>
      <c r="BA76" s="56"/>
      <c r="BB76" s="56"/>
      <c r="BC76" s="57"/>
    </row>
    <row r="77" spans="1:55" ht="17.25" hidden="1" customHeight="1" x14ac:dyDescent="0.2">
      <c r="A77" s="956"/>
      <c r="B77" s="958"/>
      <c r="C77" s="961"/>
      <c r="D77" s="1006"/>
      <c r="E77" s="971"/>
      <c r="F77" s="967"/>
      <c r="G77" s="989"/>
      <c r="H77" s="973"/>
      <c r="I77" s="978"/>
      <c r="J77" s="979"/>
      <c r="K77" s="1009"/>
      <c r="L77" s="986"/>
      <c r="M77" s="174"/>
      <c r="N77" s="175"/>
      <c r="O77" s="176"/>
      <c r="P77" s="46"/>
      <c r="Q77" s="47"/>
      <c r="R77" s="1013"/>
      <c r="S77" s="48"/>
      <c r="T77" s="881"/>
      <c r="U77" s="49"/>
      <c r="V77" s="881"/>
      <c r="W77" s="49"/>
      <c r="X77" s="881"/>
      <c r="Y77" s="49"/>
      <c r="Z77" s="881"/>
      <c r="AA77" s="49"/>
      <c r="AB77" s="881"/>
      <c r="AC77" s="49"/>
      <c r="AD77" s="881"/>
      <c r="AE77" s="49"/>
      <c r="AF77" s="881"/>
      <c r="AG77" s="50"/>
      <c r="AH77" s="857"/>
      <c r="AI77" s="857"/>
      <c r="AJ77" s="884"/>
      <c r="AK77" s="103">
        <f t="shared" si="162"/>
        <v>0</v>
      </c>
      <c r="AL77" s="51"/>
      <c r="AM77" s="52"/>
      <c r="AN77" s="52"/>
      <c r="AO77" s="52"/>
      <c r="AP77" s="52"/>
      <c r="AQ77" s="52"/>
      <c r="AR77" s="53">
        <f t="shared" si="163"/>
        <v>0</v>
      </c>
      <c r="AS77" s="54"/>
      <c r="AT77" s="52"/>
      <c r="AU77" s="53">
        <f t="shared" si="164"/>
        <v>0</v>
      </c>
      <c r="AV77" s="54"/>
      <c r="AW77" s="52"/>
      <c r="AX77" s="52"/>
      <c r="AY77" s="52"/>
      <c r="AZ77" s="55"/>
      <c r="BA77" s="56"/>
      <c r="BB77" s="56"/>
      <c r="BC77" s="57"/>
    </row>
    <row r="78" spans="1:55" ht="17.25" hidden="1" customHeight="1" x14ac:dyDescent="0.2">
      <c r="A78" s="956"/>
      <c r="B78" s="959"/>
      <c r="C78" s="962"/>
      <c r="D78" s="1007"/>
      <c r="E78" s="971"/>
      <c r="F78" s="968"/>
      <c r="G78" s="990"/>
      <c r="H78" s="974"/>
      <c r="I78" s="978"/>
      <c r="J78" s="979"/>
      <c r="K78" s="1010"/>
      <c r="L78" s="986"/>
      <c r="M78" s="177"/>
      <c r="N78" s="178"/>
      <c r="O78" s="179"/>
      <c r="P78" s="106"/>
      <c r="Q78" s="107"/>
      <c r="R78" s="1013"/>
      <c r="S78" s="108"/>
      <c r="T78" s="881"/>
      <c r="U78" s="109"/>
      <c r="V78" s="881"/>
      <c r="W78" s="109"/>
      <c r="X78" s="881"/>
      <c r="Y78" s="109"/>
      <c r="Z78" s="881"/>
      <c r="AA78" s="109"/>
      <c r="AB78" s="881"/>
      <c r="AC78" s="109"/>
      <c r="AD78" s="881"/>
      <c r="AE78" s="109"/>
      <c r="AF78" s="881"/>
      <c r="AG78" s="110"/>
      <c r="AH78" s="857"/>
      <c r="AI78" s="857"/>
      <c r="AJ78" s="885"/>
      <c r="AK78" s="103">
        <f t="shared" si="162"/>
        <v>0</v>
      </c>
      <c r="AL78" s="111"/>
      <c r="AM78" s="112"/>
      <c r="AN78" s="112"/>
      <c r="AO78" s="112"/>
      <c r="AP78" s="112"/>
      <c r="AQ78" s="112"/>
      <c r="AR78" s="53">
        <f t="shared" si="163"/>
        <v>0</v>
      </c>
      <c r="AS78" s="113"/>
      <c r="AT78" s="112"/>
      <c r="AU78" s="53">
        <f>SUM(AS78:AT78)</f>
        <v>0</v>
      </c>
      <c r="AV78" s="113"/>
      <c r="AW78" s="112"/>
      <c r="AX78" s="112"/>
      <c r="AY78" s="112"/>
      <c r="AZ78" s="114"/>
      <c r="BA78" s="115"/>
      <c r="BB78" s="115"/>
      <c r="BC78" s="116"/>
    </row>
    <row r="79" spans="1:55" ht="9.9499999999999993" hidden="1" customHeight="1" thickBot="1" x14ac:dyDescent="0.25">
      <c r="A79" s="957"/>
      <c r="B79" s="960"/>
      <c r="C79" s="963"/>
      <c r="D79" s="1008"/>
      <c r="E79" s="972"/>
      <c r="F79" s="969"/>
      <c r="G79" s="991"/>
      <c r="H79" s="975"/>
      <c r="I79" s="980"/>
      <c r="J79" s="981"/>
      <c r="K79" s="1011"/>
      <c r="L79" s="987"/>
      <c r="M79" s="180"/>
      <c r="N79" s="181"/>
      <c r="O79" s="182"/>
      <c r="P79" s="117"/>
      <c r="Q79" s="117"/>
      <c r="R79" s="1014"/>
      <c r="S79" s="183"/>
      <c r="T79" s="882"/>
      <c r="U79" s="184"/>
      <c r="V79" s="882"/>
      <c r="W79" s="184"/>
      <c r="X79" s="882"/>
      <c r="Y79" s="184"/>
      <c r="Z79" s="882"/>
      <c r="AA79" s="184"/>
      <c r="AB79" s="882"/>
      <c r="AC79" s="184"/>
      <c r="AD79" s="882"/>
      <c r="AE79" s="184"/>
      <c r="AF79" s="882"/>
      <c r="AG79" s="185"/>
      <c r="AH79" s="858"/>
      <c r="AI79" s="858"/>
      <c r="AJ79" s="118"/>
      <c r="AK79" s="119"/>
      <c r="AL79" s="186"/>
      <c r="AM79" s="187"/>
      <c r="AN79" s="187"/>
      <c r="AO79" s="187"/>
      <c r="AP79" s="187"/>
      <c r="AQ79" s="187"/>
      <c r="AR79" s="120"/>
      <c r="AS79" s="188"/>
      <c r="AT79" s="187"/>
      <c r="AU79" s="120"/>
      <c r="AV79" s="188"/>
      <c r="AW79" s="187"/>
      <c r="AX79" s="187"/>
      <c r="AY79" s="187"/>
      <c r="AZ79" s="189"/>
      <c r="BA79" s="190"/>
      <c r="BB79" s="190"/>
      <c r="BC79" s="191"/>
    </row>
    <row r="80" spans="1:55" ht="6" hidden="1" customHeight="1" x14ac:dyDescent="0.2">
      <c r="A80" s="156"/>
      <c r="B80" s="192"/>
      <c r="C80" s="192"/>
      <c r="D80" s="192"/>
      <c r="E80" s="192"/>
      <c r="F80" s="192"/>
      <c r="G80" s="192"/>
      <c r="H80" s="192"/>
      <c r="I80" s="988"/>
      <c r="J80" s="988"/>
      <c r="K80" s="192"/>
      <c r="L80" s="192"/>
      <c r="M80" s="192"/>
      <c r="N80" s="192"/>
      <c r="O80" s="192"/>
      <c r="P80" s="192"/>
      <c r="Q80" s="192"/>
      <c r="R80" s="192"/>
      <c r="S80" s="192"/>
      <c r="T80" s="192"/>
      <c r="U80" s="192"/>
      <c r="V80" s="192"/>
      <c r="W80" s="192"/>
      <c r="X80" s="192"/>
      <c r="Y80" s="192"/>
      <c r="Z80" s="192"/>
      <c r="AA80" s="192"/>
      <c r="AB80" s="192"/>
      <c r="AC80" s="192"/>
      <c r="AD80" s="192"/>
      <c r="AE80" s="192"/>
      <c r="AF80" s="192"/>
      <c r="AG80" s="192"/>
      <c r="AH80" s="192"/>
      <c r="AI80" s="192"/>
      <c r="AJ80" s="192"/>
      <c r="AK80" s="193"/>
      <c r="AL80" s="193"/>
      <c r="AM80" s="193"/>
      <c r="AN80" s="193"/>
      <c r="AO80" s="193"/>
      <c r="AP80" s="193"/>
      <c r="AQ80" s="194"/>
      <c r="AR80" s="193"/>
      <c r="AS80" s="193"/>
      <c r="AT80" s="193"/>
      <c r="AU80" s="193"/>
      <c r="AV80" s="193"/>
      <c r="AW80" s="193"/>
      <c r="AX80" s="193"/>
      <c r="AY80" s="193"/>
      <c r="AZ80" s="193"/>
      <c r="BA80" s="193"/>
      <c r="BB80" s="193"/>
      <c r="BC80" s="156"/>
    </row>
    <row r="81" spans="1:55" ht="72" hidden="1" customHeight="1" x14ac:dyDescent="0.2">
      <c r="A81" s="955">
        <v>10</v>
      </c>
      <c r="B81" s="161" t="s">
        <v>1705</v>
      </c>
      <c r="C81" s="162" t="s">
        <v>1706</v>
      </c>
      <c r="D81" s="163" t="s">
        <v>21</v>
      </c>
      <c r="E81" s="163" t="s">
        <v>1892</v>
      </c>
      <c r="F81" s="162" t="s">
        <v>1707</v>
      </c>
      <c r="G81" s="164" t="s">
        <v>1679</v>
      </c>
      <c r="H81" s="164" t="s">
        <v>1680</v>
      </c>
      <c r="I81" s="165" t="s">
        <v>1908</v>
      </c>
      <c r="J81" s="166">
        <f>+$N$3</f>
        <v>2019</v>
      </c>
      <c r="K81" s="164" t="s">
        <v>1925</v>
      </c>
      <c r="L81" s="165" t="s">
        <v>1926</v>
      </c>
      <c r="M81" s="162" t="s">
        <v>1708</v>
      </c>
      <c r="N81" s="162" t="s">
        <v>1709</v>
      </c>
      <c r="O81" s="162" t="s">
        <v>1710</v>
      </c>
      <c r="P81" s="162" t="s">
        <v>1711</v>
      </c>
      <c r="Q81" s="162" t="s">
        <v>1712</v>
      </c>
      <c r="R81" s="167">
        <f t="shared" ref="R81" si="165">SUM(R82:R88)</f>
        <v>0</v>
      </c>
      <c r="S81" s="168">
        <f t="shared" ref="S81" si="166">SUM(S82:S88)</f>
        <v>0</v>
      </c>
      <c r="T81" s="169">
        <f t="shared" ref="T81" si="167">SUM(T82:T88)</f>
        <v>0</v>
      </c>
      <c r="U81" s="170">
        <f t="shared" ref="U81" si="168">SUM(U82:U88)</f>
        <v>0</v>
      </c>
      <c r="V81" s="169">
        <f t="shared" ref="V81" si="169">SUM(V82:V88)</f>
        <v>0</v>
      </c>
      <c r="W81" s="170">
        <f t="shared" ref="W81" si="170">SUM(W82:W88)</f>
        <v>0</v>
      </c>
      <c r="X81" s="169">
        <f t="shared" ref="X81" si="171">SUM(X82:X88)</f>
        <v>0</v>
      </c>
      <c r="Y81" s="170">
        <f t="shared" ref="Y81" si="172">SUM(Y82:Y88)</f>
        <v>0</v>
      </c>
      <c r="Z81" s="169">
        <f t="shared" ref="Z81" si="173">SUM(Z82:Z88)</f>
        <v>0</v>
      </c>
      <c r="AA81" s="170">
        <f t="shared" ref="AA81" si="174">SUM(AA82:AA88)</f>
        <v>0</v>
      </c>
      <c r="AB81" s="169">
        <f t="shared" ref="AB81" si="175">SUM(AB82:AB88)</f>
        <v>0</v>
      </c>
      <c r="AC81" s="170">
        <f t="shared" ref="AC81" si="176">SUM(AC82:AC88)</f>
        <v>0</v>
      </c>
      <c r="AD81" s="169">
        <f t="shared" ref="AD81" si="177">SUM(AD82:AD88)</f>
        <v>0</v>
      </c>
      <c r="AE81" s="170">
        <f t="shared" ref="AE81" si="178">SUM(AE82:AE88)</f>
        <v>0</v>
      </c>
      <c r="AF81" s="169">
        <f t="shared" ref="AF81" si="179">SUM(AF82:AF88)</f>
        <v>0</v>
      </c>
      <c r="AG81" s="171">
        <f t="shared" ref="AG81" si="180">SUM(AG82:AG88)</f>
        <v>0</v>
      </c>
      <c r="AH81" s="855"/>
      <c r="AI81" s="855"/>
      <c r="AJ81" s="172">
        <f t="shared" ref="AJ81" si="181">SUM(AJ82:AJ88)</f>
        <v>0</v>
      </c>
      <c r="AK81" s="173">
        <f t="shared" ref="AK81" si="182">SUM(AK82:AK88)</f>
        <v>0</v>
      </c>
      <c r="AL81" s="41">
        <f t="shared" ref="AL81" si="183">SUM(AL82:AL88)</f>
        <v>0</v>
      </c>
      <c r="AM81" s="42">
        <f t="shared" ref="AM81" si="184">SUM(AM82:AM88)</f>
        <v>0</v>
      </c>
      <c r="AN81" s="42">
        <f t="shared" ref="AN81" si="185">SUM(AN82:AN88)</f>
        <v>0</v>
      </c>
      <c r="AO81" s="42">
        <f t="shared" ref="AO81" si="186">SUM(AO82:AO88)</f>
        <v>0</v>
      </c>
      <c r="AP81" s="42">
        <f t="shared" ref="AP81" si="187">SUM(AP82:AP88)</f>
        <v>0</v>
      </c>
      <c r="AQ81" s="42">
        <f t="shared" ref="AQ81" si="188">SUM(AQ82:AQ88)</f>
        <v>0</v>
      </c>
      <c r="AR81" s="43">
        <f t="shared" ref="AR81" si="189">SUM(AR82:AR88)</f>
        <v>0</v>
      </c>
      <c r="AS81" s="104">
        <f t="shared" ref="AS81" si="190">SUM(AS82:AS88)</f>
        <v>0</v>
      </c>
      <c r="AT81" s="42">
        <f t="shared" ref="AT81" si="191">SUM(AT82:AT88)</f>
        <v>0</v>
      </c>
      <c r="AU81" s="43">
        <f t="shared" ref="AU81" si="192">SUM(AU82:AU88)</f>
        <v>0</v>
      </c>
      <c r="AV81" s="104">
        <f t="shared" ref="AV81" si="193">SUM(AV82:AV88)</f>
        <v>0</v>
      </c>
      <c r="AW81" s="42">
        <f t="shared" ref="AW81" si="194">SUM(AW82:AW88)</f>
        <v>0</v>
      </c>
      <c r="AX81" s="42">
        <f t="shared" ref="AX81" si="195">SUM(AX82:AX88)</f>
        <v>0</v>
      </c>
      <c r="AY81" s="42">
        <f t="shared" ref="AY81" si="196">SUM(AY82:AY88)</f>
        <v>0</v>
      </c>
      <c r="AZ81" s="105">
        <f t="shared" ref="AZ81" si="197">SUM(AZ82:AZ88)</f>
        <v>0</v>
      </c>
      <c r="BA81" s="44" t="s">
        <v>1685</v>
      </c>
      <c r="BB81" s="44" t="s">
        <v>1686</v>
      </c>
      <c r="BC81" s="45" t="s">
        <v>1687</v>
      </c>
    </row>
    <row r="82" spans="1:55" ht="17.25" hidden="1" customHeight="1" x14ac:dyDescent="0.2">
      <c r="A82" s="956"/>
      <c r="B82" s="958" t="str">
        <f>VLOOKUP($D$9,'PROYECTOS REGISTRADOS'!$A$2:$D$82,4,0)</f>
        <v>Implementación del Plan Sectorial de Turismo, Tocancipá, Cundinamarca, Centro Oriente</v>
      </c>
      <c r="C82" s="961" t="str">
        <f>VLOOKUP($D$9,'PROYECTOS REGISTRADOS'!$A$2:$D$82,3,0)</f>
        <v>2016-25817-0035</v>
      </c>
      <c r="D82" s="1006"/>
      <c r="E82" s="970" t="str">
        <f>IF(D82=0,"0-0",(VLOOKUP(D82,'CONSOLIDADO PLAN DESARROLLO'!$EL$9:$ET$304,2,0)))</f>
        <v>0-0</v>
      </c>
      <c r="F82" s="967" t="str">
        <f>IF(D82=0,"0-0",(VLOOKUP(D82,'CONSOLIDADO PLAN DESARROLLO'!$EL$9:$ET$304,3,0)))</f>
        <v>0-0</v>
      </c>
      <c r="G82" s="989" t="str">
        <f>IF(D82=0,"0-0",(VLOOKUP(D82,'CONSOLIDADO PLAN DESARROLLO'!$EL$9:$ET$304,4,0)))</f>
        <v>0-0</v>
      </c>
      <c r="H82" s="973" t="str">
        <f>IF(D82=0,"0-0",(VLOOKUP(D82,'CONSOLIDADO PLAN DESARROLLO'!$EL$9:$ET$304,5,0)))</f>
        <v>0-0</v>
      </c>
      <c r="I82" s="976" t="str">
        <f>IF(D82=0,"0-0",(VLOOKUP(D82,'CONSOLIDADO PLAN DESARROLLO'!$EL$9:$ET$304,$R$3,0)))</f>
        <v>0-0</v>
      </c>
      <c r="J82" s="977"/>
      <c r="K82" s="1009"/>
      <c r="L82" s="985"/>
      <c r="M82" s="174"/>
      <c r="N82" s="175"/>
      <c r="O82" s="176"/>
      <c r="P82" s="46"/>
      <c r="Q82" s="47"/>
      <c r="R82" s="1012"/>
      <c r="S82" s="48"/>
      <c r="T82" s="880"/>
      <c r="U82" s="49"/>
      <c r="V82" s="880"/>
      <c r="W82" s="49"/>
      <c r="X82" s="880"/>
      <c r="Y82" s="49"/>
      <c r="Z82" s="880"/>
      <c r="AA82" s="49"/>
      <c r="AB82" s="880"/>
      <c r="AC82" s="49"/>
      <c r="AD82" s="880"/>
      <c r="AE82" s="49"/>
      <c r="AF82" s="880"/>
      <c r="AG82" s="50"/>
      <c r="AH82" s="856"/>
      <c r="AI82" s="856"/>
      <c r="AJ82" s="883">
        <f>+R82+T82+V82+X82+Z82+AB82+AD82+AF82</f>
        <v>0</v>
      </c>
      <c r="AK82" s="103">
        <f t="shared" ref="AK82:AK87" si="198">AC82+AE82+AG82+S82+U82+W82+Y82+AA82</f>
        <v>0</v>
      </c>
      <c r="AL82" s="51"/>
      <c r="AM82" s="52"/>
      <c r="AN82" s="52"/>
      <c r="AO82" s="52"/>
      <c r="AP82" s="52"/>
      <c r="AQ82" s="52"/>
      <c r="AR82" s="53">
        <f t="shared" ref="AR82:AR87" si="199">SUM(AL82:AQ82)</f>
        <v>0</v>
      </c>
      <c r="AS82" s="54"/>
      <c r="AT82" s="52"/>
      <c r="AU82" s="53">
        <f t="shared" ref="AU82:AU86" si="200">SUM(AS82:AT82)</f>
        <v>0</v>
      </c>
      <c r="AV82" s="54"/>
      <c r="AW82" s="52"/>
      <c r="AX82" s="52"/>
      <c r="AY82" s="52"/>
      <c r="AZ82" s="55"/>
      <c r="BA82" s="56"/>
      <c r="BB82" s="56"/>
      <c r="BC82" s="57"/>
    </row>
    <row r="83" spans="1:55" ht="17.25" hidden="1" customHeight="1" x14ac:dyDescent="0.2">
      <c r="A83" s="956"/>
      <c r="B83" s="958"/>
      <c r="C83" s="961"/>
      <c r="D83" s="1006"/>
      <c r="E83" s="971"/>
      <c r="F83" s="967"/>
      <c r="G83" s="989"/>
      <c r="H83" s="973"/>
      <c r="I83" s="978"/>
      <c r="J83" s="979"/>
      <c r="K83" s="1009"/>
      <c r="L83" s="986"/>
      <c r="M83" s="174"/>
      <c r="N83" s="175"/>
      <c r="O83" s="176"/>
      <c r="P83" s="46"/>
      <c r="Q83" s="47"/>
      <c r="R83" s="1013"/>
      <c r="S83" s="48"/>
      <c r="T83" s="881"/>
      <c r="U83" s="49"/>
      <c r="V83" s="881"/>
      <c r="W83" s="49"/>
      <c r="X83" s="881"/>
      <c r="Y83" s="49"/>
      <c r="Z83" s="881"/>
      <c r="AA83" s="49"/>
      <c r="AB83" s="881"/>
      <c r="AC83" s="49"/>
      <c r="AD83" s="881"/>
      <c r="AE83" s="49"/>
      <c r="AF83" s="881"/>
      <c r="AG83" s="50"/>
      <c r="AH83" s="857"/>
      <c r="AI83" s="857"/>
      <c r="AJ83" s="884"/>
      <c r="AK83" s="103">
        <f t="shared" si="198"/>
        <v>0</v>
      </c>
      <c r="AL83" s="51"/>
      <c r="AM83" s="52"/>
      <c r="AN83" s="52"/>
      <c r="AO83" s="52"/>
      <c r="AP83" s="52"/>
      <c r="AQ83" s="52"/>
      <c r="AR83" s="53">
        <f t="shared" si="199"/>
        <v>0</v>
      </c>
      <c r="AS83" s="54"/>
      <c r="AT83" s="52"/>
      <c r="AU83" s="53">
        <f t="shared" si="200"/>
        <v>0</v>
      </c>
      <c r="AV83" s="54"/>
      <c r="AW83" s="52"/>
      <c r="AX83" s="52"/>
      <c r="AY83" s="52"/>
      <c r="AZ83" s="55"/>
      <c r="BA83" s="56"/>
      <c r="BB83" s="56"/>
      <c r="BC83" s="57"/>
    </row>
    <row r="84" spans="1:55" ht="17.25" hidden="1" customHeight="1" x14ac:dyDescent="0.2">
      <c r="A84" s="956"/>
      <c r="B84" s="958"/>
      <c r="C84" s="961"/>
      <c r="D84" s="1006"/>
      <c r="E84" s="971"/>
      <c r="F84" s="967"/>
      <c r="G84" s="989"/>
      <c r="H84" s="973"/>
      <c r="I84" s="978"/>
      <c r="J84" s="979"/>
      <c r="K84" s="1009"/>
      <c r="L84" s="986"/>
      <c r="M84" s="174"/>
      <c r="N84" s="175"/>
      <c r="O84" s="176"/>
      <c r="P84" s="46"/>
      <c r="Q84" s="47"/>
      <c r="R84" s="1013"/>
      <c r="S84" s="48"/>
      <c r="T84" s="881"/>
      <c r="U84" s="49"/>
      <c r="V84" s="881"/>
      <c r="W84" s="49"/>
      <c r="X84" s="881"/>
      <c r="Y84" s="49"/>
      <c r="Z84" s="881"/>
      <c r="AA84" s="49"/>
      <c r="AB84" s="881"/>
      <c r="AC84" s="49"/>
      <c r="AD84" s="881"/>
      <c r="AE84" s="49"/>
      <c r="AF84" s="881"/>
      <c r="AG84" s="50"/>
      <c r="AH84" s="857"/>
      <c r="AI84" s="857"/>
      <c r="AJ84" s="884"/>
      <c r="AK84" s="103">
        <f t="shared" si="198"/>
        <v>0</v>
      </c>
      <c r="AL84" s="51"/>
      <c r="AM84" s="52"/>
      <c r="AN84" s="52"/>
      <c r="AO84" s="52"/>
      <c r="AP84" s="52"/>
      <c r="AQ84" s="52"/>
      <c r="AR84" s="53">
        <f t="shared" si="199"/>
        <v>0</v>
      </c>
      <c r="AS84" s="54"/>
      <c r="AT84" s="52"/>
      <c r="AU84" s="53">
        <f t="shared" si="200"/>
        <v>0</v>
      </c>
      <c r="AV84" s="54"/>
      <c r="AW84" s="52"/>
      <c r="AX84" s="52"/>
      <c r="AY84" s="52"/>
      <c r="AZ84" s="55"/>
      <c r="BA84" s="56"/>
      <c r="BB84" s="56"/>
      <c r="BC84" s="57"/>
    </row>
    <row r="85" spans="1:55" ht="17.25" hidden="1" customHeight="1" x14ac:dyDescent="0.2">
      <c r="A85" s="956"/>
      <c r="B85" s="958"/>
      <c r="C85" s="961"/>
      <c r="D85" s="1006"/>
      <c r="E85" s="971"/>
      <c r="F85" s="967"/>
      <c r="G85" s="989"/>
      <c r="H85" s="973"/>
      <c r="I85" s="978"/>
      <c r="J85" s="979"/>
      <c r="K85" s="1009"/>
      <c r="L85" s="986"/>
      <c r="M85" s="174"/>
      <c r="N85" s="175"/>
      <c r="O85" s="176"/>
      <c r="P85" s="46"/>
      <c r="Q85" s="47"/>
      <c r="R85" s="1013"/>
      <c r="S85" s="48"/>
      <c r="T85" s="881"/>
      <c r="U85" s="49"/>
      <c r="V85" s="881"/>
      <c r="W85" s="49"/>
      <c r="X85" s="881"/>
      <c r="Y85" s="49"/>
      <c r="Z85" s="881"/>
      <c r="AA85" s="49"/>
      <c r="AB85" s="881"/>
      <c r="AC85" s="49"/>
      <c r="AD85" s="881"/>
      <c r="AE85" s="49"/>
      <c r="AF85" s="881"/>
      <c r="AG85" s="50"/>
      <c r="AH85" s="857"/>
      <c r="AI85" s="857"/>
      <c r="AJ85" s="884"/>
      <c r="AK85" s="103">
        <f t="shared" si="198"/>
        <v>0</v>
      </c>
      <c r="AL85" s="51"/>
      <c r="AM85" s="52"/>
      <c r="AN85" s="52"/>
      <c r="AO85" s="52"/>
      <c r="AP85" s="52"/>
      <c r="AQ85" s="52"/>
      <c r="AR85" s="53">
        <f t="shared" si="199"/>
        <v>0</v>
      </c>
      <c r="AS85" s="54"/>
      <c r="AT85" s="52"/>
      <c r="AU85" s="53">
        <f t="shared" si="200"/>
        <v>0</v>
      </c>
      <c r="AV85" s="54"/>
      <c r="AW85" s="52"/>
      <c r="AX85" s="52"/>
      <c r="AY85" s="52"/>
      <c r="AZ85" s="55"/>
      <c r="BA85" s="56"/>
      <c r="BB85" s="56"/>
      <c r="BC85" s="57"/>
    </row>
    <row r="86" spans="1:55" ht="17.25" hidden="1" customHeight="1" x14ac:dyDescent="0.2">
      <c r="A86" s="956"/>
      <c r="B86" s="958"/>
      <c r="C86" s="961"/>
      <c r="D86" s="1006"/>
      <c r="E86" s="971"/>
      <c r="F86" s="967"/>
      <c r="G86" s="989"/>
      <c r="H86" s="973"/>
      <c r="I86" s="978"/>
      <c r="J86" s="979"/>
      <c r="K86" s="1009"/>
      <c r="L86" s="986"/>
      <c r="M86" s="174"/>
      <c r="N86" s="175"/>
      <c r="O86" s="176"/>
      <c r="P86" s="46"/>
      <c r="Q86" s="47"/>
      <c r="R86" s="1013"/>
      <c r="S86" s="48"/>
      <c r="T86" s="881"/>
      <c r="U86" s="49"/>
      <c r="V86" s="881"/>
      <c r="W86" s="49"/>
      <c r="X86" s="881"/>
      <c r="Y86" s="49"/>
      <c r="Z86" s="881"/>
      <c r="AA86" s="49"/>
      <c r="AB86" s="881"/>
      <c r="AC86" s="49"/>
      <c r="AD86" s="881"/>
      <c r="AE86" s="49"/>
      <c r="AF86" s="881"/>
      <c r="AG86" s="50"/>
      <c r="AH86" s="857"/>
      <c r="AI86" s="857"/>
      <c r="AJ86" s="884"/>
      <c r="AK86" s="103">
        <f t="shared" si="198"/>
        <v>0</v>
      </c>
      <c r="AL86" s="51"/>
      <c r="AM86" s="52"/>
      <c r="AN86" s="52"/>
      <c r="AO86" s="52"/>
      <c r="AP86" s="52"/>
      <c r="AQ86" s="52"/>
      <c r="AR86" s="53">
        <f t="shared" si="199"/>
        <v>0</v>
      </c>
      <c r="AS86" s="54"/>
      <c r="AT86" s="52"/>
      <c r="AU86" s="53">
        <f t="shared" si="200"/>
        <v>0</v>
      </c>
      <c r="AV86" s="54"/>
      <c r="AW86" s="52"/>
      <c r="AX86" s="52"/>
      <c r="AY86" s="52"/>
      <c r="AZ86" s="55"/>
      <c r="BA86" s="56"/>
      <c r="BB86" s="56"/>
      <c r="BC86" s="57"/>
    </row>
    <row r="87" spans="1:55" ht="17.25" hidden="1" customHeight="1" x14ac:dyDescent="0.2">
      <c r="A87" s="956"/>
      <c r="B87" s="959"/>
      <c r="C87" s="962"/>
      <c r="D87" s="1007"/>
      <c r="E87" s="971"/>
      <c r="F87" s="968"/>
      <c r="G87" s="990"/>
      <c r="H87" s="974"/>
      <c r="I87" s="978"/>
      <c r="J87" s="979"/>
      <c r="K87" s="1010"/>
      <c r="L87" s="986"/>
      <c r="M87" s="177"/>
      <c r="N87" s="178"/>
      <c r="O87" s="179"/>
      <c r="P87" s="106"/>
      <c r="Q87" s="107"/>
      <c r="R87" s="1013"/>
      <c r="S87" s="108"/>
      <c r="T87" s="881"/>
      <c r="U87" s="109"/>
      <c r="V87" s="881"/>
      <c r="W87" s="109"/>
      <c r="X87" s="881"/>
      <c r="Y87" s="109"/>
      <c r="Z87" s="881"/>
      <c r="AA87" s="109"/>
      <c r="AB87" s="881"/>
      <c r="AC87" s="109"/>
      <c r="AD87" s="881"/>
      <c r="AE87" s="109"/>
      <c r="AF87" s="881"/>
      <c r="AG87" s="110"/>
      <c r="AH87" s="857"/>
      <c r="AI87" s="857"/>
      <c r="AJ87" s="885"/>
      <c r="AK87" s="103">
        <f t="shared" si="198"/>
        <v>0</v>
      </c>
      <c r="AL87" s="111"/>
      <c r="AM87" s="112"/>
      <c r="AN87" s="112"/>
      <c r="AO87" s="112"/>
      <c r="AP87" s="112"/>
      <c r="AQ87" s="112"/>
      <c r="AR87" s="53">
        <f t="shared" si="199"/>
        <v>0</v>
      </c>
      <c r="AS87" s="113"/>
      <c r="AT87" s="112"/>
      <c r="AU87" s="53">
        <f>SUM(AS87:AT87)</f>
        <v>0</v>
      </c>
      <c r="AV87" s="113"/>
      <c r="AW87" s="112"/>
      <c r="AX87" s="112"/>
      <c r="AY87" s="112"/>
      <c r="AZ87" s="114"/>
      <c r="BA87" s="115"/>
      <c r="BB87" s="115"/>
      <c r="BC87" s="116"/>
    </row>
    <row r="88" spans="1:55" ht="9.9499999999999993" hidden="1" customHeight="1" thickBot="1" x14ac:dyDescent="0.25">
      <c r="A88" s="957"/>
      <c r="B88" s="960"/>
      <c r="C88" s="963"/>
      <c r="D88" s="1008"/>
      <c r="E88" s="972"/>
      <c r="F88" s="969"/>
      <c r="G88" s="991"/>
      <c r="H88" s="975"/>
      <c r="I88" s="980"/>
      <c r="J88" s="981"/>
      <c r="K88" s="1011"/>
      <c r="L88" s="987"/>
      <c r="M88" s="180"/>
      <c r="N88" s="181"/>
      <c r="O88" s="182"/>
      <c r="P88" s="117"/>
      <c r="Q88" s="117"/>
      <c r="R88" s="1014"/>
      <c r="S88" s="183"/>
      <c r="T88" s="882"/>
      <c r="U88" s="184"/>
      <c r="V88" s="882"/>
      <c r="W88" s="184"/>
      <c r="X88" s="882"/>
      <c r="Y88" s="184"/>
      <c r="Z88" s="882"/>
      <c r="AA88" s="184"/>
      <c r="AB88" s="882"/>
      <c r="AC88" s="184"/>
      <c r="AD88" s="882"/>
      <c r="AE88" s="184"/>
      <c r="AF88" s="882"/>
      <c r="AG88" s="185"/>
      <c r="AH88" s="858"/>
      <c r="AI88" s="858"/>
      <c r="AJ88" s="118"/>
      <c r="AK88" s="119"/>
      <c r="AL88" s="186"/>
      <c r="AM88" s="187"/>
      <c r="AN88" s="187"/>
      <c r="AO88" s="187"/>
      <c r="AP88" s="187"/>
      <c r="AQ88" s="187"/>
      <c r="AR88" s="120"/>
      <c r="AS88" s="188"/>
      <c r="AT88" s="187"/>
      <c r="AU88" s="120"/>
      <c r="AV88" s="188"/>
      <c r="AW88" s="187"/>
      <c r="AX88" s="187"/>
      <c r="AY88" s="187"/>
      <c r="AZ88" s="189"/>
      <c r="BA88" s="190"/>
      <c r="BB88" s="190"/>
      <c r="BC88" s="191"/>
    </row>
    <row r="89" spans="1:55" ht="6" hidden="1" customHeight="1" x14ac:dyDescent="0.2">
      <c r="A89" s="156"/>
      <c r="B89" s="192"/>
      <c r="C89" s="192"/>
      <c r="D89" s="192"/>
      <c r="E89" s="192"/>
      <c r="F89" s="192"/>
      <c r="G89" s="192"/>
      <c r="H89" s="192"/>
      <c r="I89" s="988"/>
      <c r="J89" s="988"/>
      <c r="K89" s="192"/>
      <c r="L89" s="192"/>
      <c r="M89" s="192"/>
      <c r="N89" s="192"/>
      <c r="O89" s="192"/>
      <c r="P89" s="192"/>
      <c r="Q89" s="192"/>
      <c r="R89" s="192"/>
      <c r="S89" s="192"/>
      <c r="T89" s="192"/>
      <c r="U89" s="192"/>
      <c r="V89" s="192"/>
      <c r="W89" s="192"/>
      <c r="X89" s="192"/>
      <c r="Y89" s="192"/>
      <c r="Z89" s="192"/>
      <c r="AA89" s="192"/>
      <c r="AB89" s="192"/>
      <c r="AC89" s="192"/>
      <c r="AD89" s="192"/>
      <c r="AE89" s="192"/>
      <c r="AF89" s="192"/>
      <c r="AG89" s="192"/>
      <c r="AH89" s="192"/>
      <c r="AI89" s="192"/>
      <c r="AJ89" s="192"/>
      <c r="AK89" s="193"/>
      <c r="AL89" s="193"/>
      <c r="AM89" s="193"/>
      <c r="AN89" s="193"/>
      <c r="AO89" s="193"/>
      <c r="AP89" s="193"/>
      <c r="AQ89" s="194"/>
      <c r="AR89" s="193"/>
      <c r="AS89" s="193"/>
      <c r="AT89" s="193"/>
      <c r="AU89" s="193"/>
      <c r="AV89" s="193"/>
      <c r="AW89" s="193"/>
      <c r="AX89" s="193"/>
      <c r="AY89" s="193"/>
      <c r="AZ89" s="193"/>
      <c r="BA89" s="193"/>
      <c r="BB89" s="193"/>
      <c r="BC89" s="156"/>
    </row>
    <row r="90" spans="1:55" ht="72" hidden="1" customHeight="1" x14ac:dyDescent="0.2">
      <c r="A90" s="955">
        <v>11</v>
      </c>
      <c r="B90" s="161" t="s">
        <v>1705</v>
      </c>
      <c r="C90" s="162" t="s">
        <v>1706</v>
      </c>
      <c r="D90" s="163" t="s">
        <v>21</v>
      </c>
      <c r="E90" s="163" t="s">
        <v>1892</v>
      </c>
      <c r="F90" s="162" t="s">
        <v>1707</v>
      </c>
      <c r="G90" s="164" t="s">
        <v>1679</v>
      </c>
      <c r="H90" s="164" t="s">
        <v>1680</v>
      </c>
      <c r="I90" s="165" t="s">
        <v>1908</v>
      </c>
      <c r="J90" s="166">
        <f>+$N$3</f>
        <v>2019</v>
      </c>
      <c r="K90" s="164" t="s">
        <v>1925</v>
      </c>
      <c r="L90" s="165" t="s">
        <v>1926</v>
      </c>
      <c r="M90" s="162" t="s">
        <v>1708</v>
      </c>
      <c r="N90" s="162" t="s">
        <v>1709</v>
      </c>
      <c r="O90" s="162" t="s">
        <v>1710</v>
      </c>
      <c r="P90" s="162" t="s">
        <v>1711</v>
      </c>
      <c r="Q90" s="162" t="s">
        <v>1712</v>
      </c>
      <c r="R90" s="167">
        <f t="shared" ref="R90" si="201">SUM(R91:R97)</f>
        <v>0</v>
      </c>
      <c r="S90" s="168">
        <f t="shared" ref="S90" si="202">SUM(S91:S97)</f>
        <v>0</v>
      </c>
      <c r="T90" s="169">
        <f t="shared" ref="T90" si="203">SUM(T91:T97)</f>
        <v>0</v>
      </c>
      <c r="U90" s="170">
        <f t="shared" ref="U90" si="204">SUM(U91:U97)</f>
        <v>0</v>
      </c>
      <c r="V90" s="169">
        <f t="shared" ref="V90" si="205">SUM(V91:V97)</f>
        <v>0</v>
      </c>
      <c r="W90" s="170">
        <f t="shared" ref="W90" si="206">SUM(W91:W97)</f>
        <v>0</v>
      </c>
      <c r="X90" s="169">
        <f t="shared" ref="X90" si="207">SUM(X91:X97)</f>
        <v>0</v>
      </c>
      <c r="Y90" s="170">
        <f t="shared" ref="Y90" si="208">SUM(Y91:Y97)</f>
        <v>0</v>
      </c>
      <c r="Z90" s="169">
        <f t="shared" ref="Z90" si="209">SUM(Z91:Z97)</f>
        <v>0</v>
      </c>
      <c r="AA90" s="170">
        <f t="shared" ref="AA90" si="210">SUM(AA91:AA97)</f>
        <v>0</v>
      </c>
      <c r="AB90" s="169">
        <f t="shared" ref="AB90" si="211">SUM(AB91:AB97)</f>
        <v>0</v>
      </c>
      <c r="AC90" s="170">
        <f t="shared" ref="AC90" si="212">SUM(AC91:AC97)</f>
        <v>0</v>
      </c>
      <c r="AD90" s="169">
        <f t="shared" ref="AD90" si="213">SUM(AD91:AD97)</f>
        <v>0</v>
      </c>
      <c r="AE90" s="170">
        <f t="shared" ref="AE90" si="214">SUM(AE91:AE97)</f>
        <v>0</v>
      </c>
      <c r="AF90" s="169">
        <f t="shared" ref="AF90" si="215">SUM(AF91:AF97)</f>
        <v>0</v>
      </c>
      <c r="AG90" s="171">
        <f t="shared" ref="AG90" si="216">SUM(AG91:AG97)</f>
        <v>0</v>
      </c>
      <c r="AH90" s="855"/>
      <c r="AI90" s="855"/>
      <c r="AJ90" s="172">
        <f t="shared" ref="AJ90" si="217">SUM(AJ91:AJ97)</f>
        <v>0</v>
      </c>
      <c r="AK90" s="173">
        <f t="shared" ref="AK90" si="218">SUM(AK91:AK97)</f>
        <v>0</v>
      </c>
      <c r="AL90" s="41">
        <f t="shared" ref="AL90" si="219">SUM(AL91:AL97)</f>
        <v>0</v>
      </c>
      <c r="AM90" s="42">
        <f t="shared" ref="AM90" si="220">SUM(AM91:AM97)</f>
        <v>0</v>
      </c>
      <c r="AN90" s="42">
        <f t="shared" ref="AN90" si="221">SUM(AN91:AN97)</f>
        <v>0</v>
      </c>
      <c r="AO90" s="42">
        <f t="shared" ref="AO90" si="222">SUM(AO91:AO97)</f>
        <v>0</v>
      </c>
      <c r="AP90" s="42">
        <f t="shared" ref="AP90" si="223">SUM(AP91:AP97)</f>
        <v>0</v>
      </c>
      <c r="AQ90" s="42">
        <f t="shared" ref="AQ90" si="224">SUM(AQ91:AQ97)</f>
        <v>0</v>
      </c>
      <c r="AR90" s="43">
        <f t="shared" ref="AR90" si="225">SUM(AR91:AR97)</f>
        <v>0</v>
      </c>
      <c r="AS90" s="104">
        <f t="shared" ref="AS90" si="226">SUM(AS91:AS97)</f>
        <v>0</v>
      </c>
      <c r="AT90" s="42">
        <f t="shared" ref="AT90" si="227">SUM(AT91:AT97)</f>
        <v>0</v>
      </c>
      <c r="AU90" s="43">
        <f t="shared" ref="AU90" si="228">SUM(AU91:AU97)</f>
        <v>0</v>
      </c>
      <c r="AV90" s="104">
        <f t="shared" ref="AV90" si="229">SUM(AV91:AV97)</f>
        <v>0</v>
      </c>
      <c r="AW90" s="42">
        <f t="shared" ref="AW90" si="230">SUM(AW91:AW97)</f>
        <v>0</v>
      </c>
      <c r="AX90" s="42">
        <f t="shared" ref="AX90" si="231">SUM(AX91:AX97)</f>
        <v>0</v>
      </c>
      <c r="AY90" s="42">
        <f t="shared" ref="AY90" si="232">SUM(AY91:AY97)</f>
        <v>0</v>
      </c>
      <c r="AZ90" s="105">
        <f t="shared" ref="AZ90" si="233">SUM(AZ91:AZ97)</f>
        <v>0</v>
      </c>
      <c r="BA90" s="44" t="s">
        <v>1685</v>
      </c>
      <c r="BB90" s="44" t="s">
        <v>1686</v>
      </c>
      <c r="BC90" s="45" t="s">
        <v>1687</v>
      </c>
    </row>
    <row r="91" spans="1:55" ht="17.25" hidden="1" customHeight="1" x14ac:dyDescent="0.2">
      <c r="A91" s="956"/>
      <c r="B91" s="958" t="str">
        <f>VLOOKUP($D$9,'PROYECTOS REGISTRADOS'!$A$2:$D$82,4,0)</f>
        <v>Implementación del Plan Sectorial de Turismo, Tocancipá, Cundinamarca, Centro Oriente</v>
      </c>
      <c r="C91" s="961" t="str">
        <f>VLOOKUP($D$9,'PROYECTOS REGISTRADOS'!$A$2:$D$82,3,0)</f>
        <v>2016-25817-0035</v>
      </c>
      <c r="D91" s="1006"/>
      <c r="E91" s="970" t="str">
        <f>IF(D91=0,"0-0",(VLOOKUP(D91,'CONSOLIDADO PLAN DESARROLLO'!$EL$9:$ET$304,2,0)))</f>
        <v>0-0</v>
      </c>
      <c r="F91" s="967" t="str">
        <f>IF(D91=0,"0-0",(VLOOKUP(D91,'CONSOLIDADO PLAN DESARROLLO'!$EL$9:$ET$304,3,0)))</f>
        <v>0-0</v>
      </c>
      <c r="G91" s="989" t="str">
        <f>IF(D91=0,"0-0",(VLOOKUP(D91,'CONSOLIDADO PLAN DESARROLLO'!$EL$9:$ET$304,4,0)))</f>
        <v>0-0</v>
      </c>
      <c r="H91" s="973" t="str">
        <f>IF(D91=0,"0-0",(VLOOKUP(D91,'CONSOLIDADO PLAN DESARROLLO'!$EL$9:$ET$304,5,0)))</f>
        <v>0-0</v>
      </c>
      <c r="I91" s="976" t="str">
        <f>IF(D91=0,"0-0",(VLOOKUP(D91,'CONSOLIDADO PLAN DESARROLLO'!$EL$9:$ET$304,$R$3,0)))</f>
        <v>0-0</v>
      </c>
      <c r="J91" s="977"/>
      <c r="K91" s="1009"/>
      <c r="L91" s="985"/>
      <c r="M91" s="174"/>
      <c r="N91" s="175"/>
      <c r="O91" s="176"/>
      <c r="P91" s="46"/>
      <c r="Q91" s="47"/>
      <c r="R91" s="1012"/>
      <c r="S91" s="48"/>
      <c r="T91" s="880"/>
      <c r="U91" s="49"/>
      <c r="V91" s="880"/>
      <c r="W91" s="49"/>
      <c r="X91" s="880"/>
      <c r="Y91" s="49"/>
      <c r="Z91" s="880"/>
      <c r="AA91" s="49"/>
      <c r="AB91" s="880"/>
      <c r="AC91" s="49"/>
      <c r="AD91" s="880"/>
      <c r="AE91" s="49"/>
      <c r="AF91" s="880"/>
      <c r="AG91" s="50"/>
      <c r="AH91" s="856"/>
      <c r="AI91" s="856"/>
      <c r="AJ91" s="883">
        <f>+R91+T91+V91+X91+Z91+AB91+AD91+AF91</f>
        <v>0</v>
      </c>
      <c r="AK91" s="103">
        <f t="shared" ref="AK91:AK96" si="234">AC91+AE91+AG91+S91+U91+W91+Y91+AA91</f>
        <v>0</v>
      </c>
      <c r="AL91" s="51"/>
      <c r="AM91" s="52"/>
      <c r="AN91" s="52"/>
      <c r="AO91" s="52"/>
      <c r="AP91" s="52"/>
      <c r="AQ91" s="52"/>
      <c r="AR91" s="53">
        <f t="shared" ref="AR91:AR96" si="235">SUM(AL91:AQ91)</f>
        <v>0</v>
      </c>
      <c r="AS91" s="54"/>
      <c r="AT91" s="52"/>
      <c r="AU91" s="53">
        <f t="shared" ref="AU91:AU95" si="236">SUM(AS91:AT91)</f>
        <v>0</v>
      </c>
      <c r="AV91" s="54"/>
      <c r="AW91" s="52"/>
      <c r="AX91" s="52"/>
      <c r="AY91" s="52"/>
      <c r="AZ91" s="55"/>
      <c r="BA91" s="56"/>
      <c r="BB91" s="56"/>
      <c r="BC91" s="57"/>
    </row>
    <row r="92" spans="1:55" ht="17.25" hidden="1" customHeight="1" x14ac:dyDescent="0.2">
      <c r="A92" s="956"/>
      <c r="B92" s="958"/>
      <c r="C92" s="961"/>
      <c r="D92" s="1006"/>
      <c r="E92" s="971"/>
      <c r="F92" s="967"/>
      <c r="G92" s="989"/>
      <c r="H92" s="973"/>
      <c r="I92" s="978"/>
      <c r="J92" s="979"/>
      <c r="K92" s="1009"/>
      <c r="L92" s="986"/>
      <c r="M92" s="174"/>
      <c r="N92" s="175"/>
      <c r="O92" s="176"/>
      <c r="P92" s="46"/>
      <c r="Q92" s="47"/>
      <c r="R92" s="1013"/>
      <c r="S92" s="48"/>
      <c r="T92" s="881"/>
      <c r="U92" s="49"/>
      <c r="V92" s="881"/>
      <c r="W92" s="49"/>
      <c r="X92" s="881"/>
      <c r="Y92" s="49"/>
      <c r="Z92" s="881"/>
      <c r="AA92" s="49"/>
      <c r="AB92" s="881"/>
      <c r="AC92" s="49"/>
      <c r="AD92" s="881"/>
      <c r="AE92" s="49"/>
      <c r="AF92" s="881"/>
      <c r="AG92" s="50"/>
      <c r="AH92" s="857"/>
      <c r="AI92" s="857"/>
      <c r="AJ92" s="884"/>
      <c r="AK92" s="103">
        <f t="shared" si="234"/>
        <v>0</v>
      </c>
      <c r="AL92" s="51"/>
      <c r="AM92" s="52"/>
      <c r="AN92" s="52"/>
      <c r="AO92" s="52"/>
      <c r="AP92" s="52"/>
      <c r="AQ92" s="52"/>
      <c r="AR92" s="53">
        <f t="shared" si="235"/>
        <v>0</v>
      </c>
      <c r="AS92" s="54"/>
      <c r="AT92" s="52"/>
      <c r="AU92" s="53">
        <f t="shared" si="236"/>
        <v>0</v>
      </c>
      <c r="AV92" s="54"/>
      <c r="AW92" s="52"/>
      <c r="AX92" s="52"/>
      <c r="AY92" s="52"/>
      <c r="AZ92" s="55"/>
      <c r="BA92" s="56"/>
      <c r="BB92" s="56"/>
      <c r="BC92" s="57"/>
    </row>
    <row r="93" spans="1:55" ht="17.25" hidden="1" customHeight="1" x14ac:dyDescent="0.2">
      <c r="A93" s="956"/>
      <c r="B93" s="958"/>
      <c r="C93" s="961"/>
      <c r="D93" s="1006"/>
      <c r="E93" s="971"/>
      <c r="F93" s="967"/>
      <c r="G93" s="989"/>
      <c r="H93" s="973"/>
      <c r="I93" s="978"/>
      <c r="J93" s="979"/>
      <c r="K93" s="1009"/>
      <c r="L93" s="986"/>
      <c r="M93" s="174"/>
      <c r="N93" s="175"/>
      <c r="O93" s="176"/>
      <c r="P93" s="46"/>
      <c r="Q93" s="47"/>
      <c r="R93" s="1013"/>
      <c r="S93" s="48"/>
      <c r="T93" s="881"/>
      <c r="U93" s="49"/>
      <c r="V93" s="881"/>
      <c r="W93" s="49"/>
      <c r="X93" s="881"/>
      <c r="Y93" s="49"/>
      <c r="Z93" s="881"/>
      <c r="AA93" s="49"/>
      <c r="AB93" s="881"/>
      <c r="AC93" s="49"/>
      <c r="AD93" s="881"/>
      <c r="AE93" s="49"/>
      <c r="AF93" s="881"/>
      <c r="AG93" s="50"/>
      <c r="AH93" s="857"/>
      <c r="AI93" s="857"/>
      <c r="AJ93" s="884"/>
      <c r="AK93" s="103">
        <f t="shared" si="234"/>
        <v>0</v>
      </c>
      <c r="AL93" s="51"/>
      <c r="AM93" s="52"/>
      <c r="AN93" s="52"/>
      <c r="AO93" s="52"/>
      <c r="AP93" s="52"/>
      <c r="AQ93" s="52"/>
      <c r="AR93" s="53">
        <f t="shared" si="235"/>
        <v>0</v>
      </c>
      <c r="AS93" s="54"/>
      <c r="AT93" s="52"/>
      <c r="AU93" s="53">
        <f t="shared" si="236"/>
        <v>0</v>
      </c>
      <c r="AV93" s="54"/>
      <c r="AW93" s="52"/>
      <c r="AX93" s="52"/>
      <c r="AY93" s="52"/>
      <c r="AZ93" s="55"/>
      <c r="BA93" s="56"/>
      <c r="BB93" s="56"/>
      <c r="BC93" s="57"/>
    </row>
    <row r="94" spans="1:55" ht="17.25" hidden="1" customHeight="1" x14ac:dyDescent="0.2">
      <c r="A94" s="956"/>
      <c r="B94" s="958"/>
      <c r="C94" s="961"/>
      <c r="D94" s="1006"/>
      <c r="E94" s="971"/>
      <c r="F94" s="967"/>
      <c r="G94" s="989"/>
      <c r="H94" s="973"/>
      <c r="I94" s="978"/>
      <c r="J94" s="979"/>
      <c r="K94" s="1009"/>
      <c r="L94" s="986"/>
      <c r="M94" s="174"/>
      <c r="N94" s="175"/>
      <c r="O94" s="176"/>
      <c r="P94" s="46"/>
      <c r="Q94" s="47"/>
      <c r="R94" s="1013"/>
      <c r="S94" s="48"/>
      <c r="T94" s="881"/>
      <c r="U94" s="49"/>
      <c r="V94" s="881"/>
      <c r="W94" s="49"/>
      <c r="X94" s="881"/>
      <c r="Y94" s="49"/>
      <c r="Z94" s="881"/>
      <c r="AA94" s="49"/>
      <c r="AB94" s="881"/>
      <c r="AC94" s="49"/>
      <c r="AD94" s="881"/>
      <c r="AE94" s="49"/>
      <c r="AF94" s="881"/>
      <c r="AG94" s="50"/>
      <c r="AH94" s="857"/>
      <c r="AI94" s="857"/>
      <c r="AJ94" s="884"/>
      <c r="AK94" s="103">
        <f t="shared" si="234"/>
        <v>0</v>
      </c>
      <c r="AL94" s="51"/>
      <c r="AM94" s="52"/>
      <c r="AN94" s="52"/>
      <c r="AO94" s="52"/>
      <c r="AP94" s="52"/>
      <c r="AQ94" s="52"/>
      <c r="AR94" s="53">
        <f t="shared" si="235"/>
        <v>0</v>
      </c>
      <c r="AS94" s="54"/>
      <c r="AT94" s="52"/>
      <c r="AU94" s="53">
        <f t="shared" si="236"/>
        <v>0</v>
      </c>
      <c r="AV94" s="54"/>
      <c r="AW94" s="52"/>
      <c r="AX94" s="52"/>
      <c r="AY94" s="52"/>
      <c r="AZ94" s="55"/>
      <c r="BA94" s="56"/>
      <c r="BB94" s="56"/>
      <c r="BC94" s="57"/>
    </row>
    <row r="95" spans="1:55" ht="17.25" hidden="1" customHeight="1" x14ac:dyDescent="0.2">
      <c r="A95" s="956"/>
      <c r="B95" s="958"/>
      <c r="C95" s="961"/>
      <c r="D95" s="1006"/>
      <c r="E95" s="971"/>
      <c r="F95" s="967"/>
      <c r="G95" s="989"/>
      <c r="H95" s="973"/>
      <c r="I95" s="978"/>
      <c r="J95" s="979"/>
      <c r="K95" s="1009"/>
      <c r="L95" s="986"/>
      <c r="M95" s="174"/>
      <c r="N95" s="175"/>
      <c r="O95" s="176"/>
      <c r="P95" s="46"/>
      <c r="Q95" s="47"/>
      <c r="R95" s="1013"/>
      <c r="S95" s="48"/>
      <c r="T95" s="881"/>
      <c r="U95" s="49"/>
      <c r="V95" s="881"/>
      <c r="W95" s="49"/>
      <c r="X95" s="881"/>
      <c r="Y95" s="49"/>
      <c r="Z95" s="881"/>
      <c r="AA95" s="49"/>
      <c r="AB95" s="881"/>
      <c r="AC95" s="49"/>
      <c r="AD95" s="881"/>
      <c r="AE95" s="49"/>
      <c r="AF95" s="881"/>
      <c r="AG95" s="50"/>
      <c r="AH95" s="857"/>
      <c r="AI95" s="857"/>
      <c r="AJ95" s="884"/>
      <c r="AK95" s="103">
        <f t="shared" si="234"/>
        <v>0</v>
      </c>
      <c r="AL95" s="51"/>
      <c r="AM95" s="52"/>
      <c r="AN95" s="52"/>
      <c r="AO95" s="52"/>
      <c r="AP95" s="52"/>
      <c r="AQ95" s="52"/>
      <c r="AR95" s="53">
        <f t="shared" si="235"/>
        <v>0</v>
      </c>
      <c r="AS95" s="54"/>
      <c r="AT95" s="52"/>
      <c r="AU95" s="53">
        <f t="shared" si="236"/>
        <v>0</v>
      </c>
      <c r="AV95" s="54"/>
      <c r="AW95" s="52"/>
      <c r="AX95" s="52"/>
      <c r="AY95" s="52"/>
      <c r="AZ95" s="55"/>
      <c r="BA95" s="56"/>
      <c r="BB95" s="56"/>
      <c r="BC95" s="57"/>
    </row>
    <row r="96" spans="1:55" ht="17.25" hidden="1" customHeight="1" x14ac:dyDescent="0.2">
      <c r="A96" s="956"/>
      <c r="B96" s="959"/>
      <c r="C96" s="962"/>
      <c r="D96" s="1007"/>
      <c r="E96" s="971"/>
      <c r="F96" s="968"/>
      <c r="G96" s="990"/>
      <c r="H96" s="974"/>
      <c r="I96" s="978"/>
      <c r="J96" s="979"/>
      <c r="K96" s="1010"/>
      <c r="L96" s="986"/>
      <c r="M96" s="177"/>
      <c r="N96" s="178"/>
      <c r="O96" s="179"/>
      <c r="P96" s="106"/>
      <c r="Q96" s="107"/>
      <c r="R96" s="1013"/>
      <c r="S96" s="108"/>
      <c r="T96" s="881"/>
      <c r="U96" s="109"/>
      <c r="V96" s="881"/>
      <c r="W96" s="109"/>
      <c r="X96" s="881"/>
      <c r="Y96" s="109"/>
      <c r="Z96" s="881"/>
      <c r="AA96" s="109"/>
      <c r="AB96" s="881"/>
      <c r="AC96" s="109"/>
      <c r="AD96" s="881"/>
      <c r="AE96" s="109"/>
      <c r="AF96" s="881"/>
      <c r="AG96" s="110"/>
      <c r="AH96" s="857"/>
      <c r="AI96" s="857"/>
      <c r="AJ96" s="885"/>
      <c r="AK96" s="103">
        <f t="shared" si="234"/>
        <v>0</v>
      </c>
      <c r="AL96" s="111"/>
      <c r="AM96" s="112"/>
      <c r="AN96" s="112"/>
      <c r="AO96" s="112"/>
      <c r="AP96" s="112"/>
      <c r="AQ96" s="112"/>
      <c r="AR96" s="53">
        <f t="shared" si="235"/>
        <v>0</v>
      </c>
      <c r="AS96" s="113"/>
      <c r="AT96" s="112"/>
      <c r="AU96" s="53">
        <f>SUM(AS96:AT96)</f>
        <v>0</v>
      </c>
      <c r="AV96" s="113"/>
      <c r="AW96" s="112"/>
      <c r="AX96" s="112"/>
      <c r="AY96" s="112"/>
      <c r="AZ96" s="114"/>
      <c r="BA96" s="115"/>
      <c r="BB96" s="115"/>
      <c r="BC96" s="116"/>
    </row>
    <row r="97" spans="1:55" ht="9.9499999999999993" hidden="1" customHeight="1" thickBot="1" x14ac:dyDescent="0.25">
      <c r="A97" s="957"/>
      <c r="B97" s="960"/>
      <c r="C97" s="963"/>
      <c r="D97" s="1008"/>
      <c r="E97" s="972"/>
      <c r="F97" s="969"/>
      <c r="G97" s="991"/>
      <c r="H97" s="975"/>
      <c r="I97" s="980"/>
      <c r="J97" s="981"/>
      <c r="K97" s="1011"/>
      <c r="L97" s="987"/>
      <c r="M97" s="180"/>
      <c r="N97" s="181"/>
      <c r="O97" s="182"/>
      <c r="P97" s="117"/>
      <c r="Q97" s="117"/>
      <c r="R97" s="1014"/>
      <c r="S97" s="183"/>
      <c r="T97" s="882"/>
      <c r="U97" s="184"/>
      <c r="V97" s="882"/>
      <c r="W97" s="184"/>
      <c r="X97" s="882"/>
      <c r="Y97" s="184"/>
      <c r="Z97" s="882"/>
      <c r="AA97" s="184"/>
      <c r="AB97" s="882"/>
      <c r="AC97" s="184"/>
      <c r="AD97" s="882"/>
      <c r="AE97" s="184"/>
      <c r="AF97" s="882"/>
      <c r="AG97" s="185"/>
      <c r="AH97" s="858"/>
      <c r="AI97" s="858"/>
      <c r="AJ97" s="118"/>
      <c r="AK97" s="119"/>
      <c r="AL97" s="186"/>
      <c r="AM97" s="187"/>
      <c r="AN97" s="187"/>
      <c r="AO97" s="187"/>
      <c r="AP97" s="187"/>
      <c r="AQ97" s="187"/>
      <c r="AR97" s="120"/>
      <c r="AS97" s="188"/>
      <c r="AT97" s="187"/>
      <c r="AU97" s="120"/>
      <c r="AV97" s="188"/>
      <c r="AW97" s="187"/>
      <c r="AX97" s="187"/>
      <c r="AY97" s="187"/>
      <c r="AZ97" s="189"/>
      <c r="BA97" s="190"/>
      <c r="BB97" s="190"/>
      <c r="BC97" s="191"/>
    </row>
    <row r="98" spans="1:55" ht="6" hidden="1" customHeight="1" x14ac:dyDescent="0.2">
      <c r="A98" s="156"/>
      <c r="B98" s="192"/>
      <c r="C98" s="192"/>
      <c r="D98" s="192"/>
      <c r="E98" s="192"/>
      <c r="F98" s="192"/>
      <c r="G98" s="192"/>
      <c r="H98" s="192"/>
      <c r="I98" s="988"/>
      <c r="J98" s="988"/>
      <c r="K98" s="192"/>
      <c r="L98" s="192"/>
      <c r="M98" s="192"/>
      <c r="N98" s="192"/>
      <c r="O98" s="192"/>
      <c r="P98" s="192"/>
      <c r="Q98" s="192"/>
      <c r="R98" s="192"/>
      <c r="S98" s="192"/>
      <c r="T98" s="192"/>
      <c r="U98" s="192"/>
      <c r="V98" s="192"/>
      <c r="W98" s="192"/>
      <c r="X98" s="192"/>
      <c r="Y98" s="192"/>
      <c r="Z98" s="192"/>
      <c r="AA98" s="192"/>
      <c r="AB98" s="192"/>
      <c r="AC98" s="192"/>
      <c r="AD98" s="192"/>
      <c r="AE98" s="192"/>
      <c r="AF98" s="192"/>
      <c r="AG98" s="192"/>
      <c r="AH98" s="192"/>
      <c r="AI98" s="192"/>
      <c r="AJ98" s="192"/>
      <c r="AK98" s="193"/>
      <c r="AL98" s="193"/>
      <c r="AM98" s="193"/>
      <c r="AN98" s="193"/>
      <c r="AO98" s="193"/>
      <c r="AP98" s="193"/>
      <c r="AQ98" s="194"/>
      <c r="AR98" s="193"/>
      <c r="AS98" s="193"/>
      <c r="AT98" s="193"/>
      <c r="AU98" s="193"/>
      <c r="AV98" s="193"/>
      <c r="AW98" s="193"/>
      <c r="AX98" s="193"/>
      <c r="AY98" s="193"/>
      <c r="AZ98" s="193"/>
      <c r="BA98" s="193"/>
      <c r="BB98" s="193"/>
      <c r="BC98" s="156"/>
    </row>
    <row r="99" spans="1:55" ht="72" hidden="1" customHeight="1" x14ac:dyDescent="0.2">
      <c r="A99" s="955">
        <v>12</v>
      </c>
      <c r="B99" s="161" t="s">
        <v>1705</v>
      </c>
      <c r="C99" s="162" t="s">
        <v>1706</v>
      </c>
      <c r="D99" s="163" t="s">
        <v>21</v>
      </c>
      <c r="E99" s="163" t="s">
        <v>1892</v>
      </c>
      <c r="F99" s="162" t="s">
        <v>1707</v>
      </c>
      <c r="G99" s="164" t="s">
        <v>1679</v>
      </c>
      <c r="H99" s="164" t="s">
        <v>1680</v>
      </c>
      <c r="I99" s="165" t="s">
        <v>1908</v>
      </c>
      <c r="J99" s="166">
        <f>+$N$3</f>
        <v>2019</v>
      </c>
      <c r="K99" s="164" t="s">
        <v>1925</v>
      </c>
      <c r="L99" s="165" t="s">
        <v>1926</v>
      </c>
      <c r="M99" s="162" t="s">
        <v>1708</v>
      </c>
      <c r="N99" s="162" t="s">
        <v>1709</v>
      </c>
      <c r="O99" s="162" t="s">
        <v>1710</v>
      </c>
      <c r="P99" s="162" t="s">
        <v>1711</v>
      </c>
      <c r="Q99" s="162" t="s">
        <v>1712</v>
      </c>
      <c r="R99" s="167">
        <f t="shared" ref="R99" si="237">SUM(R100:R106)</f>
        <v>0</v>
      </c>
      <c r="S99" s="168">
        <f t="shared" ref="S99" si="238">SUM(S100:S106)</f>
        <v>0</v>
      </c>
      <c r="T99" s="169">
        <f t="shared" ref="T99" si="239">SUM(T100:T106)</f>
        <v>0</v>
      </c>
      <c r="U99" s="170">
        <f t="shared" ref="U99" si="240">SUM(U100:U106)</f>
        <v>0</v>
      </c>
      <c r="V99" s="169">
        <f t="shared" ref="V99" si="241">SUM(V100:V106)</f>
        <v>0</v>
      </c>
      <c r="W99" s="170">
        <f t="shared" ref="W99" si="242">SUM(W100:W106)</f>
        <v>0</v>
      </c>
      <c r="X99" s="169">
        <f t="shared" ref="X99" si="243">SUM(X100:X106)</f>
        <v>0</v>
      </c>
      <c r="Y99" s="170">
        <f t="shared" ref="Y99" si="244">SUM(Y100:Y106)</f>
        <v>0</v>
      </c>
      <c r="Z99" s="169">
        <f t="shared" ref="Z99" si="245">SUM(Z100:Z106)</f>
        <v>0</v>
      </c>
      <c r="AA99" s="170">
        <f t="shared" ref="AA99" si="246">SUM(AA100:AA106)</f>
        <v>0</v>
      </c>
      <c r="AB99" s="169">
        <f t="shared" ref="AB99" si="247">SUM(AB100:AB106)</f>
        <v>0</v>
      </c>
      <c r="AC99" s="170">
        <f t="shared" ref="AC99" si="248">SUM(AC100:AC106)</f>
        <v>0</v>
      </c>
      <c r="AD99" s="169">
        <f t="shared" ref="AD99" si="249">SUM(AD100:AD106)</f>
        <v>0</v>
      </c>
      <c r="AE99" s="170">
        <f t="shared" ref="AE99" si="250">SUM(AE100:AE106)</f>
        <v>0</v>
      </c>
      <c r="AF99" s="169">
        <f t="shared" ref="AF99" si="251">SUM(AF100:AF106)</f>
        <v>0</v>
      </c>
      <c r="AG99" s="171">
        <f t="shared" ref="AG99" si="252">SUM(AG100:AG106)</f>
        <v>0</v>
      </c>
      <c r="AH99" s="855"/>
      <c r="AI99" s="855"/>
      <c r="AJ99" s="172">
        <f t="shared" ref="AJ99" si="253">SUM(AJ100:AJ106)</f>
        <v>0</v>
      </c>
      <c r="AK99" s="173">
        <f t="shared" ref="AK99" si="254">SUM(AK100:AK106)</f>
        <v>0</v>
      </c>
      <c r="AL99" s="41">
        <f t="shared" ref="AL99" si="255">SUM(AL100:AL106)</f>
        <v>0</v>
      </c>
      <c r="AM99" s="42">
        <f t="shared" ref="AM99" si="256">SUM(AM100:AM106)</f>
        <v>0</v>
      </c>
      <c r="AN99" s="42">
        <f t="shared" ref="AN99" si="257">SUM(AN100:AN106)</f>
        <v>0</v>
      </c>
      <c r="AO99" s="42">
        <f t="shared" ref="AO99" si="258">SUM(AO100:AO106)</f>
        <v>0</v>
      </c>
      <c r="AP99" s="42">
        <f t="shared" ref="AP99" si="259">SUM(AP100:AP106)</f>
        <v>0</v>
      </c>
      <c r="AQ99" s="42">
        <f t="shared" ref="AQ99" si="260">SUM(AQ100:AQ106)</f>
        <v>0</v>
      </c>
      <c r="AR99" s="43">
        <f t="shared" ref="AR99" si="261">SUM(AR100:AR106)</f>
        <v>0</v>
      </c>
      <c r="AS99" s="104">
        <f t="shared" ref="AS99" si="262">SUM(AS100:AS106)</f>
        <v>0</v>
      </c>
      <c r="AT99" s="42">
        <f t="shared" ref="AT99" si="263">SUM(AT100:AT106)</f>
        <v>0</v>
      </c>
      <c r="AU99" s="43">
        <f t="shared" ref="AU99" si="264">SUM(AU100:AU106)</f>
        <v>0</v>
      </c>
      <c r="AV99" s="104">
        <f t="shared" ref="AV99" si="265">SUM(AV100:AV106)</f>
        <v>0</v>
      </c>
      <c r="AW99" s="42">
        <f t="shared" ref="AW99" si="266">SUM(AW100:AW106)</f>
        <v>0</v>
      </c>
      <c r="AX99" s="42">
        <f t="shared" ref="AX99" si="267">SUM(AX100:AX106)</f>
        <v>0</v>
      </c>
      <c r="AY99" s="42">
        <f t="shared" ref="AY99" si="268">SUM(AY100:AY106)</f>
        <v>0</v>
      </c>
      <c r="AZ99" s="105">
        <f t="shared" ref="AZ99" si="269">SUM(AZ100:AZ106)</f>
        <v>0</v>
      </c>
      <c r="BA99" s="44" t="s">
        <v>1685</v>
      </c>
      <c r="BB99" s="44" t="s">
        <v>1686</v>
      </c>
      <c r="BC99" s="45" t="s">
        <v>1687</v>
      </c>
    </row>
    <row r="100" spans="1:55" ht="17.25" hidden="1" customHeight="1" x14ac:dyDescent="0.2">
      <c r="A100" s="956"/>
      <c r="B100" s="958" t="str">
        <f>VLOOKUP($D$9,'PROYECTOS REGISTRADOS'!$A$2:$D$82,4,0)</f>
        <v>Implementación del Plan Sectorial de Turismo, Tocancipá, Cundinamarca, Centro Oriente</v>
      </c>
      <c r="C100" s="961" t="str">
        <f>VLOOKUP($D$9,'PROYECTOS REGISTRADOS'!$A$2:$D$82,3,0)</f>
        <v>2016-25817-0035</v>
      </c>
      <c r="D100" s="1006"/>
      <c r="E100" s="970" t="str">
        <f>IF(D100=0,"0-0",(VLOOKUP(D100,'CONSOLIDADO PLAN DESARROLLO'!$EL$9:$ET$304,2,0)))</f>
        <v>0-0</v>
      </c>
      <c r="F100" s="967" t="str">
        <f>IF(D100=0,"0-0",(VLOOKUP(D100,'CONSOLIDADO PLAN DESARROLLO'!$EL$9:$ET$304,3,0)))</f>
        <v>0-0</v>
      </c>
      <c r="G100" s="989" t="str">
        <f>IF(D100=0,"0-0",(VLOOKUP(D100,'CONSOLIDADO PLAN DESARROLLO'!$EL$9:$ET$304,4,0)))</f>
        <v>0-0</v>
      </c>
      <c r="H100" s="973" t="str">
        <f>IF(D100=0,"0-0",(VLOOKUP(D100,'CONSOLIDADO PLAN DESARROLLO'!$EL$9:$ET$304,5,0)))</f>
        <v>0-0</v>
      </c>
      <c r="I100" s="976" t="str">
        <f>IF(D100=0,"0-0",(VLOOKUP(D100,'CONSOLIDADO PLAN DESARROLLO'!$EL$9:$ET$304,$R$3,0)))</f>
        <v>0-0</v>
      </c>
      <c r="J100" s="977"/>
      <c r="K100" s="1009"/>
      <c r="L100" s="985"/>
      <c r="M100" s="174"/>
      <c r="N100" s="175"/>
      <c r="O100" s="176"/>
      <c r="P100" s="46"/>
      <c r="Q100" s="47"/>
      <c r="R100" s="1012"/>
      <c r="S100" s="48"/>
      <c r="T100" s="880"/>
      <c r="U100" s="49"/>
      <c r="V100" s="880"/>
      <c r="W100" s="49"/>
      <c r="X100" s="880"/>
      <c r="Y100" s="49"/>
      <c r="Z100" s="880"/>
      <c r="AA100" s="49"/>
      <c r="AB100" s="880"/>
      <c r="AC100" s="49"/>
      <c r="AD100" s="880"/>
      <c r="AE100" s="49"/>
      <c r="AF100" s="880"/>
      <c r="AG100" s="50"/>
      <c r="AH100" s="856"/>
      <c r="AI100" s="856"/>
      <c r="AJ100" s="883">
        <f>+R100+T100+V100+X100+Z100+AB100+AD100+AF100</f>
        <v>0</v>
      </c>
      <c r="AK100" s="103">
        <f t="shared" ref="AK100:AK105" si="270">AC100+AE100+AG100+S100+U100+W100+Y100+AA100</f>
        <v>0</v>
      </c>
      <c r="AL100" s="51"/>
      <c r="AM100" s="52"/>
      <c r="AN100" s="52"/>
      <c r="AO100" s="52"/>
      <c r="AP100" s="52"/>
      <c r="AQ100" s="52"/>
      <c r="AR100" s="53">
        <f t="shared" ref="AR100:AR105" si="271">SUM(AL100:AQ100)</f>
        <v>0</v>
      </c>
      <c r="AS100" s="54"/>
      <c r="AT100" s="52"/>
      <c r="AU100" s="53">
        <f t="shared" ref="AU100:AU104" si="272">SUM(AS100:AT100)</f>
        <v>0</v>
      </c>
      <c r="AV100" s="54"/>
      <c r="AW100" s="52"/>
      <c r="AX100" s="52"/>
      <c r="AY100" s="52"/>
      <c r="AZ100" s="55"/>
      <c r="BA100" s="56"/>
      <c r="BB100" s="56"/>
      <c r="BC100" s="57"/>
    </row>
    <row r="101" spans="1:55" ht="17.25" hidden="1" customHeight="1" x14ac:dyDescent="0.2">
      <c r="A101" s="956"/>
      <c r="B101" s="958"/>
      <c r="C101" s="961"/>
      <c r="D101" s="1006"/>
      <c r="E101" s="971"/>
      <c r="F101" s="967"/>
      <c r="G101" s="989"/>
      <c r="H101" s="973"/>
      <c r="I101" s="978"/>
      <c r="J101" s="979"/>
      <c r="K101" s="1009"/>
      <c r="L101" s="986"/>
      <c r="M101" s="174"/>
      <c r="N101" s="175"/>
      <c r="O101" s="176"/>
      <c r="P101" s="46"/>
      <c r="Q101" s="47"/>
      <c r="R101" s="1013"/>
      <c r="S101" s="48"/>
      <c r="T101" s="881"/>
      <c r="U101" s="49"/>
      <c r="V101" s="881"/>
      <c r="W101" s="49"/>
      <c r="X101" s="881"/>
      <c r="Y101" s="49"/>
      <c r="Z101" s="881"/>
      <c r="AA101" s="49"/>
      <c r="AB101" s="881"/>
      <c r="AC101" s="49"/>
      <c r="AD101" s="881"/>
      <c r="AE101" s="49"/>
      <c r="AF101" s="881"/>
      <c r="AG101" s="50"/>
      <c r="AH101" s="857"/>
      <c r="AI101" s="857"/>
      <c r="AJ101" s="884"/>
      <c r="AK101" s="103">
        <f t="shared" si="270"/>
        <v>0</v>
      </c>
      <c r="AL101" s="51"/>
      <c r="AM101" s="52"/>
      <c r="AN101" s="52"/>
      <c r="AO101" s="52"/>
      <c r="AP101" s="52"/>
      <c r="AQ101" s="52"/>
      <c r="AR101" s="53">
        <f t="shared" si="271"/>
        <v>0</v>
      </c>
      <c r="AS101" s="54"/>
      <c r="AT101" s="52"/>
      <c r="AU101" s="53">
        <f t="shared" si="272"/>
        <v>0</v>
      </c>
      <c r="AV101" s="54"/>
      <c r="AW101" s="52"/>
      <c r="AX101" s="52"/>
      <c r="AY101" s="52"/>
      <c r="AZ101" s="55"/>
      <c r="BA101" s="56"/>
      <c r="BB101" s="56"/>
      <c r="BC101" s="57"/>
    </row>
    <row r="102" spans="1:55" ht="17.25" hidden="1" customHeight="1" x14ac:dyDescent="0.2">
      <c r="A102" s="956"/>
      <c r="B102" s="958"/>
      <c r="C102" s="961"/>
      <c r="D102" s="1006"/>
      <c r="E102" s="971"/>
      <c r="F102" s="967"/>
      <c r="G102" s="989"/>
      <c r="H102" s="973"/>
      <c r="I102" s="978"/>
      <c r="J102" s="979"/>
      <c r="K102" s="1009"/>
      <c r="L102" s="986"/>
      <c r="M102" s="174"/>
      <c r="N102" s="175"/>
      <c r="O102" s="176"/>
      <c r="P102" s="46"/>
      <c r="Q102" s="47"/>
      <c r="R102" s="1013"/>
      <c r="S102" s="48"/>
      <c r="T102" s="881"/>
      <c r="U102" s="49"/>
      <c r="V102" s="881"/>
      <c r="W102" s="49"/>
      <c r="X102" s="881"/>
      <c r="Y102" s="49"/>
      <c r="Z102" s="881"/>
      <c r="AA102" s="49"/>
      <c r="AB102" s="881"/>
      <c r="AC102" s="49"/>
      <c r="AD102" s="881"/>
      <c r="AE102" s="49"/>
      <c r="AF102" s="881"/>
      <c r="AG102" s="50"/>
      <c r="AH102" s="857"/>
      <c r="AI102" s="857"/>
      <c r="AJ102" s="884"/>
      <c r="AK102" s="103">
        <f t="shared" si="270"/>
        <v>0</v>
      </c>
      <c r="AL102" s="51"/>
      <c r="AM102" s="52"/>
      <c r="AN102" s="52"/>
      <c r="AO102" s="52"/>
      <c r="AP102" s="52"/>
      <c r="AQ102" s="52"/>
      <c r="AR102" s="53">
        <f t="shared" si="271"/>
        <v>0</v>
      </c>
      <c r="AS102" s="54"/>
      <c r="AT102" s="52"/>
      <c r="AU102" s="53">
        <f t="shared" si="272"/>
        <v>0</v>
      </c>
      <c r="AV102" s="54"/>
      <c r="AW102" s="52"/>
      <c r="AX102" s="52"/>
      <c r="AY102" s="52"/>
      <c r="AZ102" s="55"/>
      <c r="BA102" s="56"/>
      <c r="BB102" s="56"/>
      <c r="BC102" s="57"/>
    </row>
    <row r="103" spans="1:55" ht="17.25" hidden="1" customHeight="1" x14ac:dyDescent="0.2">
      <c r="A103" s="956"/>
      <c r="B103" s="958"/>
      <c r="C103" s="961"/>
      <c r="D103" s="1006"/>
      <c r="E103" s="971"/>
      <c r="F103" s="967"/>
      <c r="G103" s="989"/>
      <c r="H103" s="973"/>
      <c r="I103" s="978"/>
      <c r="J103" s="979"/>
      <c r="K103" s="1009"/>
      <c r="L103" s="986"/>
      <c r="M103" s="174"/>
      <c r="N103" s="175"/>
      <c r="O103" s="176"/>
      <c r="P103" s="46"/>
      <c r="Q103" s="47"/>
      <c r="R103" s="1013"/>
      <c r="S103" s="48"/>
      <c r="T103" s="881"/>
      <c r="U103" s="49"/>
      <c r="V103" s="881"/>
      <c r="W103" s="49"/>
      <c r="X103" s="881"/>
      <c r="Y103" s="49"/>
      <c r="Z103" s="881"/>
      <c r="AA103" s="49"/>
      <c r="AB103" s="881"/>
      <c r="AC103" s="49"/>
      <c r="AD103" s="881"/>
      <c r="AE103" s="49"/>
      <c r="AF103" s="881"/>
      <c r="AG103" s="50"/>
      <c r="AH103" s="857"/>
      <c r="AI103" s="857"/>
      <c r="AJ103" s="884"/>
      <c r="AK103" s="103">
        <f t="shared" si="270"/>
        <v>0</v>
      </c>
      <c r="AL103" s="51"/>
      <c r="AM103" s="52"/>
      <c r="AN103" s="52"/>
      <c r="AO103" s="52"/>
      <c r="AP103" s="52"/>
      <c r="AQ103" s="52"/>
      <c r="AR103" s="53">
        <f t="shared" si="271"/>
        <v>0</v>
      </c>
      <c r="AS103" s="54"/>
      <c r="AT103" s="52"/>
      <c r="AU103" s="53">
        <f t="shared" si="272"/>
        <v>0</v>
      </c>
      <c r="AV103" s="54"/>
      <c r="AW103" s="52"/>
      <c r="AX103" s="52"/>
      <c r="AY103" s="52"/>
      <c r="AZ103" s="55"/>
      <c r="BA103" s="56"/>
      <c r="BB103" s="56"/>
      <c r="BC103" s="57"/>
    </row>
    <row r="104" spans="1:55" ht="17.25" hidden="1" customHeight="1" x14ac:dyDescent="0.2">
      <c r="A104" s="956"/>
      <c r="B104" s="958"/>
      <c r="C104" s="961"/>
      <c r="D104" s="1006"/>
      <c r="E104" s="971"/>
      <c r="F104" s="967"/>
      <c r="G104" s="989"/>
      <c r="H104" s="973"/>
      <c r="I104" s="978"/>
      <c r="J104" s="979"/>
      <c r="K104" s="1009"/>
      <c r="L104" s="986"/>
      <c r="M104" s="174"/>
      <c r="N104" s="175"/>
      <c r="O104" s="176"/>
      <c r="P104" s="46"/>
      <c r="Q104" s="47"/>
      <c r="R104" s="1013"/>
      <c r="S104" s="48"/>
      <c r="T104" s="881"/>
      <c r="U104" s="49"/>
      <c r="V104" s="881"/>
      <c r="W104" s="49"/>
      <c r="X104" s="881"/>
      <c r="Y104" s="49"/>
      <c r="Z104" s="881"/>
      <c r="AA104" s="49"/>
      <c r="AB104" s="881"/>
      <c r="AC104" s="49"/>
      <c r="AD104" s="881"/>
      <c r="AE104" s="49"/>
      <c r="AF104" s="881"/>
      <c r="AG104" s="50"/>
      <c r="AH104" s="857"/>
      <c r="AI104" s="857"/>
      <c r="AJ104" s="884"/>
      <c r="AK104" s="103">
        <f t="shared" si="270"/>
        <v>0</v>
      </c>
      <c r="AL104" s="51"/>
      <c r="AM104" s="52"/>
      <c r="AN104" s="52"/>
      <c r="AO104" s="52"/>
      <c r="AP104" s="52"/>
      <c r="AQ104" s="52"/>
      <c r="AR104" s="53">
        <f t="shared" si="271"/>
        <v>0</v>
      </c>
      <c r="AS104" s="54"/>
      <c r="AT104" s="52"/>
      <c r="AU104" s="53">
        <f t="shared" si="272"/>
        <v>0</v>
      </c>
      <c r="AV104" s="54"/>
      <c r="AW104" s="52"/>
      <c r="AX104" s="52"/>
      <c r="AY104" s="52"/>
      <c r="AZ104" s="55"/>
      <c r="BA104" s="56"/>
      <c r="BB104" s="56"/>
      <c r="BC104" s="57"/>
    </row>
    <row r="105" spans="1:55" ht="17.25" hidden="1" customHeight="1" x14ac:dyDescent="0.2">
      <c r="A105" s="956"/>
      <c r="B105" s="959"/>
      <c r="C105" s="962"/>
      <c r="D105" s="1007"/>
      <c r="E105" s="971"/>
      <c r="F105" s="968"/>
      <c r="G105" s="990"/>
      <c r="H105" s="974"/>
      <c r="I105" s="978"/>
      <c r="J105" s="979"/>
      <c r="K105" s="1010"/>
      <c r="L105" s="986"/>
      <c r="M105" s="177"/>
      <c r="N105" s="178"/>
      <c r="O105" s="179"/>
      <c r="P105" s="106"/>
      <c r="Q105" s="107"/>
      <c r="R105" s="1013"/>
      <c r="S105" s="108"/>
      <c r="T105" s="881"/>
      <c r="U105" s="109"/>
      <c r="V105" s="881"/>
      <c r="W105" s="109"/>
      <c r="X105" s="881"/>
      <c r="Y105" s="109"/>
      <c r="Z105" s="881"/>
      <c r="AA105" s="109"/>
      <c r="AB105" s="881"/>
      <c r="AC105" s="109"/>
      <c r="AD105" s="881"/>
      <c r="AE105" s="109"/>
      <c r="AF105" s="881"/>
      <c r="AG105" s="110"/>
      <c r="AH105" s="857"/>
      <c r="AI105" s="857"/>
      <c r="AJ105" s="885"/>
      <c r="AK105" s="103">
        <f t="shared" si="270"/>
        <v>0</v>
      </c>
      <c r="AL105" s="111"/>
      <c r="AM105" s="112"/>
      <c r="AN105" s="112"/>
      <c r="AO105" s="112"/>
      <c r="AP105" s="112"/>
      <c r="AQ105" s="112"/>
      <c r="AR105" s="53">
        <f t="shared" si="271"/>
        <v>0</v>
      </c>
      <c r="AS105" s="113"/>
      <c r="AT105" s="112"/>
      <c r="AU105" s="53">
        <f>SUM(AS105:AT105)</f>
        <v>0</v>
      </c>
      <c r="AV105" s="113"/>
      <c r="AW105" s="112"/>
      <c r="AX105" s="112"/>
      <c r="AY105" s="112"/>
      <c r="AZ105" s="114"/>
      <c r="BA105" s="115"/>
      <c r="BB105" s="115"/>
      <c r="BC105" s="116"/>
    </row>
    <row r="106" spans="1:55" ht="9.9499999999999993" hidden="1" customHeight="1" thickBot="1" x14ac:dyDescent="0.25">
      <c r="A106" s="957"/>
      <c r="B106" s="960"/>
      <c r="C106" s="963"/>
      <c r="D106" s="1008"/>
      <c r="E106" s="972"/>
      <c r="F106" s="969"/>
      <c r="G106" s="991"/>
      <c r="H106" s="975"/>
      <c r="I106" s="980"/>
      <c r="J106" s="981"/>
      <c r="K106" s="1011"/>
      <c r="L106" s="987"/>
      <c r="M106" s="180"/>
      <c r="N106" s="181"/>
      <c r="O106" s="182"/>
      <c r="P106" s="117"/>
      <c r="Q106" s="117"/>
      <c r="R106" s="1014"/>
      <c r="S106" s="183"/>
      <c r="T106" s="882"/>
      <c r="U106" s="184"/>
      <c r="V106" s="882"/>
      <c r="W106" s="184"/>
      <c r="X106" s="882"/>
      <c r="Y106" s="184"/>
      <c r="Z106" s="882"/>
      <c r="AA106" s="184"/>
      <c r="AB106" s="882"/>
      <c r="AC106" s="184"/>
      <c r="AD106" s="882"/>
      <c r="AE106" s="184"/>
      <c r="AF106" s="882"/>
      <c r="AG106" s="185"/>
      <c r="AH106" s="858"/>
      <c r="AI106" s="858"/>
      <c r="AJ106" s="118"/>
      <c r="AK106" s="119"/>
      <c r="AL106" s="186"/>
      <c r="AM106" s="187"/>
      <c r="AN106" s="187"/>
      <c r="AO106" s="187"/>
      <c r="AP106" s="187"/>
      <c r="AQ106" s="187"/>
      <c r="AR106" s="120"/>
      <c r="AS106" s="188"/>
      <c r="AT106" s="187"/>
      <c r="AU106" s="120"/>
      <c r="AV106" s="188"/>
      <c r="AW106" s="187"/>
      <c r="AX106" s="187"/>
      <c r="AY106" s="187"/>
      <c r="AZ106" s="189"/>
      <c r="BA106" s="190"/>
      <c r="BB106" s="190"/>
      <c r="BC106" s="191"/>
    </row>
    <row r="107" spans="1:55" ht="6" hidden="1" customHeight="1" x14ac:dyDescent="0.2">
      <c r="A107" s="156"/>
      <c r="B107" s="192"/>
      <c r="C107" s="192"/>
      <c r="D107" s="192"/>
      <c r="E107" s="192"/>
      <c r="F107" s="192"/>
      <c r="G107" s="192"/>
      <c r="H107" s="192"/>
      <c r="I107" s="988"/>
      <c r="J107" s="988"/>
      <c r="K107" s="192"/>
      <c r="L107" s="192"/>
      <c r="M107" s="192"/>
      <c r="N107" s="192"/>
      <c r="O107" s="192"/>
      <c r="P107" s="192"/>
      <c r="Q107" s="192"/>
      <c r="R107" s="192"/>
      <c r="S107" s="192"/>
      <c r="T107" s="192"/>
      <c r="U107" s="192"/>
      <c r="V107" s="192"/>
      <c r="W107" s="192"/>
      <c r="X107" s="192"/>
      <c r="Y107" s="192"/>
      <c r="Z107" s="192"/>
      <c r="AA107" s="192"/>
      <c r="AB107" s="192"/>
      <c r="AC107" s="192"/>
      <c r="AD107" s="192"/>
      <c r="AE107" s="192"/>
      <c r="AF107" s="192"/>
      <c r="AG107" s="192"/>
      <c r="AH107" s="192"/>
      <c r="AI107" s="192"/>
      <c r="AJ107" s="192"/>
      <c r="AK107" s="193"/>
      <c r="AL107" s="193"/>
      <c r="AM107" s="193"/>
      <c r="AN107" s="193"/>
      <c r="AO107" s="193"/>
      <c r="AP107" s="193"/>
      <c r="AQ107" s="194"/>
      <c r="AR107" s="193"/>
      <c r="AS107" s="193"/>
      <c r="AT107" s="193"/>
      <c r="AU107" s="193"/>
      <c r="AV107" s="193"/>
      <c r="AW107" s="193"/>
      <c r="AX107" s="193"/>
      <c r="AY107" s="193"/>
      <c r="AZ107" s="193"/>
      <c r="BA107" s="193"/>
      <c r="BB107" s="193"/>
      <c r="BC107" s="156"/>
    </row>
    <row r="108" spans="1:55" ht="72" hidden="1" customHeight="1" x14ac:dyDescent="0.2">
      <c r="A108" s="955">
        <v>13</v>
      </c>
      <c r="B108" s="161" t="s">
        <v>1705</v>
      </c>
      <c r="C108" s="162" t="s">
        <v>1706</v>
      </c>
      <c r="D108" s="163" t="s">
        <v>21</v>
      </c>
      <c r="E108" s="163" t="s">
        <v>1892</v>
      </c>
      <c r="F108" s="162" t="s">
        <v>1707</v>
      </c>
      <c r="G108" s="164" t="s">
        <v>1679</v>
      </c>
      <c r="H108" s="164" t="s">
        <v>1680</v>
      </c>
      <c r="I108" s="165" t="s">
        <v>1908</v>
      </c>
      <c r="J108" s="166">
        <f>+$N$3</f>
        <v>2019</v>
      </c>
      <c r="K108" s="164" t="s">
        <v>1925</v>
      </c>
      <c r="L108" s="165" t="s">
        <v>1926</v>
      </c>
      <c r="M108" s="162" t="s">
        <v>1708</v>
      </c>
      <c r="N108" s="162" t="s">
        <v>1709</v>
      </c>
      <c r="O108" s="162" t="s">
        <v>1710</v>
      </c>
      <c r="P108" s="162" t="s">
        <v>1711</v>
      </c>
      <c r="Q108" s="162" t="s">
        <v>1712</v>
      </c>
      <c r="R108" s="167">
        <f t="shared" ref="R108" si="273">SUM(R109:R115)</f>
        <v>0</v>
      </c>
      <c r="S108" s="168">
        <f t="shared" ref="S108" si="274">SUM(S109:S115)</f>
        <v>0</v>
      </c>
      <c r="T108" s="169">
        <f t="shared" ref="T108" si="275">SUM(T109:T115)</f>
        <v>0</v>
      </c>
      <c r="U108" s="170">
        <f t="shared" ref="U108" si="276">SUM(U109:U115)</f>
        <v>0</v>
      </c>
      <c r="V108" s="169">
        <f t="shared" ref="V108" si="277">SUM(V109:V115)</f>
        <v>0</v>
      </c>
      <c r="W108" s="170">
        <f t="shared" ref="W108" si="278">SUM(W109:W115)</f>
        <v>0</v>
      </c>
      <c r="X108" s="169">
        <f t="shared" ref="X108" si="279">SUM(X109:X115)</f>
        <v>0</v>
      </c>
      <c r="Y108" s="170">
        <f t="shared" ref="Y108" si="280">SUM(Y109:Y115)</f>
        <v>0</v>
      </c>
      <c r="Z108" s="169">
        <f t="shared" ref="Z108" si="281">SUM(Z109:Z115)</f>
        <v>0</v>
      </c>
      <c r="AA108" s="170">
        <f t="shared" ref="AA108" si="282">SUM(AA109:AA115)</f>
        <v>0</v>
      </c>
      <c r="AB108" s="169">
        <f t="shared" ref="AB108" si="283">SUM(AB109:AB115)</f>
        <v>0</v>
      </c>
      <c r="AC108" s="170">
        <f t="shared" ref="AC108" si="284">SUM(AC109:AC115)</f>
        <v>0</v>
      </c>
      <c r="AD108" s="169">
        <f t="shared" ref="AD108" si="285">SUM(AD109:AD115)</f>
        <v>0</v>
      </c>
      <c r="AE108" s="170">
        <f t="shared" ref="AE108" si="286">SUM(AE109:AE115)</f>
        <v>0</v>
      </c>
      <c r="AF108" s="169">
        <f t="shared" ref="AF108" si="287">SUM(AF109:AF115)</f>
        <v>0</v>
      </c>
      <c r="AG108" s="171">
        <f t="shared" ref="AG108" si="288">SUM(AG109:AG115)</f>
        <v>0</v>
      </c>
      <c r="AH108" s="855"/>
      <c r="AI108" s="855"/>
      <c r="AJ108" s="172">
        <f t="shared" ref="AJ108" si="289">SUM(AJ109:AJ115)</f>
        <v>0</v>
      </c>
      <c r="AK108" s="173">
        <f t="shared" ref="AK108" si="290">SUM(AK109:AK115)</f>
        <v>0</v>
      </c>
      <c r="AL108" s="41">
        <f t="shared" ref="AL108" si="291">SUM(AL109:AL115)</f>
        <v>0</v>
      </c>
      <c r="AM108" s="42">
        <f t="shared" ref="AM108" si="292">SUM(AM109:AM115)</f>
        <v>0</v>
      </c>
      <c r="AN108" s="42">
        <f t="shared" ref="AN108" si="293">SUM(AN109:AN115)</f>
        <v>0</v>
      </c>
      <c r="AO108" s="42">
        <f t="shared" ref="AO108" si="294">SUM(AO109:AO115)</f>
        <v>0</v>
      </c>
      <c r="AP108" s="42">
        <f t="shared" ref="AP108" si="295">SUM(AP109:AP115)</f>
        <v>0</v>
      </c>
      <c r="AQ108" s="42">
        <f t="shared" ref="AQ108" si="296">SUM(AQ109:AQ115)</f>
        <v>0</v>
      </c>
      <c r="AR108" s="43">
        <f t="shared" ref="AR108" si="297">SUM(AR109:AR115)</f>
        <v>0</v>
      </c>
      <c r="AS108" s="104">
        <f t="shared" ref="AS108" si="298">SUM(AS109:AS115)</f>
        <v>0</v>
      </c>
      <c r="AT108" s="42">
        <f t="shared" ref="AT108" si="299">SUM(AT109:AT115)</f>
        <v>0</v>
      </c>
      <c r="AU108" s="43">
        <f t="shared" ref="AU108" si="300">SUM(AU109:AU115)</f>
        <v>0</v>
      </c>
      <c r="AV108" s="104">
        <f t="shared" ref="AV108" si="301">SUM(AV109:AV115)</f>
        <v>0</v>
      </c>
      <c r="AW108" s="42">
        <f t="shared" ref="AW108" si="302">SUM(AW109:AW115)</f>
        <v>0</v>
      </c>
      <c r="AX108" s="42">
        <f t="shared" ref="AX108" si="303">SUM(AX109:AX115)</f>
        <v>0</v>
      </c>
      <c r="AY108" s="42">
        <f t="shared" ref="AY108" si="304">SUM(AY109:AY115)</f>
        <v>0</v>
      </c>
      <c r="AZ108" s="105">
        <f t="shared" ref="AZ108" si="305">SUM(AZ109:AZ115)</f>
        <v>0</v>
      </c>
      <c r="BA108" s="44" t="s">
        <v>1685</v>
      </c>
      <c r="BB108" s="44" t="s">
        <v>1686</v>
      </c>
      <c r="BC108" s="45" t="s">
        <v>1687</v>
      </c>
    </row>
    <row r="109" spans="1:55" ht="17.25" hidden="1" customHeight="1" x14ac:dyDescent="0.2">
      <c r="A109" s="956"/>
      <c r="B109" s="958" t="str">
        <f>VLOOKUP($D$9,'PROYECTOS REGISTRADOS'!$A$2:$D$82,4,0)</f>
        <v>Implementación del Plan Sectorial de Turismo, Tocancipá, Cundinamarca, Centro Oriente</v>
      </c>
      <c r="C109" s="961" t="str">
        <f>VLOOKUP($D$9,'PROYECTOS REGISTRADOS'!$A$2:$D$82,3,0)</f>
        <v>2016-25817-0035</v>
      </c>
      <c r="D109" s="1006"/>
      <c r="E109" s="970" t="str">
        <f>IF(D109=0,"0-0",(VLOOKUP(D109,'CONSOLIDADO PLAN DESARROLLO'!$EL$9:$ET$304,2,0)))</f>
        <v>0-0</v>
      </c>
      <c r="F109" s="967" t="str">
        <f>IF(D109=0,"0-0",(VLOOKUP(D109,'CONSOLIDADO PLAN DESARROLLO'!$EL$9:$ET$304,3,0)))</f>
        <v>0-0</v>
      </c>
      <c r="G109" s="989" t="str">
        <f>IF(D109=0,"0-0",(VLOOKUP(D109,'CONSOLIDADO PLAN DESARROLLO'!$EL$9:$ET$304,4,0)))</f>
        <v>0-0</v>
      </c>
      <c r="H109" s="973" t="str">
        <f>IF(D109=0,"0-0",(VLOOKUP(D109,'CONSOLIDADO PLAN DESARROLLO'!$EL$9:$ET$304,5,0)))</f>
        <v>0-0</v>
      </c>
      <c r="I109" s="976" t="str">
        <f>IF(D109=0,"0-0",(VLOOKUP(D109,'CONSOLIDADO PLAN DESARROLLO'!$EL$9:$ET$304,$R$3,0)))</f>
        <v>0-0</v>
      </c>
      <c r="J109" s="977"/>
      <c r="K109" s="1009"/>
      <c r="L109" s="985"/>
      <c r="M109" s="174"/>
      <c r="N109" s="175"/>
      <c r="O109" s="176"/>
      <c r="P109" s="46"/>
      <c r="Q109" s="47"/>
      <c r="R109" s="1012"/>
      <c r="S109" s="48"/>
      <c r="T109" s="880"/>
      <c r="U109" s="49"/>
      <c r="V109" s="880"/>
      <c r="W109" s="49"/>
      <c r="X109" s="880"/>
      <c r="Y109" s="49"/>
      <c r="Z109" s="880"/>
      <c r="AA109" s="49"/>
      <c r="AB109" s="880"/>
      <c r="AC109" s="49"/>
      <c r="AD109" s="880"/>
      <c r="AE109" s="49"/>
      <c r="AF109" s="880"/>
      <c r="AG109" s="50"/>
      <c r="AH109" s="856"/>
      <c r="AI109" s="856"/>
      <c r="AJ109" s="883">
        <f>+R109+T109+V109+X109+Z109+AB109+AD109+AF109</f>
        <v>0</v>
      </c>
      <c r="AK109" s="103">
        <f t="shared" ref="AK109:AK114" si="306">AC109+AE109+AG109+S109+U109+W109+Y109+AA109</f>
        <v>0</v>
      </c>
      <c r="AL109" s="51"/>
      <c r="AM109" s="52"/>
      <c r="AN109" s="52"/>
      <c r="AO109" s="52"/>
      <c r="AP109" s="52"/>
      <c r="AQ109" s="52"/>
      <c r="AR109" s="53">
        <f t="shared" ref="AR109:AR114" si="307">SUM(AL109:AQ109)</f>
        <v>0</v>
      </c>
      <c r="AS109" s="54"/>
      <c r="AT109" s="52"/>
      <c r="AU109" s="53">
        <f t="shared" ref="AU109:AU113" si="308">SUM(AS109:AT109)</f>
        <v>0</v>
      </c>
      <c r="AV109" s="54"/>
      <c r="AW109" s="52"/>
      <c r="AX109" s="52"/>
      <c r="AY109" s="52"/>
      <c r="AZ109" s="55"/>
      <c r="BA109" s="56"/>
      <c r="BB109" s="56"/>
      <c r="BC109" s="57"/>
    </row>
    <row r="110" spans="1:55" ht="17.25" hidden="1" customHeight="1" x14ac:dyDescent="0.2">
      <c r="A110" s="956"/>
      <c r="B110" s="958"/>
      <c r="C110" s="961"/>
      <c r="D110" s="1006"/>
      <c r="E110" s="971"/>
      <c r="F110" s="967"/>
      <c r="G110" s="989"/>
      <c r="H110" s="973"/>
      <c r="I110" s="978"/>
      <c r="J110" s="979"/>
      <c r="K110" s="1009"/>
      <c r="L110" s="986"/>
      <c r="M110" s="174"/>
      <c r="N110" s="175"/>
      <c r="O110" s="176"/>
      <c r="P110" s="46"/>
      <c r="Q110" s="47"/>
      <c r="R110" s="1013"/>
      <c r="S110" s="48"/>
      <c r="T110" s="881"/>
      <c r="U110" s="49"/>
      <c r="V110" s="881"/>
      <c r="W110" s="49"/>
      <c r="X110" s="881"/>
      <c r="Y110" s="49"/>
      <c r="Z110" s="881"/>
      <c r="AA110" s="49"/>
      <c r="AB110" s="881"/>
      <c r="AC110" s="49"/>
      <c r="AD110" s="881"/>
      <c r="AE110" s="49"/>
      <c r="AF110" s="881"/>
      <c r="AG110" s="50"/>
      <c r="AH110" s="857"/>
      <c r="AI110" s="857"/>
      <c r="AJ110" s="884"/>
      <c r="AK110" s="103">
        <f t="shared" si="306"/>
        <v>0</v>
      </c>
      <c r="AL110" s="51"/>
      <c r="AM110" s="52"/>
      <c r="AN110" s="52"/>
      <c r="AO110" s="52"/>
      <c r="AP110" s="52"/>
      <c r="AQ110" s="52"/>
      <c r="AR110" s="53">
        <f t="shared" si="307"/>
        <v>0</v>
      </c>
      <c r="AS110" s="54"/>
      <c r="AT110" s="52"/>
      <c r="AU110" s="53">
        <f t="shared" si="308"/>
        <v>0</v>
      </c>
      <c r="AV110" s="54"/>
      <c r="AW110" s="52"/>
      <c r="AX110" s="52"/>
      <c r="AY110" s="52"/>
      <c r="AZ110" s="55"/>
      <c r="BA110" s="56"/>
      <c r="BB110" s="56"/>
      <c r="BC110" s="57"/>
    </row>
    <row r="111" spans="1:55" ht="17.25" hidden="1" customHeight="1" x14ac:dyDescent="0.2">
      <c r="A111" s="956"/>
      <c r="B111" s="958"/>
      <c r="C111" s="961"/>
      <c r="D111" s="1006"/>
      <c r="E111" s="971"/>
      <c r="F111" s="967"/>
      <c r="G111" s="989"/>
      <c r="H111" s="973"/>
      <c r="I111" s="978"/>
      <c r="J111" s="979"/>
      <c r="K111" s="1009"/>
      <c r="L111" s="986"/>
      <c r="M111" s="174"/>
      <c r="N111" s="175"/>
      <c r="O111" s="176"/>
      <c r="P111" s="46"/>
      <c r="Q111" s="47"/>
      <c r="R111" s="1013"/>
      <c r="S111" s="48"/>
      <c r="T111" s="881"/>
      <c r="U111" s="49"/>
      <c r="V111" s="881"/>
      <c r="W111" s="49"/>
      <c r="X111" s="881"/>
      <c r="Y111" s="49"/>
      <c r="Z111" s="881"/>
      <c r="AA111" s="49"/>
      <c r="AB111" s="881"/>
      <c r="AC111" s="49"/>
      <c r="AD111" s="881"/>
      <c r="AE111" s="49"/>
      <c r="AF111" s="881"/>
      <c r="AG111" s="50"/>
      <c r="AH111" s="857"/>
      <c r="AI111" s="857"/>
      <c r="AJ111" s="884"/>
      <c r="AK111" s="103">
        <f t="shared" si="306"/>
        <v>0</v>
      </c>
      <c r="AL111" s="51"/>
      <c r="AM111" s="52"/>
      <c r="AN111" s="52"/>
      <c r="AO111" s="52"/>
      <c r="AP111" s="52"/>
      <c r="AQ111" s="52"/>
      <c r="AR111" s="53">
        <f t="shared" si="307"/>
        <v>0</v>
      </c>
      <c r="AS111" s="54"/>
      <c r="AT111" s="52"/>
      <c r="AU111" s="53">
        <f t="shared" si="308"/>
        <v>0</v>
      </c>
      <c r="AV111" s="54"/>
      <c r="AW111" s="52"/>
      <c r="AX111" s="52"/>
      <c r="AY111" s="52"/>
      <c r="AZ111" s="55"/>
      <c r="BA111" s="56"/>
      <c r="BB111" s="56"/>
      <c r="BC111" s="57"/>
    </row>
    <row r="112" spans="1:55" ht="17.25" hidden="1" customHeight="1" x14ac:dyDescent="0.2">
      <c r="A112" s="956"/>
      <c r="B112" s="958"/>
      <c r="C112" s="961"/>
      <c r="D112" s="1006"/>
      <c r="E112" s="971"/>
      <c r="F112" s="967"/>
      <c r="G112" s="989"/>
      <c r="H112" s="973"/>
      <c r="I112" s="978"/>
      <c r="J112" s="979"/>
      <c r="K112" s="1009"/>
      <c r="L112" s="986"/>
      <c r="M112" s="174"/>
      <c r="N112" s="175"/>
      <c r="O112" s="176"/>
      <c r="P112" s="46"/>
      <c r="Q112" s="47"/>
      <c r="R112" s="1013"/>
      <c r="S112" s="48"/>
      <c r="T112" s="881"/>
      <c r="U112" s="49"/>
      <c r="V112" s="881"/>
      <c r="W112" s="49"/>
      <c r="X112" s="881"/>
      <c r="Y112" s="49"/>
      <c r="Z112" s="881"/>
      <c r="AA112" s="49"/>
      <c r="AB112" s="881"/>
      <c r="AC112" s="49"/>
      <c r="AD112" s="881"/>
      <c r="AE112" s="49"/>
      <c r="AF112" s="881"/>
      <c r="AG112" s="50"/>
      <c r="AH112" s="857"/>
      <c r="AI112" s="857"/>
      <c r="AJ112" s="884"/>
      <c r="AK112" s="103">
        <f t="shared" si="306"/>
        <v>0</v>
      </c>
      <c r="AL112" s="51"/>
      <c r="AM112" s="52"/>
      <c r="AN112" s="52"/>
      <c r="AO112" s="52"/>
      <c r="AP112" s="52"/>
      <c r="AQ112" s="52"/>
      <c r="AR112" s="53">
        <f t="shared" si="307"/>
        <v>0</v>
      </c>
      <c r="AS112" s="54"/>
      <c r="AT112" s="52"/>
      <c r="AU112" s="53">
        <f t="shared" si="308"/>
        <v>0</v>
      </c>
      <c r="AV112" s="54"/>
      <c r="AW112" s="52"/>
      <c r="AX112" s="52"/>
      <c r="AY112" s="52"/>
      <c r="AZ112" s="55"/>
      <c r="BA112" s="56"/>
      <c r="BB112" s="56"/>
      <c r="BC112" s="57"/>
    </row>
    <row r="113" spans="1:55" ht="17.25" hidden="1" customHeight="1" x14ac:dyDescent="0.2">
      <c r="A113" s="956"/>
      <c r="B113" s="958"/>
      <c r="C113" s="961"/>
      <c r="D113" s="1006"/>
      <c r="E113" s="971"/>
      <c r="F113" s="967"/>
      <c r="G113" s="989"/>
      <c r="H113" s="973"/>
      <c r="I113" s="978"/>
      <c r="J113" s="979"/>
      <c r="K113" s="1009"/>
      <c r="L113" s="986"/>
      <c r="M113" s="174"/>
      <c r="N113" s="175"/>
      <c r="O113" s="176"/>
      <c r="P113" s="46"/>
      <c r="Q113" s="47"/>
      <c r="R113" s="1013"/>
      <c r="S113" s="48"/>
      <c r="T113" s="881"/>
      <c r="U113" s="49"/>
      <c r="V113" s="881"/>
      <c r="W113" s="49"/>
      <c r="X113" s="881"/>
      <c r="Y113" s="49"/>
      <c r="Z113" s="881"/>
      <c r="AA113" s="49"/>
      <c r="AB113" s="881"/>
      <c r="AC113" s="49"/>
      <c r="AD113" s="881"/>
      <c r="AE113" s="49"/>
      <c r="AF113" s="881"/>
      <c r="AG113" s="50"/>
      <c r="AH113" s="857"/>
      <c r="AI113" s="857"/>
      <c r="AJ113" s="884"/>
      <c r="AK113" s="103">
        <f t="shared" si="306"/>
        <v>0</v>
      </c>
      <c r="AL113" s="51"/>
      <c r="AM113" s="52"/>
      <c r="AN113" s="52"/>
      <c r="AO113" s="52"/>
      <c r="AP113" s="52"/>
      <c r="AQ113" s="52"/>
      <c r="AR113" s="53">
        <f t="shared" si="307"/>
        <v>0</v>
      </c>
      <c r="AS113" s="54"/>
      <c r="AT113" s="52"/>
      <c r="AU113" s="53">
        <f t="shared" si="308"/>
        <v>0</v>
      </c>
      <c r="AV113" s="54"/>
      <c r="AW113" s="52"/>
      <c r="AX113" s="52"/>
      <c r="AY113" s="52"/>
      <c r="AZ113" s="55"/>
      <c r="BA113" s="56"/>
      <c r="BB113" s="56"/>
      <c r="BC113" s="57"/>
    </row>
    <row r="114" spans="1:55" ht="17.25" hidden="1" customHeight="1" x14ac:dyDescent="0.2">
      <c r="A114" s="956"/>
      <c r="B114" s="959"/>
      <c r="C114" s="962"/>
      <c r="D114" s="1007"/>
      <c r="E114" s="971"/>
      <c r="F114" s="968"/>
      <c r="G114" s="990"/>
      <c r="H114" s="974"/>
      <c r="I114" s="978"/>
      <c r="J114" s="979"/>
      <c r="K114" s="1010"/>
      <c r="L114" s="986"/>
      <c r="M114" s="177"/>
      <c r="N114" s="178"/>
      <c r="O114" s="179"/>
      <c r="P114" s="106"/>
      <c r="Q114" s="107"/>
      <c r="R114" s="1013"/>
      <c r="S114" s="108"/>
      <c r="T114" s="881"/>
      <c r="U114" s="109"/>
      <c r="V114" s="881"/>
      <c r="W114" s="109"/>
      <c r="X114" s="881"/>
      <c r="Y114" s="109"/>
      <c r="Z114" s="881"/>
      <c r="AA114" s="109"/>
      <c r="AB114" s="881"/>
      <c r="AC114" s="109"/>
      <c r="AD114" s="881"/>
      <c r="AE114" s="109"/>
      <c r="AF114" s="881"/>
      <c r="AG114" s="110"/>
      <c r="AH114" s="857"/>
      <c r="AI114" s="857"/>
      <c r="AJ114" s="885"/>
      <c r="AK114" s="103">
        <f t="shared" si="306"/>
        <v>0</v>
      </c>
      <c r="AL114" s="111"/>
      <c r="AM114" s="112"/>
      <c r="AN114" s="112"/>
      <c r="AO114" s="112"/>
      <c r="AP114" s="112"/>
      <c r="AQ114" s="112"/>
      <c r="AR114" s="53">
        <f t="shared" si="307"/>
        <v>0</v>
      </c>
      <c r="AS114" s="113"/>
      <c r="AT114" s="112"/>
      <c r="AU114" s="53">
        <f>SUM(AS114:AT114)</f>
        <v>0</v>
      </c>
      <c r="AV114" s="113"/>
      <c r="AW114" s="112"/>
      <c r="AX114" s="112"/>
      <c r="AY114" s="112"/>
      <c r="AZ114" s="114"/>
      <c r="BA114" s="115"/>
      <c r="BB114" s="115"/>
      <c r="BC114" s="116"/>
    </row>
    <row r="115" spans="1:55" ht="9.9499999999999993" hidden="1" customHeight="1" thickBot="1" x14ac:dyDescent="0.25">
      <c r="A115" s="957"/>
      <c r="B115" s="960"/>
      <c r="C115" s="963"/>
      <c r="D115" s="1008"/>
      <c r="E115" s="972"/>
      <c r="F115" s="969"/>
      <c r="G115" s="991"/>
      <c r="H115" s="975"/>
      <c r="I115" s="980"/>
      <c r="J115" s="981"/>
      <c r="K115" s="1011"/>
      <c r="L115" s="987"/>
      <c r="M115" s="180"/>
      <c r="N115" s="181"/>
      <c r="O115" s="182"/>
      <c r="P115" s="117"/>
      <c r="Q115" s="117"/>
      <c r="R115" s="1014"/>
      <c r="S115" s="183"/>
      <c r="T115" s="882"/>
      <c r="U115" s="184"/>
      <c r="V115" s="882"/>
      <c r="W115" s="184"/>
      <c r="X115" s="882"/>
      <c r="Y115" s="184"/>
      <c r="Z115" s="882"/>
      <c r="AA115" s="184"/>
      <c r="AB115" s="882"/>
      <c r="AC115" s="184"/>
      <c r="AD115" s="882"/>
      <c r="AE115" s="184"/>
      <c r="AF115" s="882"/>
      <c r="AG115" s="185"/>
      <c r="AH115" s="858"/>
      <c r="AI115" s="858"/>
      <c r="AJ115" s="118"/>
      <c r="AK115" s="119"/>
      <c r="AL115" s="186"/>
      <c r="AM115" s="187"/>
      <c r="AN115" s="187"/>
      <c r="AO115" s="187"/>
      <c r="AP115" s="187"/>
      <c r="AQ115" s="187"/>
      <c r="AR115" s="120"/>
      <c r="AS115" s="188"/>
      <c r="AT115" s="187"/>
      <c r="AU115" s="120"/>
      <c r="AV115" s="188"/>
      <c r="AW115" s="187"/>
      <c r="AX115" s="187"/>
      <c r="AY115" s="187"/>
      <c r="AZ115" s="189"/>
      <c r="BA115" s="190"/>
      <c r="BB115" s="190"/>
      <c r="BC115" s="191"/>
    </row>
    <row r="116" spans="1:55" ht="6" hidden="1" customHeight="1" x14ac:dyDescent="0.2">
      <c r="A116" s="156"/>
      <c r="B116" s="192"/>
      <c r="C116" s="192"/>
      <c r="D116" s="192"/>
      <c r="E116" s="192"/>
      <c r="F116" s="192"/>
      <c r="G116" s="192"/>
      <c r="H116" s="192"/>
      <c r="I116" s="988"/>
      <c r="J116" s="988"/>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2"/>
      <c r="AG116" s="192"/>
      <c r="AH116" s="192"/>
      <c r="AI116" s="192"/>
      <c r="AJ116" s="192"/>
      <c r="AK116" s="193"/>
      <c r="AL116" s="193"/>
      <c r="AM116" s="193"/>
      <c r="AN116" s="193"/>
      <c r="AO116" s="193"/>
      <c r="AP116" s="193"/>
      <c r="AQ116" s="194"/>
      <c r="AR116" s="193"/>
      <c r="AS116" s="193"/>
      <c r="AT116" s="193"/>
      <c r="AU116" s="193"/>
      <c r="AV116" s="193"/>
      <c r="AW116" s="193"/>
      <c r="AX116" s="193"/>
      <c r="AY116" s="193"/>
      <c r="AZ116" s="193"/>
      <c r="BA116" s="193"/>
      <c r="BB116" s="193"/>
      <c r="BC116" s="156"/>
    </row>
    <row r="117" spans="1:55" ht="72" hidden="1" customHeight="1" x14ac:dyDescent="0.2">
      <c r="A117" s="955">
        <v>14</v>
      </c>
      <c r="B117" s="161" t="s">
        <v>1705</v>
      </c>
      <c r="C117" s="162" t="s">
        <v>1706</v>
      </c>
      <c r="D117" s="163" t="s">
        <v>21</v>
      </c>
      <c r="E117" s="163" t="s">
        <v>1892</v>
      </c>
      <c r="F117" s="162" t="s">
        <v>1707</v>
      </c>
      <c r="G117" s="164" t="s">
        <v>1679</v>
      </c>
      <c r="H117" s="164" t="s">
        <v>1680</v>
      </c>
      <c r="I117" s="165" t="s">
        <v>1908</v>
      </c>
      <c r="J117" s="166">
        <f>+$N$3</f>
        <v>2019</v>
      </c>
      <c r="K117" s="164" t="s">
        <v>1925</v>
      </c>
      <c r="L117" s="165" t="s">
        <v>1926</v>
      </c>
      <c r="M117" s="162" t="s">
        <v>1708</v>
      </c>
      <c r="N117" s="162" t="s">
        <v>1709</v>
      </c>
      <c r="O117" s="162" t="s">
        <v>1710</v>
      </c>
      <c r="P117" s="162" t="s">
        <v>1711</v>
      </c>
      <c r="Q117" s="162" t="s">
        <v>1712</v>
      </c>
      <c r="R117" s="167">
        <f t="shared" ref="R117" si="309">SUM(R118:R124)</f>
        <v>0</v>
      </c>
      <c r="S117" s="168">
        <f t="shared" ref="S117" si="310">SUM(S118:S124)</f>
        <v>0</v>
      </c>
      <c r="T117" s="169">
        <f t="shared" ref="T117" si="311">SUM(T118:T124)</f>
        <v>0</v>
      </c>
      <c r="U117" s="170">
        <f t="shared" ref="U117" si="312">SUM(U118:U124)</f>
        <v>0</v>
      </c>
      <c r="V117" s="169">
        <f t="shared" ref="V117" si="313">SUM(V118:V124)</f>
        <v>0</v>
      </c>
      <c r="W117" s="170">
        <f t="shared" ref="W117" si="314">SUM(W118:W124)</f>
        <v>0</v>
      </c>
      <c r="X117" s="169">
        <f t="shared" ref="X117" si="315">SUM(X118:X124)</f>
        <v>0</v>
      </c>
      <c r="Y117" s="170">
        <f t="shared" ref="Y117" si="316">SUM(Y118:Y124)</f>
        <v>0</v>
      </c>
      <c r="Z117" s="169">
        <f t="shared" ref="Z117" si="317">SUM(Z118:Z124)</f>
        <v>0</v>
      </c>
      <c r="AA117" s="170">
        <f t="shared" ref="AA117" si="318">SUM(AA118:AA124)</f>
        <v>0</v>
      </c>
      <c r="AB117" s="169">
        <f t="shared" ref="AB117" si="319">SUM(AB118:AB124)</f>
        <v>0</v>
      </c>
      <c r="AC117" s="170">
        <f t="shared" ref="AC117" si="320">SUM(AC118:AC124)</f>
        <v>0</v>
      </c>
      <c r="AD117" s="169">
        <f t="shared" ref="AD117" si="321">SUM(AD118:AD124)</f>
        <v>0</v>
      </c>
      <c r="AE117" s="170">
        <f t="shared" ref="AE117" si="322">SUM(AE118:AE124)</f>
        <v>0</v>
      </c>
      <c r="AF117" s="169">
        <f t="shared" ref="AF117" si="323">SUM(AF118:AF124)</f>
        <v>0</v>
      </c>
      <c r="AG117" s="171">
        <f t="shared" ref="AG117" si="324">SUM(AG118:AG124)</f>
        <v>0</v>
      </c>
      <c r="AH117" s="855"/>
      <c r="AI117" s="855"/>
      <c r="AJ117" s="172">
        <f t="shared" ref="AJ117" si="325">SUM(AJ118:AJ124)</f>
        <v>0</v>
      </c>
      <c r="AK117" s="173">
        <f t="shared" ref="AK117" si="326">SUM(AK118:AK124)</f>
        <v>0</v>
      </c>
      <c r="AL117" s="41">
        <f t="shared" ref="AL117" si="327">SUM(AL118:AL124)</f>
        <v>0</v>
      </c>
      <c r="AM117" s="42">
        <f t="shared" ref="AM117" si="328">SUM(AM118:AM124)</f>
        <v>0</v>
      </c>
      <c r="AN117" s="42">
        <f t="shared" ref="AN117" si="329">SUM(AN118:AN124)</f>
        <v>0</v>
      </c>
      <c r="AO117" s="42">
        <f t="shared" ref="AO117" si="330">SUM(AO118:AO124)</f>
        <v>0</v>
      </c>
      <c r="AP117" s="42">
        <f t="shared" ref="AP117" si="331">SUM(AP118:AP124)</f>
        <v>0</v>
      </c>
      <c r="AQ117" s="42">
        <f t="shared" ref="AQ117" si="332">SUM(AQ118:AQ124)</f>
        <v>0</v>
      </c>
      <c r="AR117" s="43">
        <f t="shared" ref="AR117" si="333">SUM(AR118:AR124)</f>
        <v>0</v>
      </c>
      <c r="AS117" s="104">
        <f t="shared" ref="AS117" si="334">SUM(AS118:AS124)</f>
        <v>0</v>
      </c>
      <c r="AT117" s="42">
        <f t="shared" ref="AT117" si="335">SUM(AT118:AT124)</f>
        <v>0</v>
      </c>
      <c r="AU117" s="43">
        <f t="shared" ref="AU117" si="336">SUM(AU118:AU124)</f>
        <v>0</v>
      </c>
      <c r="AV117" s="104">
        <f t="shared" ref="AV117" si="337">SUM(AV118:AV124)</f>
        <v>0</v>
      </c>
      <c r="AW117" s="42">
        <f t="shared" ref="AW117" si="338">SUM(AW118:AW124)</f>
        <v>0</v>
      </c>
      <c r="AX117" s="42">
        <f t="shared" ref="AX117" si="339">SUM(AX118:AX124)</f>
        <v>0</v>
      </c>
      <c r="AY117" s="42">
        <f t="shared" ref="AY117" si="340">SUM(AY118:AY124)</f>
        <v>0</v>
      </c>
      <c r="AZ117" s="105">
        <f t="shared" ref="AZ117" si="341">SUM(AZ118:AZ124)</f>
        <v>0</v>
      </c>
      <c r="BA117" s="44" t="s">
        <v>1685</v>
      </c>
      <c r="BB117" s="44" t="s">
        <v>1686</v>
      </c>
      <c r="BC117" s="45" t="s">
        <v>1687</v>
      </c>
    </row>
    <row r="118" spans="1:55" ht="17.25" hidden="1" customHeight="1" x14ac:dyDescent="0.2">
      <c r="A118" s="956"/>
      <c r="B118" s="958" t="str">
        <f>VLOOKUP($D$9,'PROYECTOS REGISTRADOS'!$A$2:$D$82,4,0)</f>
        <v>Implementación del Plan Sectorial de Turismo, Tocancipá, Cundinamarca, Centro Oriente</v>
      </c>
      <c r="C118" s="961" t="str">
        <f>VLOOKUP($D$9,'PROYECTOS REGISTRADOS'!$A$2:$D$82,3,0)</f>
        <v>2016-25817-0035</v>
      </c>
      <c r="D118" s="1006"/>
      <c r="E118" s="970" t="str">
        <f>IF(D118=0,"0-0",(VLOOKUP(D118,'CONSOLIDADO PLAN DESARROLLO'!$EL$9:$ET$304,2,0)))</f>
        <v>0-0</v>
      </c>
      <c r="F118" s="967" t="str">
        <f>IF(D118=0,"0-0",(VLOOKUP(D118,'CONSOLIDADO PLAN DESARROLLO'!$EL$9:$ET$304,3,0)))</f>
        <v>0-0</v>
      </c>
      <c r="G118" s="989" t="str">
        <f>IF(D118=0,"0-0",(VLOOKUP(D118,'CONSOLIDADO PLAN DESARROLLO'!$EL$9:$ET$304,4,0)))</f>
        <v>0-0</v>
      </c>
      <c r="H118" s="973" t="str">
        <f>IF(D118=0,"0-0",(VLOOKUP(D118,'CONSOLIDADO PLAN DESARROLLO'!$EL$9:$ET$304,5,0)))</f>
        <v>0-0</v>
      </c>
      <c r="I118" s="976" t="str">
        <f>IF(D118=0,"0-0",(VLOOKUP(D118,'CONSOLIDADO PLAN DESARROLLO'!$EL$9:$ET$304,$R$3,0)))</f>
        <v>0-0</v>
      </c>
      <c r="J118" s="977"/>
      <c r="K118" s="1009"/>
      <c r="L118" s="985"/>
      <c r="M118" s="174"/>
      <c r="N118" s="175"/>
      <c r="O118" s="176"/>
      <c r="P118" s="46"/>
      <c r="Q118" s="47"/>
      <c r="R118" s="1012"/>
      <c r="S118" s="48"/>
      <c r="T118" s="880"/>
      <c r="U118" s="49"/>
      <c r="V118" s="880"/>
      <c r="W118" s="49"/>
      <c r="X118" s="880"/>
      <c r="Y118" s="49"/>
      <c r="Z118" s="880"/>
      <c r="AA118" s="49"/>
      <c r="AB118" s="880"/>
      <c r="AC118" s="49"/>
      <c r="AD118" s="880"/>
      <c r="AE118" s="49"/>
      <c r="AF118" s="880"/>
      <c r="AG118" s="50"/>
      <c r="AH118" s="856"/>
      <c r="AI118" s="856"/>
      <c r="AJ118" s="883">
        <f>+R118+T118+V118+X118+Z118+AB118+AD118+AF118</f>
        <v>0</v>
      </c>
      <c r="AK118" s="103">
        <f t="shared" ref="AK118:AK123" si="342">AC118+AE118+AG118+S118+U118+W118+Y118+AA118</f>
        <v>0</v>
      </c>
      <c r="AL118" s="51"/>
      <c r="AM118" s="52"/>
      <c r="AN118" s="52"/>
      <c r="AO118" s="52"/>
      <c r="AP118" s="52"/>
      <c r="AQ118" s="52"/>
      <c r="AR118" s="53">
        <f t="shared" ref="AR118:AR123" si="343">SUM(AL118:AQ118)</f>
        <v>0</v>
      </c>
      <c r="AS118" s="54"/>
      <c r="AT118" s="52"/>
      <c r="AU118" s="53">
        <f t="shared" ref="AU118:AU122" si="344">SUM(AS118:AT118)</f>
        <v>0</v>
      </c>
      <c r="AV118" s="54"/>
      <c r="AW118" s="52"/>
      <c r="AX118" s="52"/>
      <c r="AY118" s="52"/>
      <c r="AZ118" s="55"/>
      <c r="BA118" s="56"/>
      <c r="BB118" s="56"/>
      <c r="BC118" s="57"/>
    </row>
    <row r="119" spans="1:55" ht="17.25" hidden="1" customHeight="1" x14ac:dyDescent="0.2">
      <c r="A119" s="956"/>
      <c r="B119" s="958"/>
      <c r="C119" s="961"/>
      <c r="D119" s="1006"/>
      <c r="E119" s="971"/>
      <c r="F119" s="967"/>
      <c r="G119" s="989"/>
      <c r="H119" s="973"/>
      <c r="I119" s="978"/>
      <c r="J119" s="979"/>
      <c r="K119" s="1009"/>
      <c r="L119" s="986"/>
      <c r="M119" s="174"/>
      <c r="N119" s="175"/>
      <c r="O119" s="176"/>
      <c r="P119" s="46"/>
      <c r="Q119" s="47"/>
      <c r="R119" s="1013"/>
      <c r="S119" s="48"/>
      <c r="T119" s="881"/>
      <c r="U119" s="49"/>
      <c r="V119" s="881"/>
      <c r="W119" s="49"/>
      <c r="X119" s="881"/>
      <c r="Y119" s="49"/>
      <c r="Z119" s="881"/>
      <c r="AA119" s="49"/>
      <c r="AB119" s="881"/>
      <c r="AC119" s="49"/>
      <c r="AD119" s="881"/>
      <c r="AE119" s="49"/>
      <c r="AF119" s="881"/>
      <c r="AG119" s="50"/>
      <c r="AH119" s="857"/>
      <c r="AI119" s="857"/>
      <c r="AJ119" s="884"/>
      <c r="AK119" s="103">
        <f t="shared" si="342"/>
        <v>0</v>
      </c>
      <c r="AL119" s="51"/>
      <c r="AM119" s="52"/>
      <c r="AN119" s="52"/>
      <c r="AO119" s="52"/>
      <c r="AP119" s="52"/>
      <c r="AQ119" s="52"/>
      <c r="AR119" s="53">
        <f t="shared" si="343"/>
        <v>0</v>
      </c>
      <c r="AS119" s="54"/>
      <c r="AT119" s="52"/>
      <c r="AU119" s="53">
        <f t="shared" si="344"/>
        <v>0</v>
      </c>
      <c r="AV119" s="54"/>
      <c r="AW119" s="52"/>
      <c r="AX119" s="52"/>
      <c r="AY119" s="52"/>
      <c r="AZ119" s="55"/>
      <c r="BA119" s="56"/>
      <c r="BB119" s="56"/>
      <c r="BC119" s="57"/>
    </row>
    <row r="120" spans="1:55" ht="17.25" hidden="1" customHeight="1" x14ac:dyDescent="0.2">
      <c r="A120" s="956"/>
      <c r="B120" s="958"/>
      <c r="C120" s="961"/>
      <c r="D120" s="1006"/>
      <c r="E120" s="971"/>
      <c r="F120" s="967"/>
      <c r="G120" s="989"/>
      <c r="H120" s="973"/>
      <c r="I120" s="978"/>
      <c r="J120" s="979"/>
      <c r="K120" s="1009"/>
      <c r="L120" s="986"/>
      <c r="M120" s="174"/>
      <c r="N120" s="175"/>
      <c r="O120" s="176"/>
      <c r="P120" s="46"/>
      <c r="Q120" s="47"/>
      <c r="R120" s="1013"/>
      <c r="S120" s="48"/>
      <c r="T120" s="881"/>
      <c r="U120" s="49"/>
      <c r="V120" s="881"/>
      <c r="W120" s="49"/>
      <c r="X120" s="881"/>
      <c r="Y120" s="49"/>
      <c r="Z120" s="881"/>
      <c r="AA120" s="49"/>
      <c r="AB120" s="881"/>
      <c r="AC120" s="49"/>
      <c r="AD120" s="881"/>
      <c r="AE120" s="49"/>
      <c r="AF120" s="881"/>
      <c r="AG120" s="50"/>
      <c r="AH120" s="857"/>
      <c r="AI120" s="857"/>
      <c r="AJ120" s="884"/>
      <c r="AK120" s="103">
        <f t="shared" si="342"/>
        <v>0</v>
      </c>
      <c r="AL120" s="51"/>
      <c r="AM120" s="52"/>
      <c r="AN120" s="52"/>
      <c r="AO120" s="52"/>
      <c r="AP120" s="52"/>
      <c r="AQ120" s="52"/>
      <c r="AR120" s="53">
        <f t="shared" si="343"/>
        <v>0</v>
      </c>
      <c r="AS120" s="54"/>
      <c r="AT120" s="52"/>
      <c r="AU120" s="53">
        <f t="shared" si="344"/>
        <v>0</v>
      </c>
      <c r="AV120" s="54"/>
      <c r="AW120" s="52"/>
      <c r="AX120" s="52"/>
      <c r="AY120" s="52"/>
      <c r="AZ120" s="55"/>
      <c r="BA120" s="56"/>
      <c r="BB120" s="56"/>
      <c r="BC120" s="57"/>
    </row>
    <row r="121" spans="1:55" ht="17.25" hidden="1" customHeight="1" x14ac:dyDescent="0.2">
      <c r="A121" s="956"/>
      <c r="B121" s="958"/>
      <c r="C121" s="961"/>
      <c r="D121" s="1006"/>
      <c r="E121" s="971"/>
      <c r="F121" s="967"/>
      <c r="G121" s="989"/>
      <c r="H121" s="973"/>
      <c r="I121" s="978"/>
      <c r="J121" s="979"/>
      <c r="K121" s="1009"/>
      <c r="L121" s="986"/>
      <c r="M121" s="174"/>
      <c r="N121" s="175"/>
      <c r="O121" s="176"/>
      <c r="P121" s="46"/>
      <c r="Q121" s="47"/>
      <c r="R121" s="1013"/>
      <c r="S121" s="48"/>
      <c r="T121" s="881"/>
      <c r="U121" s="49"/>
      <c r="V121" s="881"/>
      <c r="W121" s="49"/>
      <c r="X121" s="881"/>
      <c r="Y121" s="49"/>
      <c r="Z121" s="881"/>
      <c r="AA121" s="49"/>
      <c r="AB121" s="881"/>
      <c r="AC121" s="49"/>
      <c r="AD121" s="881"/>
      <c r="AE121" s="49"/>
      <c r="AF121" s="881"/>
      <c r="AG121" s="50"/>
      <c r="AH121" s="857"/>
      <c r="AI121" s="857"/>
      <c r="AJ121" s="884"/>
      <c r="AK121" s="103">
        <f t="shared" si="342"/>
        <v>0</v>
      </c>
      <c r="AL121" s="51"/>
      <c r="AM121" s="52"/>
      <c r="AN121" s="52"/>
      <c r="AO121" s="52"/>
      <c r="AP121" s="52"/>
      <c r="AQ121" s="52"/>
      <c r="AR121" s="53">
        <f t="shared" si="343"/>
        <v>0</v>
      </c>
      <c r="AS121" s="54"/>
      <c r="AT121" s="52"/>
      <c r="AU121" s="53">
        <f t="shared" si="344"/>
        <v>0</v>
      </c>
      <c r="AV121" s="54"/>
      <c r="AW121" s="52"/>
      <c r="AX121" s="52"/>
      <c r="AY121" s="52"/>
      <c r="AZ121" s="55"/>
      <c r="BA121" s="56"/>
      <c r="BB121" s="56"/>
      <c r="BC121" s="57"/>
    </row>
    <row r="122" spans="1:55" ht="17.25" hidden="1" customHeight="1" x14ac:dyDescent="0.2">
      <c r="A122" s="956"/>
      <c r="B122" s="958"/>
      <c r="C122" s="961"/>
      <c r="D122" s="1006"/>
      <c r="E122" s="971"/>
      <c r="F122" s="967"/>
      <c r="G122" s="989"/>
      <c r="H122" s="973"/>
      <c r="I122" s="978"/>
      <c r="J122" s="979"/>
      <c r="K122" s="1009"/>
      <c r="L122" s="986"/>
      <c r="M122" s="174"/>
      <c r="N122" s="175"/>
      <c r="O122" s="176"/>
      <c r="P122" s="46"/>
      <c r="Q122" s="47"/>
      <c r="R122" s="1013"/>
      <c r="S122" s="48"/>
      <c r="T122" s="881"/>
      <c r="U122" s="49"/>
      <c r="V122" s="881"/>
      <c r="W122" s="49"/>
      <c r="X122" s="881"/>
      <c r="Y122" s="49"/>
      <c r="Z122" s="881"/>
      <c r="AA122" s="49"/>
      <c r="AB122" s="881"/>
      <c r="AC122" s="49"/>
      <c r="AD122" s="881"/>
      <c r="AE122" s="49"/>
      <c r="AF122" s="881"/>
      <c r="AG122" s="50"/>
      <c r="AH122" s="857"/>
      <c r="AI122" s="857"/>
      <c r="AJ122" s="884"/>
      <c r="AK122" s="103">
        <f t="shared" si="342"/>
        <v>0</v>
      </c>
      <c r="AL122" s="51"/>
      <c r="AM122" s="52"/>
      <c r="AN122" s="52"/>
      <c r="AO122" s="52"/>
      <c r="AP122" s="52"/>
      <c r="AQ122" s="52"/>
      <c r="AR122" s="53">
        <f t="shared" si="343"/>
        <v>0</v>
      </c>
      <c r="AS122" s="54"/>
      <c r="AT122" s="52"/>
      <c r="AU122" s="53">
        <f t="shared" si="344"/>
        <v>0</v>
      </c>
      <c r="AV122" s="54"/>
      <c r="AW122" s="52"/>
      <c r="AX122" s="52"/>
      <c r="AY122" s="52"/>
      <c r="AZ122" s="55"/>
      <c r="BA122" s="56"/>
      <c r="BB122" s="56"/>
      <c r="BC122" s="57"/>
    </row>
    <row r="123" spans="1:55" ht="17.25" hidden="1" customHeight="1" x14ac:dyDescent="0.2">
      <c r="A123" s="956"/>
      <c r="B123" s="959"/>
      <c r="C123" s="962"/>
      <c r="D123" s="1007"/>
      <c r="E123" s="971"/>
      <c r="F123" s="968"/>
      <c r="G123" s="990"/>
      <c r="H123" s="974"/>
      <c r="I123" s="978"/>
      <c r="J123" s="979"/>
      <c r="K123" s="1010"/>
      <c r="L123" s="986"/>
      <c r="M123" s="177"/>
      <c r="N123" s="178"/>
      <c r="O123" s="179"/>
      <c r="P123" s="106"/>
      <c r="Q123" s="107"/>
      <c r="R123" s="1013"/>
      <c r="S123" s="108"/>
      <c r="T123" s="881"/>
      <c r="U123" s="109"/>
      <c r="V123" s="881"/>
      <c r="W123" s="109"/>
      <c r="X123" s="881"/>
      <c r="Y123" s="109"/>
      <c r="Z123" s="881"/>
      <c r="AA123" s="109"/>
      <c r="AB123" s="881"/>
      <c r="AC123" s="109"/>
      <c r="AD123" s="881"/>
      <c r="AE123" s="109"/>
      <c r="AF123" s="881"/>
      <c r="AG123" s="110"/>
      <c r="AH123" s="857"/>
      <c r="AI123" s="857"/>
      <c r="AJ123" s="885"/>
      <c r="AK123" s="103">
        <f t="shared" si="342"/>
        <v>0</v>
      </c>
      <c r="AL123" s="111"/>
      <c r="AM123" s="112"/>
      <c r="AN123" s="112"/>
      <c r="AO123" s="112"/>
      <c r="AP123" s="112"/>
      <c r="AQ123" s="112"/>
      <c r="AR123" s="53">
        <f t="shared" si="343"/>
        <v>0</v>
      </c>
      <c r="AS123" s="113"/>
      <c r="AT123" s="112"/>
      <c r="AU123" s="53">
        <f>SUM(AS123:AT123)</f>
        <v>0</v>
      </c>
      <c r="AV123" s="113"/>
      <c r="AW123" s="112"/>
      <c r="AX123" s="112"/>
      <c r="AY123" s="112"/>
      <c r="AZ123" s="114"/>
      <c r="BA123" s="115"/>
      <c r="BB123" s="115"/>
      <c r="BC123" s="116"/>
    </row>
    <row r="124" spans="1:55" ht="9.9499999999999993" hidden="1" customHeight="1" thickBot="1" x14ac:dyDescent="0.25">
      <c r="A124" s="957"/>
      <c r="B124" s="960"/>
      <c r="C124" s="963"/>
      <c r="D124" s="1008"/>
      <c r="E124" s="972"/>
      <c r="F124" s="969"/>
      <c r="G124" s="991"/>
      <c r="H124" s="975"/>
      <c r="I124" s="980"/>
      <c r="J124" s="981"/>
      <c r="K124" s="1011"/>
      <c r="L124" s="987"/>
      <c r="M124" s="180"/>
      <c r="N124" s="181"/>
      <c r="O124" s="182"/>
      <c r="P124" s="117"/>
      <c r="Q124" s="117"/>
      <c r="R124" s="1014"/>
      <c r="S124" s="183"/>
      <c r="T124" s="882"/>
      <c r="U124" s="184"/>
      <c r="V124" s="882"/>
      <c r="W124" s="184"/>
      <c r="X124" s="882"/>
      <c r="Y124" s="184"/>
      <c r="Z124" s="882"/>
      <c r="AA124" s="184"/>
      <c r="AB124" s="882"/>
      <c r="AC124" s="184"/>
      <c r="AD124" s="882"/>
      <c r="AE124" s="184"/>
      <c r="AF124" s="882"/>
      <c r="AG124" s="185"/>
      <c r="AH124" s="858"/>
      <c r="AI124" s="858"/>
      <c r="AJ124" s="118"/>
      <c r="AK124" s="119"/>
      <c r="AL124" s="186"/>
      <c r="AM124" s="187"/>
      <c r="AN124" s="187"/>
      <c r="AO124" s="187"/>
      <c r="AP124" s="187"/>
      <c r="AQ124" s="187"/>
      <c r="AR124" s="120"/>
      <c r="AS124" s="188"/>
      <c r="AT124" s="187"/>
      <c r="AU124" s="120"/>
      <c r="AV124" s="188"/>
      <c r="AW124" s="187"/>
      <c r="AX124" s="187"/>
      <c r="AY124" s="187"/>
      <c r="AZ124" s="189"/>
      <c r="BA124" s="190"/>
      <c r="BB124" s="190"/>
      <c r="BC124" s="191"/>
    </row>
    <row r="125" spans="1:55" ht="6" hidden="1" customHeight="1" x14ac:dyDescent="0.2">
      <c r="A125" s="156"/>
      <c r="B125" s="192"/>
      <c r="C125" s="192"/>
      <c r="D125" s="192"/>
      <c r="E125" s="192"/>
      <c r="F125" s="192"/>
      <c r="G125" s="192"/>
      <c r="H125" s="192"/>
      <c r="I125" s="988"/>
      <c r="J125" s="988"/>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2"/>
      <c r="AG125" s="192"/>
      <c r="AH125" s="192"/>
      <c r="AI125" s="192"/>
      <c r="AJ125" s="192"/>
      <c r="AK125" s="193"/>
      <c r="AL125" s="193"/>
      <c r="AM125" s="193"/>
      <c r="AN125" s="193"/>
      <c r="AO125" s="193"/>
      <c r="AP125" s="193"/>
      <c r="AQ125" s="194"/>
      <c r="AR125" s="193"/>
      <c r="AS125" s="193"/>
      <c r="AT125" s="193"/>
      <c r="AU125" s="193"/>
      <c r="AV125" s="193"/>
      <c r="AW125" s="193"/>
      <c r="AX125" s="193"/>
      <c r="AY125" s="193"/>
      <c r="AZ125" s="193"/>
      <c r="BA125" s="193"/>
      <c r="BB125" s="193"/>
      <c r="BC125" s="156"/>
    </row>
    <row r="126" spans="1:55" ht="72" hidden="1" customHeight="1" x14ac:dyDescent="0.2">
      <c r="A126" s="955">
        <v>15</v>
      </c>
      <c r="B126" s="161" t="s">
        <v>1705</v>
      </c>
      <c r="C126" s="162" t="s">
        <v>1706</v>
      </c>
      <c r="D126" s="163" t="s">
        <v>21</v>
      </c>
      <c r="E126" s="163" t="s">
        <v>1892</v>
      </c>
      <c r="F126" s="162" t="s">
        <v>1707</v>
      </c>
      <c r="G126" s="164" t="s">
        <v>1679</v>
      </c>
      <c r="H126" s="164" t="s">
        <v>1680</v>
      </c>
      <c r="I126" s="165" t="s">
        <v>1908</v>
      </c>
      <c r="J126" s="166">
        <f>+$N$3</f>
        <v>2019</v>
      </c>
      <c r="K126" s="164" t="s">
        <v>1925</v>
      </c>
      <c r="L126" s="165" t="s">
        <v>1926</v>
      </c>
      <c r="M126" s="162" t="s">
        <v>1708</v>
      </c>
      <c r="N126" s="162" t="s">
        <v>1709</v>
      </c>
      <c r="O126" s="162" t="s">
        <v>1710</v>
      </c>
      <c r="P126" s="162" t="s">
        <v>1711</v>
      </c>
      <c r="Q126" s="162" t="s">
        <v>1712</v>
      </c>
      <c r="R126" s="167">
        <f t="shared" ref="R126" si="345">SUM(R127:R133)</f>
        <v>0</v>
      </c>
      <c r="S126" s="168">
        <f t="shared" ref="S126" si="346">SUM(S127:S133)</f>
        <v>0</v>
      </c>
      <c r="T126" s="169">
        <f t="shared" ref="T126" si="347">SUM(T127:T133)</f>
        <v>0</v>
      </c>
      <c r="U126" s="170">
        <f t="shared" ref="U126" si="348">SUM(U127:U133)</f>
        <v>0</v>
      </c>
      <c r="V126" s="169">
        <f t="shared" ref="V126" si="349">SUM(V127:V133)</f>
        <v>0</v>
      </c>
      <c r="W126" s="170">
        <f t="shared" ref="W126" si="350">SUM(W127:W133)</f>
        <v>0</v>
      </c>
      <c r="X126" s="169">
        <f t="shared" ref="X126" si="351">SUM(X127:X133)</f>
        <v>0</v>
      </c>
      <c r="Y126" s="170">
        <f t="shared" ref="Y126" si="352">SUM(Y127:Y133)</f>
        <v>0</v>
      </c>
      <c r="Z126" s="169">
        <f t="shared" ref="Z126" si="353">SUM(Z127:Z133)</f>
        <v>0</v>
      </c>
      <c r="AA126" s="170">
        <f t="shared" ref="AA126" si="354">SUM(AA127:AA133)</f>
        <v>0</v>
      </c>
      <c r="AB126" s="169">
        <f t="shared" ref="AB126" si="355">SUM(AB127:AB133)</f>
        <v>0</v>
      </c>
      <c r="AC126" s="170">
        <f t="shared" ref="AC126" si="356">SUM(AC127:AC133)</f>
        <v>0</v>
      </c>
      <c r="AD126" s="169">
        <f t="shared" ref="AD126" si="357">SUM(AD127:AD133)</f>
        <v>0</v>
      </c>
      <c r="AE126" s="170">
        <f t="shared" ref="AE126" si="358">SUM(AE127:AE133)</f>
        <v>0</v>
      </c>
      <c r="AF126" s="169">
        <f t="shared" ref="AF126" si="359">SUM(AF127:AF133)</f>
        <v>0</v>
      </c>
      <c r="AG126" s="171">
        <f t="shared" ref="AG126" si="360">SUM(AG127:AG133)</f>
        <v>0</v>
      </c>
      <c r="AH126" s="855"/>
      <c r="AI126" s="855"/>
      <c r="AJ126" s="172">
        <f t="shared" ref="AJ126" si="361">SUM(AJ127:AJ133)</f>
        <v>0</v>
      </c>
      <c r="AK126" s="173">
        <f t="shared" ref="AK126" si="362">SUM(AK127:AK133)</f>
        <v>0</v>
      </c>
      <c r="AL126" s="41">
        <f t="shared" ref="AL126" si="363">SUM(AL127:AL133)</f>
        <v>0</v>
      </c>
      <c r="AM126" s="42">
        <f t="shared" ref="AM126" si="364">SUM(AM127:AM133)</f>
        <v>0</v>
      </c>
      <c r="AN126" s="42">
        <f t="shared" ref="AN126" si="365">SUM(AN127:AN133)</f>
        <v>0</v>
      </c>
      <c r="AO126" s="42">
        <f t="shared" ref="AO126" si="366">SUM(AO127:AO133)</f>
        <v>0</v>
      </c>
      <c r="AP126" s="42">
        <f t="shared" ref="AP126" si="367">SUM(AP127:AP133)</f>
        <v>0</v>
      </c>
      <c r="AQ126" s="42">
        <f t="shared" ref="AQ126" si="368">SUM(AQ127:AQ133)</f>
        <v>0</v>
      </c>
      <c r="AR126" s="43">
        <f t="shared" ref="AR126" si="369">SUM(AR127:AR133)</f>
        <v>0</v>
      </c>
      <c r="AS126" s="104">
        <f t="shared" ref="AS126" si="370">SUM(AS127:AS133)</f>
        <v>0</v>
      </c>
      <c r="AT126" s="42">
        <f t="shared" ref="AT126" si="371">SUM(AT127:AT133)</f>
        <v>0</v>
      </c>
      <c r="AU126" s="43">
        <f t="shared" ref="AU126" si="372">SUM(AU127:AU133)</f>
        <v>0</v>
      </c>
      <c r="AV126" s="104">
        <f t="shared" ref="AV126" si="373">SUM(AV127:AV133)</f>
        <v>0</v>
      </c>
      <c r="AW126" s="42">
        <f t="shared" ref="AW126" si="374">SUM(AW127:AW133)</f>
        <v>0</v>
      </c>
      <c r="AX126" s="42">
        <f t="shared" ref="AX126" si="375">SUM(AX127:AX133)</f>
        <v>0</v>
      </c>
      <c r="AY126" s="42">
        <f t="shared" ref="AY126" si="376">SUM(AY127:AY133)</f>
        <v>0</v>
      </c>
      <c r="AZ126" s="105">
        <f t="shared" ref="AZ126" si="377">SUM(AZ127:AZ133)</f>
        <v>0</v>
      </c>
      <c r="BA126" s="44" t="s">
        <v>1685</v>
      </c>
      <c r="BB126" s="44" t="s">
        <v>1686</v>
      </c>
      <c r="BC126" s="45" t="s">
        <v>1687</v>
      </c>
    </row>
    <row r="127" spans="1:55" ht="17.25" hidden="1" customHeight="1" x14ac:dyDescent="0.2">
      <c r="A127" s="956"/>
      <c r="B127" s="958" t="str">
        <f>VLOOKUP($D$9,'PROYECTOS REGISTRADOS'!$A$2:$D$82,4,0)</f>
        <v>Implementación del Plan Sectorial de Turismo, Tocancipá, Cundinamarca, Centro Oriente</v>
      </c>
      <c r="C127" s="961" t="str">
        <f>VLOOKUP($D$9,'PROYECTOS REGISTRADOS'!$A$2:$D$82,3,0)</f>
        <v>2016-25817-0035</v>
      </c>
      <c r="D127" s="1006"/>
      <c r="E127" s="970" t="str">
        <f>IF(D127=0,"0-0",(VLOOKUP(D127,'CONSOLIDADO PLAN DESARROLLO'!$EL$9:$ET$304,2,0)))</f>
        <v>0-0</v>
      </c>
      <c r="F127" s="967" t="str">
        <f>IF(D127=0,"0-0",(VLOOKUP(D127,'CONSOLIDADO PLAN DESARROLLO'!$EL$9:$ET$304,3,0)))</f>
        <v>0-0</v>
      </c>
      <c r="G127" s="989" t="str">
        <f>IF(D127=0,"0-0",(VLOOKUP(D127,'CONSOLIDADO PLAN DESARROLLO'!$EL$9:$ET$304,4,0)))</f>
        <v>0-0</v>
      </c>
      <c r="H127" s="973" t="str">
        <f>IF(D127=0,"0-0",(VLOOKUP(D127,'CONSOLIDADO PLAN DESARROLLO'!$EL$9:$ET$304,5,0)))</f>
        <v>0-0</v>
      </c>
      <c r="I127" s="976" t="str">
        <f>IF(D127=0,"0-0",(VLOOKUP(D127,'CONSOLIDADO PLAN DESARROLLO'!$EL$9:$ET$304,$R$3,0)))</f>
        <v>0-0</v>
      </c>
      <c r="J127" s="977"/>
      <c r="K127" s="1009"/>
      <c r="L127" s="985"/>
      <c r="M127" s="174"/>
      <c r="N127" s="175"/>
      <c r="O127" s="176"/>
      <c r="P127" s="46"/>
      <c r="Q127" s="47"/>
      <c r="R127" s="1012"/>
      <c r="S127" s="48"/>
      <c r="T127" s="880"/>
      <c r="U127" s="49"/>
      <c r="V127" s="880"/>
      <c r="W127" s="49"/>
      <c r="X127" s="880"/>
      <c r="Y127" s="49"/>
      <c r="Z127" s="880"/>
      <c r="AA127" s="49"/>
      <c r="AB127" s="880"/>
      <c r="AC127" s="49"/>
      <c r="AD127" s="880"/>
      <c r="AE127" s="49"/>
      <c r="AF127" s="880"/>
      <c r="AG127" s="50"/>
      <c r="AH127" s="856"/>
      <c r="AI127" s="856"/>
      <c r="AJ127" s="883">
        <f>+R127+T127+V127+X127+Z127+AB127+AD127+AF127</f>
        <v>0</v>
      </c>
      <c r="AK127" s="103">
        <f t="shared" ref="AK127:AK132" si="378">AC127+AE127+AG127+S127+U127+W127+Y127+AA127</f>
        <v>0</v>
      </c>
      <c r="AL127" s="51"/>
      <c r="AM127" s="52"/>
      <c r="AN127" s="52"/>
      <c r="AO127" s="52"/>
      <c r="AP127" s="52"/>
      <c r="AQ127" s="52"/>
      <c r="AR127" s="53">
        <f t="shared" ref="AR127:AR132" si="379">SUM(AL127:AQ127)</f>
        <v>0</v>
      </c>
      <c r="AS127" s="54"/>
      <c r="AT127" s="52"/>
      <c r="AU127" s="53">
        <f t="shared" ref="AU127:AU131" si="380">SUM(AS127:AT127)</f>
        <v>0</v>
      </c>
      <c r="AV127" s="54"/>
      <c r="AW127" s="52"/>
      <c r="AX127" s="52"/>
      <c r="AY127" s="52"/>
      <c r="AZ127" s="55"/>
      <c r="BA127" s="56"/>
      <c r="BB127" s="56"/>
      <c r="BC127" s="57"/>
    </row>
    <row r="128" spans="1:55" ht="17.25" hidden="1" customHeight="1" x14ac:dyDescent="0.2">
      <c r="A128" s="956"/>
      <c r="B128" s="958"/>
      <c r="C128" s="961"/>
      <c r="D128" s="1006"/>
      <c r="E128" s="971"/>
      <c r="F128" s="967"/>
      <c r="G128" s="989"/>
      <c r="H128" s="973"/>
      <c r="I128" s="978"/>
      <c r="J128" s="979"/>
      <c r="K128" s="1009"/>
      <c r="L128" s="986"/>
      <c r="M128" s="174"/>
      <c r="N128" s="175"/>
      <c r="O128" s="176"/>
      <c r="P128" s="46"/>
      <c r="Q128" s="47"/>
      <c r="R128" s="1013"/>
      <c r="S128" s="48"/>
      <c r="T128" s="881"/>
      <c r="U128" s="49"/>
      <c r="V128" s="881"/>
      <c r="W128" s="49"/>
      <c r="X128" s="881"/>
      <c r="Y128" s="49"/>
      <c r="Z128" s="881"/>
      <c r="AA128" s="49"/>
      <c r="AB128" s="881"/>
      <c r="AC128" s="49"/>
      <c r="AD128" s="881"/>
      <c r="AE128" s="49"/>
      <c r="AF128" s="881"/>
      <c r="AG128" s="50"/>
      <c r="AH128" s="857"/>
      <c r="AI128" s="857"/>
      <c r="AJ128" s="884"/>
      <c r="AK128" s="103">
        <f t="shared" si="378"/>
        <v>0</v>
      </c>
      <c r="AL128" s="51"/>
      <c r="AM128" s="52"/>
      <c r="AN128" s="52"/>
      <c r="AO128" s="52"/>
      <c r="AP128" s="52"/>
      <c r="AQ128" s="52"/>
      <c r="AR128" s="53">
        <f t="shared" si="379"/>
        <v>0</v>
      </c>
      <c r="AS128" s="54"/>
      <c r="AT128" s="52"/>
      <c r="AU128" s="53">
        <f t="shared" si="380"/>
        <v>0</v>
      </c>
      <c r="AV128" s="54"/>
      <c r="AW128" s="52"/>
      <c r="AX128" s="52"/>
      <c r="AY128" s="52"/>
      <c r="AZ128" s="55"/>
      <c r="BA128" s="56"/>
      <c r="BB128" s="56"/>
      <c r="BC128" s="57"/>
    </row>
    <row r="129" spans="1:55" ht="17.25" hidden="1" customHeight="1" x14ac:dyDescent="0.2">
      <c r="A129" s="956"/>
      <c r="B129" s="958"/>
      <c r="C129" s="961"/>
      <c r="D129" s="1006"/>
      <c r="E129" s="971"/>
      <c r="F129" s="967"/>
      <c r="G129" s="989"/>
      <c r="H129" s="973"/>
      <c r="I129" s="978"/>
      <c r="J129" s="979"/>
      <c r="K129" s="1009"/>
      <c r="L129" s="986"/>
      <c r="M129" s="174"/>
      <c r="N129" s="175"/>
      <c r="O129" s="176"/>
      <c r="P129" s="46"/>
      <c r="Q129" s="47"/>
      <c r="R129" s="1013"/>
      <c r="S129" s="48"/>
      <c r="T129" s="881"/>
      <c r="U129" s="49"/>
      <c r="V129" s="881"/>
      <c r="W129" s="49"/>
      <c r="X129" s="881"/>
      <c r="Y129" s="49"/>
      <c r="Z129" s="881"/>
      <c r="AA129" s="49"/>
      <c r="AB129" s="881"/>
      <c r="AC129" s="49"/>
      <c r="AD129" s="881"/>
      <c r="AE129" s="49"/>
      <c r="AF129" s="881"/>
      <c r="AG129" s="50"/>
      <c r="AH129" s="857"/>
      <c r="AI129" s="857"/>
      <c r="AJ129" s="884"/>
      <c r="AK129" s="103">
        <f t="shared" si="378"/>
        <v>0</v>
      </c>
      <c r="AL129" s="51"/>
      <c r="AM129" s="52"/>
      <c r="AN129" s="52"/>
      <c r="AO129" s="52"/>
      <c r="AP129" s="52"/>
      <c r="AQ129" s="52"/>
      <c r="AR129" s="53">
        <f t="shared" si="379"/>
        <v>0</v>
      </c>
      <c r="AS129" s="54"/>
      <c r="AT129" s="52"/>
      <c r="AU129" s="53">
        <f t="shared" si="380"/>
        <v>0</v>
      </c>
      <c r="AV129" s="54"/>
      <c r="AW129" s="52"/>
      <c r="AX129" s="52"/>
      <c r="AY129" s="52"/>
      <c r="AZ129" s="55"/>
      <c r="BA129" s="56"/>
      <c r="BB129" s="56"/>
      <c r="BC129" s="57"/>
    </row>
    <row r="130" spans="1:55" ht="17.25" hidden="1" customHeight="1" x14ac:dyDescent="0.2">
      <c r="A130" s="956"/>
      <c r="B130" s="958"/>
      <c r="C130" s="961"/>
      <c r="D130" s="1006"/>
      <c r="E130" s="971"/>
      <c r="F130" s="967"/>
      <c r="G130" s="989"/>
      <c r="H130" s="973"/>
      <c r="I130" s="978"/>
      <c r="J130" s="979"/>
      <c r="K130" s="1009"/>
      <c r="L130" s="986"/>
      <c r="M130" s="174"/>
      <c r="N130" s="175"/>
      <c r="O130" s="176"/>
      <c r="P130" s="46"/>
      <c r="Q130" s="47"/>
      <c r="R130" s="1013"/>
      <c r="S130" s="48"/>
      <c r="T130" s="881"/>
      <c r="U130" s="49"/>
      <c r="V130" s="881"/>
      <c r="W130" s="49"/>
      <c r="X130" s="881"/>
      <c r="Y130" s="49"/>
      <c r="Z130" s="881"/>
      <c r="AA130" s="49"/>
      <c r="AB130" s="881"/>
      <c r="AC130" s="49"/>
      <c r="AD130" s="881"/>
      <c r="AE130" s="49"/>
      <c r="AF130" s="881"/>
      <c r="AG130" s="50"/>
      <c r="AH130" s="857"/>
      <c r="AI130" s="857"/>
      <c r="AJ130" s="884"/>
      <c r="AK130" s="103">
        <f t="shared" si="378"/>
        <v>0</v>
      </c>
      <c r="AL130" s="51"/>
      <c r="AM130" s="52"/>
      <c r="AN130" s="52"/>
      <c r="AO130" s="52"/>
      <c r="AP130" s="52"/>
      <c r="AQ130" s="52"/>
      <c r="AR130" s="53">
        <f t="shared" si="379"/>
        <v>0</v>
      </c>
      <c r="AS130" s="54"/>
      <c r="AT130" s="52"/>
      <c r="AU130" s="53">
        <f t="shared" si="380"/>
        <v>0</v>
      </c>
      <c r="AV130" s="54"/>
      <c r="AW130" s="52"/>
      <c r="AX130" s="52"/>
      <c r="AY130" s="52"/>
      <c r="AZ130" s="55"/>
      <c r="BA130" s="56"/>
      <c r="BB130" s="56"/>
      <c r="BC130" s="57"/>
    </row>
    <row r="131" spans="1:55" ht="17.25" hidden="1" customHeight="1" x14ac:dyDescent="0.2">
      <c r="A131" s="956"/>
      <c r="B131" s="958"/>
      <c r="C131" s="961"/>
      <c r="D131" s="1006"/>
      <c r="E131" s="971"/>
      <c r="F131" s="967"/>
      <c r="G131" s="989"/>
      <c r="H131" s="973"/>
      <c r="I131" s="978"/>
      <c r="J131" s="979"/>
      <c r="K131" s="1009"/>
      <c r="L131" s="986"/>
      <c r="M131" s="174"/>
      <c r="N131" s="175"/>
      <c r="O131" s="176"/>
      <c r="P131" s="46"/>
      <c r="Q131" s="47"/>
      <c r="R131" s="1013"/>
      <c r="S131" s="48"/>
      <c r="T131" s="881"/>
      <c r="U131" s="49"/>
      <c r="V131" s="881"/>
      <c r="W131" s="49"/>
      <c r="X131" s="881"/>
      <c r="Y131" s="49"/>
      <c r="Z131" s="881"/>
      <c r="AA131" s="49"/>
      <c r="AB131" s="881"/>
      <c r="AC131" s="49"/>
      <c r="AD131" s="881"/>
      <c r="AE131" s="49"/>
      <c r="AF131" s="881"/>
      <c r="AG131" s="50"/>
      <c r="AH131" s="857"/>
      <c r="AI131" s="857"/>
      <c r="AJ131" s="884"/>
      <c r="AK131" s="103">
        <f t="shared" si="378"/>
        <v>0</v>
      </c>
      <c r="AL131" s="51"/>
      <c r="AM131" s="52"/>
      <c r="AN131" s="52"/>
      <c r="AO131" s="52"/>
      <c r="AP131" s="52"/>
      <c r="AQ131" s="52"/>
      <c r="AR131" s="53">
        <f t="shared" si="379"/>
        <v>0</v>
      </c>
      <c r="AS131" s="54"/>
      <c r="AT131" s="52"/>
      <c r="AU131" s="53">
        <f t="shared" si="380"/>
        <v>0</v>
      </c>
      <c r="AV131" s="54"/>
      <c r="AW131" s="52"/>
      <c r="AX131" s="52"/>
      <c r="AY131" s="52"/>
      <c r="AZ131" s="55"/>
      <c r="BA131" s="56"/>
      <c r="BB131" s="56"/>
      <c r="BC131" s="57"/>
    </row>
    <row r="132" spans="1:55" ht="17.25" hidden="1" customHeight="1" x14ac:dyDescent="0.2">
      <c r="A132" s="956"/>
      <c r="B132" s="959"/>
      <c r="C132" s="962"/>
      <c r="D132" s="1007"/>
      <c r="E132" s="971"/>
      <c r="F132" s="968"/>
      <c r="G132" s="990"/>
      <c r="H132" s="974"/>
      <c r="I132" s="978"/>
      <c r="J132" s="979"/>
      <c r="K132" s="1010"/>
      <c r="L132" s="986"/>
      <c r="M132" s="177"/>
      <c r="N132" s="178"/>
      <c r="O132" s="179"/>
      <c r="P132" s="106"/>
      <c r="Q132" s="107"/>
      <c r="R132" s="1013"/>
      <c r="S132" s="108"/>
      <c r="T132" s="881"/>
      <c r="U132" s="109"/>
      <c r="V132" s="881"/>
      <c r="W132" s="109"/>
      <c r="X132" s="881"/>
      <c r="Y132" s="109"/>
      <c r="Z132" s="881"/>
      <c r="AA132" s="109"/>
      <c r="AB132" s="881"/>
      <c r="AC132" s="109"/>
      <c r="AD132" s="881"/>
      <c r="AE132" s="109"/>
      <c r="AF132" s="881"/>
      <c r="AG132" s="110"/>
      <c r="AH132" s="857"/>
      <c r="AI132" s="857"/>
      <c r="AJ132" s="885"/>
      <c r="AK132" s="103">
        <f t="shared" si="378"/>
        <v>0</v>
      </c>
      <c r="AL132" s="111"/>
      <c r="AM132" s="112"/>
      <c r="AN132" s="112"/>
      <c r="AO132" s="112"/>
      <c r="AP132" s="112"/>
      <c r="AQ132" s="112"/>
      <c r="AR132" s="53">
        <f t="shared" si="379"/>
        <v>0</v>
      </c>
      <c r="AS132" s="113"/>
      <c r="AT132" s="112"/>
      <c r="AU132" s="53">
        <f>SUM(AS132:AT132)</f>
        <v>0</v>
      </c>
      <c r="AV132" s="113"/>
      <c r="AW132" s="112"/>
      <c r="AX132" s="112"/>
      <c r="AY132" s="112"/>
      <c r="AZ132" s="114"/>
      <c r="BA132" s="115"/>
      <c r="BB132" s="115"/>
      <c r="BC132" s="116"/>
    </row>
    <row r="133" spans="1:55" ht="9.9499999999999993" hidden="1" customHeight="1" thickBot="1" x14ac:dyDescent="0.25">
      <c r="A133" s="957"/>
      <c r="B133" s="960"/>
      <c r="C133" s="963"/>
      <c r="D133" s="1008"/>
      <c r="E133" s="972"/>
      <c r="F133" s="969"/>
      <c r="G133" s="991"/>
      <c r="H133" s="975"/>
      <c r="I133" s="980"/>
      <c r="J133" s="981"/>
      <c r="K133" s="1011"/>
      <c r="L133" s="987"/>
      <c r="M133" s="180"/>
      <c r="N133" s="181"/>
      <c r="O133" s="182"/>
      <c r="P133" s="117"/>
      <c r="Q133" s="117"/>
      <c r="R133" s="1014"/>
      <c r="S133" s="183"/>
      <c r="T133" s="882"/>
      <c r="U133" s="184"/>
      <c r="V133" s="882"/>
      <c r="W133" s="184"/>
      <c r="X133" s="882"/>
      <c r="Y133" s="184"/>
      <c r="Z133" s="882"/>
      <c r="AA133" s="184"/>
      <c r="AB133" s="882"/>
      <c r="AC133" s="184"/>
      <c r="AD133" s="882"/>
      <c r="AE133" s="184"/>
      <c r="AF133" s="882"/>
      <c r="AG133" s="185"/>
      <c r="AH133" s="858"/>
      <c r="AI133" s="858"/>
      <c r="AJ133" s="118"/>
      <c r="AK133" s="119"/>
      <c r="AL133" s="186"/>
      <c r="AM133" s="187"/>
      <c r="AN133" s="187"/>
      <c r="AO133" s="187"/>
      <c r="AP133" s="187"/>
      <c r="AQ133" s="187"/>
      <c r="AR133" s="120"/>
      <c r="AS133" s="188"/>
      <c r="AT133" s="187"/>
      <c r="AU133" s="120"/>
      <c r="AV133" s="188"/>
      <c r="AW133" s="187"/>
      <c r="AX133" s="187"/>
      <c r="AY133" s="187"/>
      <c r="AZ133" s="189"/>
      <c r="BA133" s="190"/>
      <c r="BB133" s="190"/>
      <c r="BC133" s="191"/>
    </row>
    <row r="134" spans="1:55" ht="6" hidden="1" customHeight="1" x14ac:dyDescent="0.2">
      <c r="A134" s="156"/>
      <c r="B134" s="192"/>
      <c r="C134" s="192"/>
      <c r="D134" s="192"/>
      <c r="E134" s="192"/>
      <c r="F134" s="192"/>
      <c r="G134" s="192"/>
      <c r="H134" s="192"/>
      <c r="I134" s="988"/>
      <c r="J134" s="988"/>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2"/>
      <c r="AG134" s="192"/>
      <c r="AH134" s="192"/>
      <c r="AI134" s="192"/>
      <c r="AJ134" s="192"/>
      <c r="AK134" s="193"/>
      <c r="AL134" s="193"/>
      <c r="AM134" s="193"/>
      <c r="AN134" s="193"/>
      <c r="AO134" s="193"/>
      <c r="AP134" s="193"/>
      <c r="AQ134" s="194"/>
      <c r="AR134" s="193"/>
      <c r="AS134" s="193"/>
      <c r="AT134" s="193"/>
      <c r="AU134" s="193"/>
      <c r="AV134" s="193"/>
      <c r="AW134" s="193"/>
      <c r="AX134" s="193"/>
      <c r="AY134" s="193"/>
      <c r="AZ134" s="193"/>
      <c r="BA134" s="193"/>
      <c r="BB134" s="193"/>
      <c r="BC134" s="156"/>
    </row>
    <row r="135" spans="1:55" ht="72" hidden="1" customHeight="1" x14ac:dyDescent="0.2">
      <c r="A135" s="955">
        <v>16</v>
      </c>
      <c r="B135" s="161" t="s">
        <v>1705</v>
      </c>
      <c r="C135" s="162" t="s">
        <v>1706</v>
      </c>
      <c r="D135" s="163" t="s">
        <v>21</v>
      </c>
      <c r="E135" s="163" t="s">
        <v>1892</v>
      </c>
      <c r="F135" s="162" t="s">
        <v>1707</v>
      </c>
      <c r="G135" s="164" t="s">
        <v>1679</v>
      </c>
      <c r="H135" s="164" t="s">
        <v>1680</v>
      </c>
      <c r="I135" s="165" t="s">
        <v>1908</v>
      </c>
      <c r="J135" s="166">
        <f>+$N$3</f>
        <v>2019</v>
      </c>
      <c r="K135" s="164" t="s">
        <v>1925</v>
      </c>
      <c r="L135" s="165" t="s">
        <v>1926</v>
      </c>
      <c r="M135" s="162" t="s">
        <v>1708</v>
      </c>
      <c r="N135" s="162" t="s">
        <v>1709</v>
      </c>
      <c r="O135" s="162" t="s">
        <v>1710</v>
      </c>
      <c r="P135" s="162" t="s">
        <v>1711</v>
      </c>
      <c r="Q135" s="162" t="s">
        <v>1712</v>
      </c>
      <c r="R135" s="167">
        <f t="shared" ref="R135" si="381">SUM(R136:R142)</f>
        <v>0</v>
      </c>
      <c r="S135" s="168">
        <f t="shared" ref="S135" si="382">SUM(S136:S142)</f>
        <v>0</v>
      </c>
      <c r="T135" s="169">
        <f t="shared" ref="T135" si="383">SUM(T136:T142)</f>
        <v>0</v>
      </c>
      <c r="U135" s="170">
        <f t="shared" ref="U135" si="384">SUM(U136:U142)</f>
        <v>0</v>
      </c>
      <c r="V135" s="169">
        <f t="shared" ref="V135" si="385">SUM(V136:V142)</f>
        <v>0</v>
      </c>
      <c r="W135" s="170">
        <f t="shared" ref="W135" si="386">SUM(W136:W142)</f>
        <v>0</v>
      </c>
      <c r="X135" s="169">
        <f t="shared" ref="X135" si="387">SUM(X136:X142)</f>
        <v>0</v>
      </c>
      <c r="Y135" s="170">
        <f t="shared" ref="Y135" si="388">SUM(Y136:Y142)</f>
        <v>0</v>
      </c>
      <c r="Z135" s="169">
        <f t="shared" ref="Z135" si="389">SUM(Z136:Z142)</f>
        <v>0</v>
      </c>
      <c r="AA135" s="170">
        <f t="shared" ref="AA135" si="390">SUM(AA136:AA142)</f>
        <v>0</v>
      </c>
      <c r="AB135" s="169">
        <f t="shared" ref="AB135" si="391">SUM(AB136:AB142)</f>
        <v>0</v>
      </c>
      <c r="AC135" s="170">
        <f t="shared" ref="AC135" si="392">SUM(AC136:AC142)</f>
        <v>0</v>
      </c>
      <c r="AD135" s="169">
        <f t="shared" ref="AD135" si="393">SUM(AD136:AD142)</f>
        <v>0</v>
      </c>
      <c r="AE135" s="170">
        <f t="shared" ref="AE135" si="394">SUM(AE136:AE142)</f>
        <v>0</v>
      </c>
      <c r="AF135" s="169">
        <f t="shared" ref="AF135" si="395">SUM(AF136:AF142)</f>
        <v>0</v>
      </c>
      <c r="AG135" s="171">
        <f t="shared" ref="AG135" si="396">SUM(AG136:AG142)</f>
        <v>0</v>
      </c>
      <c r="AH135" s="855"/>
      <c r="AI135" s="855"/>
      <c r="AJ135" s="172">
        <f t="shared" ref="AJ135" si="397">SUM(AJ136:AJ142)</f>
        <v>0</v>
      </c>
      <c r="AK135" s="173">
        <f t="shared" ref="AK135" si="398">SUM(AK136:AK142)</f>
        <v>0</v>
      </c>
      <c r="AL135" s="41">
        <f t="shared" ref="AL135" si="399">SUM(AL136:AL142)</f>
        <v>0</v>
      </c>
      <c r="AM135" s="42">
        <f t="shared" ref="AM135" si="400">SUM(AM136:AM142)</f>
        <v>0</v>
      </c>
      <c r="AN135" s="42">
        <f t="shared" ref="AN135" si="401">SUM(AN136:AN142)</f>
        <v>0</v>
      </c>
      <c r="AO135" s="42">
        <f t="shared" ref="AO135" si="402">SUM(AO136:AO142)</f>
        <v>0</v>
      </c>
      <c r="AP135" s="42">
        <f t="shared" ref="AP135" si="403">SUM(AP136:AP142)</f>
        <v>0</v>
      </c>
      <c r="AQ135" s="42">
        <f t="shared" ref="AQ135" si="404">SUM(AQ136:AQ142)</f>
        <v>0</v>
      </c>
      <c r="AR135" s="43">
        <f t="shared" ref="AR135" si="405">SUM(AR136:AR142)</f>
        <v>0</v>
      </c>
      <c r="AS135" s="104">
        <f t="shared" ref="AS135" si="406">SUM(AS136:AS142)</f>
        <v>0</v>
      </c>
      <c r="AT135" s="42">
        <f t="shared" ref="AT135" si="407">SUM(AT136:AT142)</f>
        <v>0</v>
      </c>
      <c r="AU135" s="43">
        <f t="shared" ref="AU135" si="408">SUM(AU136:AU142)</f>
        <v>0</v>
      </c>
      <c r="AV135" s="104">
        <f t="shared" ref="AV135" si="409">SUM(AV136:AV142)</f>
        <v>0</v>
      </c>
      <c r="AW135" s="42">
        <f t="shared" ref="AW135" si="410">SUM(AW136:AW142)</f>
        <v>0</v>
      </c>
      <c r="AX135" s="42">
        <f t="shared" ref="AX135" si="411">SUM(AX136:AX142)</f>
        <v>0</v>
      </c>
      <c r="AY135" s="42">
        <f t="shared" ref="AY135" si="412">SUM(AY136:AY142)</f>
        <v>0</v>
      </c>
      <c r="AZ135" s="105">
        <f t="shared" ref="AZ135" si="413">SUM(AZ136:AZ142)</f>
        <v>0</v>
      </c>
      <c r="BA135" s="44" t="s">
        <v>1685</v>
      </c>
      <c r="BB135" s="44" t="s">
        <v>1686</v>
      </c>
      <c r="BC135" s="45" t="s">
        <v>1687</v>
      </c>
    </row>
    <row r="136" spans="1:55" ht="17.25" hidden="1" customHeight="1" x14ac:dyDescent="0.2">
      <c r="A136" s="956"/>
      <c r="B136" s="958" t="str">
        <f>VLOOKUP($D$9,'PROYECTOS REGISTRADOS'!$A$2:$D$82,4,0)</f>
        <v>Implementación del Plan Sectorial de Turismo, Tocancipá, Cundinamarca, Centro Oriente</v>
      </c>
      <c r="C136" s="961" t="str">
        <f>VLOOKUP($D$9,'PROYECTOS REGISTRADOS'!$A$2:$D$82,3,0)</f>
        <v>2016-25817-0035</v>
      </c>
      <c r="D136" s="1006"/>
      <c r="E136" s="970" t="str">
        <f>IF(D136=0,"0-0",(VLOOKUP(D136,'CONSOLIDADO PLAN DESARROLLO'!$EL$9:$ET$304,2,0)))</f>
        <v>0-0</v>
      </c>
      <c r="F136" s="967" t="str">
        <f>IF(D136=0,"0-0",(VLOOKUP(D136,'CONSOLIDADO PLAN DESARROLLO'!$EL$9:$ET$304,3,0)))</f>
        <v>0-0</v>
      </c>
      <c r="G136" s="989" t="str">
        <f>IF(D136=0,"0-0",(VLOOKUP(D136,'CONSOLIDADO PLAN DESARROLLO'!$EL$9:$ET$304,4,0)))</f>
        <v>0-0</v>
      </c>
      <c r="H136" s="973" t="str">
        <f>IF(D136=0,"0-0",(VLOOKUP(D136,'CONSOLIDADO PLAN DESARROLLO'!$EL$9:$ET$304,5,0)))</f>
        <v>0-0</v>
      </c>
      <c r="I136" s="976" t="str">
        <f>IF(D136=0,"0-0",(VLOOKUP(D136,'CONSOLIDADO PLAN DESARROLLO'!$EL$9:$ET$304,$R$3,0)))</f>
        <v>0-0</v>
      </c>
      <c r="J136" s="977"/>
      <c r="K136" s="1009"/>
      <c r="L136" s="985"/>
      <c r="M136" s="174"/>
      <c r="N136" s="175"/>
      <c r="O136" s="176"/>
      <c r="P136" s="46"/>
      <c r="Q136" s="47"/>
      <c r="R136" s="1012"/>
      <c r="S136" s="48"/>
      <c r="T136" s="880"/>
      <c r="U136" s="49"/>
      <c r="V136" s="880"/>
      <c r="W136" s="49"/>
      <c r="X136" s="880"/>
      <c r="Y136" s="49"/>
      <c r="Z136" s="880"/>
      <c r="AA136" s="49"/>
      <c r="AB136" s="880"/>
      <c r="AC136" s="49"/>
      <c r="AD136" s="880"/>
      <c r="AE136" s="49"/>
      <c r="AF136" s="880"/>
      <c r="AG136" s="50"/>
      <c r="AH136" s="856"/>
      <c r="AI136" s="856"/>
      <c r="AJ136" s="883">
        <f>+R136+T136+V136+X136+Z136+AB136+AD136+AF136</f>
        <v>0</v>
      </c>
      <c r="AK136" s="103">
        <f t="shared" ref="AK136:AK141" si="414">AC136+AE136+AG136+S136+U136+W136+Y136+AA136</f>
        <v>0</v>
      </c>
      <c r="AL136" s="51"/>
      <c r="AM136" s="52"/>
      <c r="AN136" s="52"/>
      <c r="AO136" s="52"/>
      <c r="AP136" s="52"/>
      <c r="AQ136" s="52"/>
      <c r="AR136" s="53">
        <f t="shared" ref="AR136:AR141" si="415">SUM(AL136:AQ136)</f>
        <v>0</v>
      </c>
      <c r="AS136" s="54"/>
      <c r="AT136" s="52"/>
      <c r="AU136" s="53">
        <f t="shared" ref="AU136:AU140" si="416">SUM(AS136:AT136)</f>
        <v>0</v>
      </c>
      <c r="AV136" s="54"/>
      <c r="AW136" s="52"/>
      <c r="AX136" s="52"/>
      <c r="AY136" s="52"/>
      <c r="AZ136" s="55"/>
      <c r="BA136" s="56"/>
      <c r="BB136" s="56"/>
      <c r="BC136" s="57"/>
    </row>
    <row r="137" spans="1:55" ht="17.25" hidden="1" customHeight="1" x14ac:dyDescent="0.2">
      <c r="A137" s="956"/>
      <c r="B137" s="958"/>
      <c r="C137" s="961"/>
      <c r="D137" s="1006"/>
      <c r="E137" s="971"/>
      <c r="F137" s="967"/>
      <c r="G137" s="989"/>
      <c r="H137" s="973"/>
      <c r="I137" s="978"/>
      <c r="J137" s="979"/>
      <c r="K137" s="1009"/>
      <c r="L137" s="986"/>
      <c r="M137" s="174"/>
      <c r="N137" s="175"/>
      <c r="O137" s="176"/>
      <c r="P137" s="46"/>
      <c r="Q137" s="47"/>
      <c r="R137" s="1013"/>
      <c r="S137" s="48"/>
      <c r="T137" s="881"/>
      <c r="U137" s="49"/>
      <c r="V137" s="881"/>
      <c r="W137" s="49"/>
      <c r="X137" s="881"/>
      <c r="Y137" s="49"/>
      <c r="Z137" s="881"/>
      <c r="AA137" s="49"/>
      <c r="AB137" s="881"/>
      <c r="AC137" s="49"/>
      <c r="AD137" s="881"/>
      <c r="AE137" s="49"/>
      <c r="AF137" s="881"/>
      <c r="AG137" s="50"/>
      <c r="AH137" s="857"/>
      <c r="AI137" s="857"/>
      <c r="AJ137" s="884"/>
      <c r="AK137" s="103">
        <f t="shared" si="414"/>
        <v>0</v>
      </c>
      <c r="AL137" s="51"/>
      <c r="AM137" s="52"/>
      <c r="AN137" s="52"/>
      <c r="AO137" s="52"/>
      <c r="AP137" s="52"/>
      <c r="AQ137" s="52"/>
      <c r="AR137" s="53">
        <f t="shared" si="415"/>
        <v>0</v>
      </c>
      <c r="AS137" s="54"/>
      <c r="AT137" s="52"/>
      <c r="AU137" s="53">
        <f t="shared" si="416"/>
        <v>0</v>
      </c>
      <c r="AV137" s="54"/>
      <c r="AW137" s="52"/>
      <c r="AX137" s="52"/>
      <c r="AY137" s="52"/>
      <c r="AZ137" s="55"/>
      <c r="BA137" s="56"/>
      <c r="BB137" s="56"/>
      <c r="BC137" s="57"/>
    </row>
    <row r="138" spans="1:55" ht="17.25" hidden="1" customHeight="1" x14ac:dyDescent="0.2">
      <c r="A138" s="956"/>
      <c r="B138" s="958"/>
      <c r="C138" s="961"/>
      <c r="D138" s="1006"/>
      <c r="E138" s="971"/>
      <c r="F138" s="967"/>
      <c r="G138" s="989"/>
      <c r="H138" s="973"/>
      <c r="I138" s="978"/>
      <c r="J138" s="979"/>
      <c r="K138" s="1009"/>
      <c r="L138" s="986"/>
      <c r="M138" s="174"/>
      <c r="N138" s="175"/>
      <c r="O138" s="176"/>
      <c r="P138" s="46"/>
      <c r="Q138" s="47"/>
      <c r="R138" s="1013"/>
      <c r="S138" s="48"/>
      <c r="T138" s="881"/>
      <c r="U138" s="49"/>
      <c r="V138" s="881"/>
      <c r="W138" s="49"/>
      <c r="X138" s="881"/>
      <c r="Y138" s="49"/>
      <c r="Z138" s="881"/>
      <c r="AA138" s="49"/>
      <c r="AB138" s="881"/>
      <c r="AC138" s="49"/>
      <c r="AD138" s="881"/>
      <c r="AE138" s="49"/>
      <c r="AF138" s="881"/>
      <c r="AG138" s="50"/>
      <c r="AH138" s="857"/>
      <c r="AI138" s="857"/>
      <c r="AJ138" s="884"/>
      <c r="AK138" s="103">
        <f t="shared" si="414"/>
        <v>0</v>
      </c>
      <c r="AL138" s="51"/>
      <c r="AM138" s="52"/>
      <c r="AN138" s="52"/>
      <c r="AO138" s="52"/>
      <c r="AP138" s="52"/>
      <c r="AQ138" s="52"/>
      <c r="AR138" s="53">
        <f t="shared" si="415"/>
        <v>0</v>
      </c>
      <c r="AS138" s="54"/>
      <c r="AT138" s="52"/>
      <c r="AU138" s="53">
        <f t="shared" si="416"/>
        <v>0</v>
      </c>
      <c r="AV138" s="54"/>
      <c r="AW138" s="52"/>
      <c r="AX138" s="52"/>
      <c r="AY138" s="52"/>
      <c r="AZ138" s="55"/>
      <c r="BA138" s="56"/>
      <c r="BB138" s="56"/>
      <c r="BC138" s="57"/>
    </row>
    <row r="139" spans="1:55" ht="17.25" hidden="1" customHeight="1" x14ac:dyDescent="0.2">
      <c r="A139" s="956"/>
      <c r="B139" s="958"/>
      <c r="C139" s="961"/>
      <c r="D139" s="1006"/>
      <c r="E139" s="971"/>
      <c r="F139" s="967"/>
      <c r="G139" s="989"/>
      <c r="H139" s="973"/>
      <c r="I139" s="978"/>
      <c r="J139" s="979"/>
      <c r="K139" s="1009"/>
      <c r="L139" s="986"/>
      <c r="M139" s="174"/>
      <c r="N139" s="175"/>
      <c r="O139" s="176"/>
      <c r="P139" s="46"/>
      <c r="Q139" s="47"/>
      <c r="R139" s="1013"/>
      <c r="S139" s="48"/>
      <c r="T139" s="881"/>
      <c r="U139" s="49"/>
      <c r="V139" s="881"/>
      <c r="W139" s="49"/>
      <c r="X139" s="881"/>
      <c r="Y139" s="49"/>
      <c r="Z139" s="881"/>
      <c r="AA139" s="49"/>
      <c r="AB139" s="881"/>
      <c r="AC139" s="49"/>
      <c r="AD139" s="881"/>
      <c r="AE139" s="49"/>
      <c r="AF139" s="881"/>
      <c r="AG139" s="50"/>
      <c r="AH139" s="857"/>
      <c r="AI139" s="857"/>
      <c r="AJ139" s="884"/>
      <c r="AK139" s="103">
        <f t="shared" si="414"/>
        <v>0</v>
      </c>
      <c r="AL139" s="51"/>
      <c r="AM139" s="52"/>
      <c r="AN139" s="52"/>
      <c r="AO139" s="52"/>
      <c r="AP139" s="52"/>
      <c r="AQ139" s="52"/>
      <c r="AR139" s="53">
        <f t="shared" si="415"/>
        <v>0</v>
      </c>
      <c r="AS139" s="54"/>
      <c r="AT139" s="52"/>
      <c r="AU139" s="53">
        <f t="shared" si="416"/>
        <v>0</v>
      </c>
      <c r="AV139" s="54"/>
      <c r="AW139" s="52"/>
      <c r="AX139" s="52"/>
      <c r="AY139" s="52"/>
      <c r="AZ139" s="55"/>
      <c r="BA139" s="56"/>
      <c r="BB139" s="56"/>
      <c r="BC139" s="57"/>
    </row>
    <row r="140" spans="1:55" ht="17.25" hidden="1" customHeight="1" x14ac:dyDescent="0.2">
      <c r="A140" s="956"/>
      <c r="B140" s="958"/>
      <c r="C140" s="961"/>
      <c r="D140" s="1006"/>
      <c r="E140" s="971"/>
      <c r="F140" s="967"/>
      <c r="G140" s="989"/>
      <c r="H140" s="973"/>
      <c r="I140" s="978"/>
      <c r="J140" s="979"/>
      <c r="K140" s="1009"/>
      <c r="L140" s="986"/>
      <c r="M140" s="174"/>
      <c r="N140" s="175"/>
      <c r="O140" s="176"/>
      <c r="P140" s="46"/>
      <c r="Q140" s="47"/>
      <c r="R140" s="1013"/>
      <c r="S140" s="48"/>
      <c r="T140" s="881"/>
      <c r="U140" s="49"/>
      <c r="V140" s="881"/>
      <c r="W140" s="49"/>
      <c r="X140" s="881"/>
      <c r="Y140" s="49"/>
      <c r="Z140" s="881"/>
      <c r="AA140" s="49"/>
      <c r="AB140" s="881"/>
      <c r="AC140" s="49"/>
      <c r="AD140" s="881"/>
      <c r="AE140" s="49"/>
      <c r="AF140" s="881"/>
      <c r="AG140" s="50"/>
      <c r="AH140" s="857"/>
      <c r="AI140" s="857"/>
      <c r="AJ140" s="884"/>
      <c r="AK140" s="103">
        <f t="shared" si="414"/>
        <v>0</v>
      </c>
      <c r="AL140" s="51"/>
      <c r="AM140" s="52"/>
      <c r="AN140" s="52"/>
      <c r="AO140" s="52"/>
      <c r="AP140" s="52"/>
      <c r="AQ140" s="52"/>
      <c r="AR140" s="53">
        <f t="shared" si="415"/>
        <v>0</v>
      </c>
      <c r="AS140" s="54"/>
      <c r="AT140" s="52"/>
      <c r="AU140" s="53">
        <f t="shared" si="416"/>
        <v>0</v>
      </c>
      <c r="AV140" s="54"/>
      <c r="AW140" s="52"/>
      <c r="AX140" s="52"/>
      <c r="AY140" s="52"/>
      <c r="AZ140" s="55"/>
      <c r="BA140" s="56"/>
      <c r="BB140" s="56"/>
      <c r="BC140" s="57"/>
    </row>
    <row r="141" spans="1:55" ht="17.25" hidden="1" customHeight="1" x14ac:dyDescent="0.2">
      <c r="A141" s="956"/>
      <c r="B141" s="959"/>
      <c r="C141" s="962"/>
      <c r="D141" s="1007"/>
      <c r="E141" s="971"/>
      <c r="F141" s="968"/>
      <c r="G141" s="990"/>
      <c r="H141" s="974"/>
      <c r="I141" s="978"/>
      <c r="J141" s="979"/>
      <c r="K141" s="1010"/>
      <c r="L141" s="986"/>
      <c r="M141" s="177"/>
      <c r="N141" s="178"/>
      <c r="O141" s="179"/>
      <c r="P141" s="106"/>
      <c r="Q141" s="107"/>
      <c r="R141" s="1013"/>
      <c r="S141" s="108"/>
      <c r="T141" s="881"/>
      <c r="U141" s="109"/>
      <c r="V141" s="881"/>
      <c r="W141" s="109"/>
      <c r="X141" s="881"/>
      <c r="Y141" s="109"/>
      <c r="Z141" s="881"/>
      <c r="AA141" s="109"/>
      <c r="AB141" s="881"/>
      <c r="AC141" s="109"/>
      <c r="AD141" s="881"/>
      <c r="AE141" s="109"/>
      <c r="AF141" s="881"/>
      <c r="AG141" s="110"/>
      <c r="AH141" s="857"/>
      <c r="AI141" s="857"/>
      <c r="AJ141" s="885"/>
      <c r="AK141" s="103">
        <f t="shared" si="414"/>
        <v>0</v>
      </c>
      <c r="AL141" s="111"/>
      <c r="AM141" s="112"/>
      <c r="AN141" s="112"/>
      <c r="AO141" s="112"/>
      <c r="AP141" s="112"/>
      <c r="AQ141" s="112"/>
      <c r="AR141" s="53">
        <f t="shared" si="415"/>
        <v>0</v>
      </c>
      <c r="AS141" s="113"/>
      <c r="AT141" s="112"/>
      <c r="AU141" s="53">
        <f>SUM(AS141:AT141)</f>
        <v>0</v>
      </c>
      <c r="AV141" s="113"/>
      <c r="AW141" s="112"/>
      <c r="AX141" s="112"/>
      <c r="AY141" s="112"/>
      <c r="AZ141" s="114"/>
      <c r="BA141" s="115"/>
      <c r="BB141" s="115"/>
      <c r="BC141" s="116"/>
    </row>
    <row r="142" spans="1:55" ht="9.9499999999999993" hidden="1" customHeight="1" thickBot="1" x14ac:dyDescent="0.25">
      <c r="A142" s="957"/>
      <c r="B142" s="960"/>
      <c r="C142" s="963"/>
      <c r="D142" s="1008"/>
      <c r="E142" s="972"/>
      <c r="F142" s="969"/>
      <c r="G142" s="991"/>
      <c r="H142" s="975"/>
      <c r="I142" s="980"/>
      <c r="J142" s="981"/>
      <c r="K142" s="1011"/>
      <c r="L142" s="987"/>
      <c r="M142" s="180"/>
      <c r="N142" s="181"/>
      <c r="O142" s="182"/>
      <c r="P142" s="117"/>
      <c r="Q142" s="117"/>
      <c r="R142" s="1014"/>
      <c r="S142" s="183"/>
      <c r="T142" s="882"/>
      <c r="U142" s="184"/>
      <c r="V142" s="882"/>
      <c r="W142" s="184"/>
      <c r="X142" s="882"/>
      <c r="Y142" s="184"/>
      <c r="Z142" s="882"/>
      <c r="AA142" s="184"/>
      <c r="AB142" s="882"/>
      <c r="AC142" s="184"/>
      <c r="AD142" s="882"/>
      <c r="AE142" s="184"/>
      <c r="AF142" s="882"/>
      <c r="AG142" s="185"/>
      <c r="AH142" s="858"/>
      <c r="AI142" s="858"/>
      <c r="AJ142" s="118"/>
      <c r="AK142" s="119"/>
      <c r="AL142" s="186"/>
      <c r="AM142" s="187"/>
      <c r="AN142" s="187"/>
      <c r="AO142" s="187"/>
      <c r="AP142" s="187"/>
      <c r="AQ142" s="187"/>
      <c r="AR142" s="120"/>
      <c r="AS142" s="188"/>
      <c r="AT142" s="187"/>
      <c r="AU142" s="120"/>
      <c r="AV142" s="188"/>
      <c r="AW142" s="187"/>
      <c r="AX142" s="187"/>
      <c r="AY142" s="187"/>
      <c r="AZ142" s="189"/>
      <c r="BA142" s="190"/>
      <c r="BB142" s="190"/>
      <c r="BC142" s="191"/>
    </row>
    <row r="143" spans="1:55" ht="6" hidden="1" customHeight="1" x14ac:dyDescent="0.2">
      <c r="A143" s="156"/>
      <c r="B143" s="192"/>
      <c r="C143" s="192"/>
      <c r="D143" s="192"/>
      <c r="E143" s="192"/>
      <c r="F143" s="192"/>
      <c r="G143" s="192"/>
      <c r="H143" s="192"/>
      <c r="I143" s="988"/>
      <c r="J143" s="988"/>
      <c r="K143" s="192"/>
      <c r="L143" s="192"/>
      <c r="M143" s="192"/>
      <c r="N143" s="192"/>
      <c r="O143" s="192"/>
      <c r="P143" s="192"/>
      <c r="Q143" s="192"/>
      <c r="R143" s="192"/>
      <c r="S143" s="192"/>
      <c r="T143" s="192"/>
      <c r="U143" s="192"/>
      <c r="V143" s="192"/>
      <c r="W143" s="192"/>
      <c r="X143" s="192"/>
      <c r="Y143" s="192"/>
      <c r="Z143" s="192"/>
      <c r="AA143" s="192"/>
      <c r="AB143" s="192"/>
      <c r="AC143" s="192"/>
      <c r="AD143" s="192"/>
      <c r="AE143" s="192"/>
      <c r="AF143" s="192"/>
      <c r="AG143" s="192"/>
      <c r="AH143" s="192"/>
      <c r="AI143" s="192"/>
      <c r="AJ143" s="192"/>
      <c r="AK143" s="193"/>
      <c r="AL143" s="193"/>
      <c r="AM143" s="193"/>
      <c r="AN143" s="193"/>
      <c r="AO143" s="193"/>
      <c r="AP143" s="193"/>
      <c r="AQ143" s="194"/>
      <c r="AR143" s="193"/>
      <c r="AS143" s="193"/>
      <c r="AT143" s="193"/>
      <c r="AU143" s="193"/>
      <c r="AV143" s="193"/>
      <c r="AW143" s="193"/>
      <c r="AX143" s="193"/>
      <c r="AY143" s="193"/>
      <c r="AZ143" s="193"/>
      <c r="BA143" s="193"/>
      <c r="BB143" s="193"/>
      <c r="BC143" s="156"/>
    </row>
    <row r="144" spans="1:55" ht="72" hidden="1" customHeight="1" x14ac:dyDescent="0.2">
      <c r="A144" s="955">
        <v>17</v>
      </c>
      <c r="B144" s="161" t="s">
        <v>1705</v>
      </c>
      <c r="C144" s="162" t="s">
        <v>1706</v>
      </c>
      <c r="D144" s="163" t="s">
        <v>21</v>
      </c>
      <c r="E144" s="163" t="s">
        <v>1892</v>
      </c>
      <c r="F144" s="162" t="s">
        <v>1707</v>
      </c>
      <c r="G144" s="164" t="s">
        <v>1679</v>
      </c>
      <c r="H144" s="164" t="s">
        <v>1680</v>
      </c>
      <c r="I144" s="165" t="s">
        <v>1908</v>
      </c>
      <c r="J144" s="166">
        <f>+$N$3</f>
        <v>2019</v>
      </c>
      <c r="K144" s="164" t="s">
        <v>1925</v>
      </c>
      <c r="L144" s="165" t="s">
        <v>1926</v>
      </c>
      <c r="M144" s="162" t="s">
        <v>1708</v>
      </c>
      <c r="N144" s="162" t="s">
        <v>1709</v>
      </c>
      <c r="O144" s="162" t="s">
        <v>1710</v>
      </c>
      <c r="P144" s="162" t="s">
        <v>1711</v>
      </c>
      <c r="Q144" s="162" t="s">
        <v>1712</v>
      </c>
      <c r="R144" s="167">
        <f t="shared" ref="R144" si="417">SUM(R145:R151)</f>
        <v>0</v>
      </c>
      <c r="S144" s="168">
        <f t="shared" ref="S144" si="418">SUM(S145:S151)</f>
        <v>0</v>
      </c>
      <c r="T144" s="169">
        <f t="shared" ref="T144" si="419">SUM(T145:T151)</f>
        <v>0</v>
      </c>
      <c r="U144" s="170">
        <f t="shared" ref="U144" si="420">SUM(U145:U151)</f>
        <v>0</v>
      </c>
      <c r="V144" s="169">
        <f t="shared" ref="V144" si="421">SUM(V145:V151)</f>
        <v>0</v>
      </c>
      <c r="W144" s="170">
        <f t="shared" ref="W144" si="422">SUM(W145:W151)</f>
        <v>0</v>
      </c>
      <c r="X144" s="169">
        <f t="shared" ref="X144" si="423">SUM(X145:X151)</f>
        <v>0</v>
      </c>
      <c r="Y144" s="170">
        <f t="shared" ref="Y144" si="424">SUM(Y145:Y151)</f>
        <v>0</v>
      </c>
      <c r="Z144" s="169">
        <f t="shared" ref="Z144" si="425">SUM(Z145:Z151)</f>
        <v>0</v>
      </c>
      <c r="AA144" s="170">
        <f t="shared" ref="AA144" si="426">SUM(AA145:AA151)</f>
        <v>0</v>
      </c>
      <c r="AB144" s="169">
        <f t="shared" ref="AB144" si="427">SUM(AB145:AB151)</f>
        <v>0</v>
      </c>
      <c r="AC144" s="170">
        <f t="shared" ref="AC144" si="428">SUM(AC145:AC151)</f>
        <v>0</v>
      </c>
      <c r="AD144" s="169">
        <f t="shared" ref="AD144" si="429">SUM(AD145:AD151)</f>
        <v>0</v>
      </c>
      <c r="AE144" s="170">
        <f t="shared" ref="AE144" si="430">SUM(AE145:AE151)</f>
        <v>0</v>
      </c>
      <c r="AF144" s="169">
        <f t="shared" ref="AF144" si="431">SUM(AF145:AF151)</f>
        <v>0</v>
      </c>
      <c r="AG144" s="171">
        <f t="shared" ref="AG144" si="432">SUM(AG145:AG151)</f>
        <v>0</v>
      </c>
      <c r="AH144" s="855"/>
      <c r="AI144" s="855"/>
      <c r="AJ144" s="172">
        <f t="shared" ref="AJ144" si="433">SUM(AJ145:AJ151)</f>
        <v>0</v>
      </c>
      <c r="AK144" s="173">
        <f t="shared" ref="AK144" si="434">SUM(AK145:AK151)</f>
        <v>0</v>
      </c>
      <c r="AL144" s="41">
        <f t="shared" ref="AL144" si="435">SUM(AL145:AL151)</f>
        <v>0</v>
      </c>
      <c r="AM144" s="42">
        <f t="shared" ref="AM144" si="436">SUM(AM145:AM151)</f>
        <v>0</v>
      </c>
      <c r="AN144" s="42">
        <f t="shared" ref="AN144" si="437">SUM(AN145:AN151)</f>
        <v>0</v>
      </c>
      <c r="AO144" s="42">
        <f t="shared" ref="AO144" si="438">SUM(AO145:AO151)</f>
        <v>0</v>
      </c>
      <c r="AP144" s="42">
        <f t="shared" ref="AP144" si="439">SUM(AP145:AP151)</f>
        <v>0</v>
      </c>
      <c r="AQ144" s="42">
        <f t="shared" ref="AQ144" si="440">SUM(AQ145:AQ151)</f>
        <v>0</v>
      </c>
      <c r="AR144" s="43">
        <f t="shared" ref="AR144" si="441">SUM(AR145:AR151)</f>
        <v>0</v>
      </c>
      <c r="AS144" s="104">
        <f t="shared" ref="AS144" si="442">SUM(AS145:AS151)</f>
        <v>0</v>
      </c>
      <c r="AT144" s="42">
        <f t="shared" ref="AT144" si="443">SUM(AT145:AT151)</f>
        <v>0</v>
      </c>
      <c r="AU144" s="43">
        <f t="shared" ref="AU144" si="444">SUM(AU145:AU151)</f>
        <v>0</v>
      </c>
      <c r="AV144" s="104">
        <f t="shared" ref="AV144" si="445">SUM(AV145:AV151)</f>
        <v>0</v>
      </c>
      <c r="AW144" s="42">
        <f t="shared" ref="AW144" si="446">SUM(AW145:AW151)</f>
        <v>0</v>
      </c>
      <c r="AX144" s="42">
        <f t="shared" ref="AX144" si="447">SUM(AX145:AX151)</f>
        <v>0</v>
      </c>
      <c r="AY144" s="42">
        <f t="shared" ref="AY144" si="448">SUM(AY145:AY151)</f>
        <v>0</v>
      </c>
      <c r="AZ144" s="105">
        <f t="shared" ref="AZ144" si="449">SUM(AZ145:AZ151)</f>
        <v>0</v>
      </c>
      <c r="BA144" s="44" t="s">
        <v>1685</v>
      </c>
      <c r="BB144" s="44" t="s">
        <v>1686</v>
      </c>
      <c r="BC144" s="45" t="s">
        <v>1687</v>
      </c>
    </row>
    <row r="145" spans="1:55" ht="17.25" hidden="1" customHeight="1" x14ac:dyDescent="0.2">
      <c r="A145" s="956"/>
      <c r="B145" s="958" t="str">
        <f>VLOOKUP($D$9,'PROYECTOS REGISTRADOS'!$A$2:$D$82,4,0)</f>
        <v>Implementación del Plan Sectorial de Turismo, Tocancipá, Cundinamarca, Centro Oriente</v>
      </c>
      <c r="C145" s="961" t="str">
        <f>VLOOKUP($D$9,'PROYECTOS REGISTRADOS'!$A$2:$D$82,3,0)</f>
        <v>2016-25817-0035</v>
      </c>
      <c r="D145" s="1006"/>
      <c r="E145" s="970" t="str">
        <f>IF(D145=0,"0-0",(VLOOKUP(D145,'CONSOLIDADO PLAN DESARROLLO'!$EL$9:$ET$304,2,0)))</f>
        <v>0-0</v>
      </c>
      <c r="F145" s="967" t="str">
        <f>IF(D145=0,"0-0",(VLOOKUP(D145,'CONSOLIDADO PLAN DESARROLLO'!$EL$9:$ET$304,3,0)))</f>
        <v>0-0</v>
      </c>
      <c r="G145" s="989" t="str">
        <f>IF(D145=0,"0-0",(VLOOKUP(D145,'CONSOLIDADO PLAN DESARROLLO'!$EL$9:$ET$304,4,0)))</f>
        <v>0-0</v>
      </c>
      <c r="H145" s="973" t="str">
        <f>IF(D145=0,"0-0",(VLOOKUP(D145,'CONSOLIDADO PLAN DESARROLLO'!$EL$9:$ET$304,5,0)))</f>
        <v>0-0</v>
      </c>
      <c r="I145" s="976" t="str">
        <f>IF(D145=0,"0-0",(VLOOKUP(D145,'CONSOLIDADO PLAN DESARROLLO'!$EL$9:$ET$304,$R$3,0)))</f>
        <v>0-0</v>
      </c>
      <c r="J145" s="977"/>
      <c r="K145" s="1009"/>
      <c r="L145" s="985"/>
      <c r="M145" s="174"/>
      <c r="N145" s="175"/>
      <c r="O145" s="176"/>
      <c r="P145" s="46"/>
      <c r="Q145" s="47"/>
      <c r="R145" s="1012"/>
      <c r="S145" s="48"/>
      <c r="T145" s="880"/>
      <c r="U145" s="49"/>
      <c r="V145" s="880"/>
      <c r="W145" s="49"/>
      <c r="X145" s="880"/>
      <c r="Y145" s="49"/>
      <c r="Z145" s="880"/>
      <c r="AA145" s="49"/>
      <c r="AB145" s="880"/>
      <c r="AC145" s="49"/>
      <c r="AD145" s="880"/>
      <c r="AE145" s="49"/>
      <c r="AF145" s="880"/>
      <c r="AG145" s="50"/>
      <c r="AH145" s="856"/>
      <c r="AI145" s="856"/>
      <c r="AJ145" s="883">
        <f>+R145+T145+V145+X145+Z145+AB145+AD145+AF145</f>
        <v>0</v>
      </c>
      <c r="AK145" s="103">
        <f t="shared" ref="AK145:AK150" si="450">AC145+AE145+AG145+S145+U145+W145+Y145+AA145</f>
        <v>0</v>
      </c>
      <c r="AL145" s="51"/>
      <c r="AM145" s="52"/>
      <c r="AN145" s="52"/>
      <c r="AO145" s="52"/>
      <c r="AP145" s="52"/>
      <c r="AQ145" s="52"/>
      <c r="AR145" s="53">
        <f t="shared" ref="AR145:AR150" si="451">SUM(AL145:AQ145)</f>
        <v>0</v>
      </c>
      <c r="AS145" s="54"/>
      <c r="AT145" s="52"/>
      <c r="AU145" s="53">
        <f t="shared" ref="AU145:AU149" si="452">SUM(AS145:AT145)</f>
        <v>0</v>
      </c>
      <c r="AV145" s="54"/>
      <c r="AW145" s="52"/>
      <c r="AX145" s="52"/>
      <c r="AY145" s="52"/>
      <c r="AZ145" s="55"/>
      <c r="BA145" s="56"/>
      <c r="BB145" s="56"/>
      <c r="BC145" s="57"/>
    </row>
    <row r="146" spans="1:55" ht="17.25" hidden="1" customHeight="1" x14ac:dyDescent="0.2">
      <c r="A146" s="956"/>
      <c r="B146" s="958"/>
      <c r="C146" s="961"/>
      <c r="D146" s="1006"/>
      <c r="E146" s="971"/>
      <c r="F146" s="967"/>
      <c r="G146" s="989"/>
      <c r="H146" s="973"/>
      <c r="I146" s="978"/>
      <c r="J146" s="979"/>
      <c r="K146" s="1009"/>
      <c r="L146" s="986"/>
      <c r="M146" s="174"/>
      <c r="N146" s="175"/>
      <c r="O146" s="176"/>
      <c r="P146" s="46"/>
      <c r="Q146" s="47"/>
      <c r="R146" s="1013"/>
      <c r="S146" s="48"/>
      <c r="T146" s="881"/>
      <c r="U146" s="49"/>
      <c r="V146" s="881"/>
      <c r="W146" s="49"/>
      <c r="X146" s="881"/>
      <c r="Y146" s="49"/>
      <c r="Z146" s="881"/>
      <c r="AA146" s="49"/>
      <c r="AB146" s="881"/>
      <c r="AC146" s="49"/>
      <c r="AD146" s="881"/>
      <c r="AE146" s="49"/>
      <c r="AF146" s="881"/>
      <c r="AG146" s="50"/>
      <c r="AH146" s="857"/>
      <c r="AI146" s="857"/>
      <c r="AJ146" s="884"/>
      <c r="AK146" s="103">
        <f t="shared" si="450"/>
        <v>0</v>
      </c>
      <c r="AL146" s="51"/>
      <c r="AM146" s="52"/>
      <c r="AN146" s="52"/>
      <c r="AO146" s="52"/>
      <c r="AP146" s="52"/>
      <c r="AQ146" s="52"/>
      <c r="AR146" s="53">
        <f t="shared" si="451"/>
        <v>0</v>
      </c>
      <c r="AS146" s="54"/>
      <c r="AT146" s="52"/>
      <c r="AU146" s="53">
        <f t="shared" si="452"/>
        <v>0</v>
      </c>
      <c r="AV146" s="54"/>
      <c r="AW146" s="52"/>
      <c r="AX146" s="52"/>
      <c r="AY146" s="52"/>
      <c r="AZ146" s="55"/>
      <c r="BA146" s="56"/>
      <c r="BB146" s="56"/>
      <c r="BC146" s="57"/>
    </row>
    <row r="147" spans="1:55" ht="17.25" hidden="1" customHeight="1" x14ac:dyDescent="0.2">
      <c r="A147" s="956"/>
      <c r="B147" s="958"/>
      <c r="C147" s="961"/>
      <c r="D147" s="1006"/>
      <c r="E147" s="971"/>
      <c r="F147" s="967"/>
      <c r="G147" s="989"/>
      <c r="H147" s="973"/>
      <c r="I147" s="978"/>
      <c r="J147" s="979"/>
      <c r="K147" s="1009"/>
      <c r="L147" s="986"/>
      <c r="M147" s="174"/>
      <c r="N147" s="175"/>
      <c r="O147" s="176"/>
      <c r="P147" s="46"/>
      <c r="Q147" s="47"/>
      <c r="R147" s="1013"/>
      <c r="S147" s="48"/>
      <c r="T147" s="881"/>
      <c r="U147" s="49"/>
      <c r="V147" s="881"/>
      <c r="W147" s="49"/>
      <c r="X147" s="881"/>
      <c r="Y147" s="49"/>
      <c r="Z147" s="881"/>
      <c r="AA147" s="49"/>
      <c r="AB147" s="881"/>
      <c r="AC147" s="49"/>
      <c r="AD147" s="881"/>
      <c r="AE147" s="49"/>
      <c r="AF147" s="881"/>
      <c r="AG147" s="50"/>
      <c r="AH147" s="857"/>
      <c r="AI147" s="857"/>
      <c r="AJ147" s="884"/>
      <c r="AK147" s="103">
        <f t="shared" si="450"/>
        <v>0</v>
      </c>
      <c r="AL147" s="51"/>
      <c r="AM147" s="52"/>
      <c r="AN147" s="52"/>
      <c r="AO147" s="52"/>
      <c r="AP147" s="52"/>
      <c r="AQ147" s="52"/>
      <c r="AR147" s="53">
        <f t="shared" si="451"/>
        <v>0</v>
      </c>
      <c r="AS147" s="54"/>
      <c r="AT147" s="52"/>
      <c r="AU147" s="53">
        <f t="shared" si="452"/>
        <v>0</v>
      </c>
      <c r="AV147" s="54"/>
      <c r="AW147" s="52"/>
      <c r="AX147" s="52"/>
      <c r="AY147" s="52"/>
      <c r="AZ147" s="55"/>
      <c r="BA147" s="56"/>
      <c r="BB147" s="56"/>
      <c r="BC147" s="57"/>
    </row>
    <row r="148" spans="1:55" ht="17.25" hidden="1" customHeight="1" x14ac:dyDescent="0.2">
      <c r="A148" s="956"/>
      <c r="B148" s="958"/>
      <c r="C148" s="961"/>
      <c r="D148" s="1006"/>
      <c r="E148" s="971"/>
      <c r="F148" s="967"/>
      <c r="G148" s="989"/>
      <c r="H148" s="973"/>
      <c r="I148" s="978"/>
      <c r="J148" s="979"/>
      <c r="K148" s="1009"/>
      <c r="L148" s="986"/>
      <c r="M148" s="174"/>
      <c r="N148" s="175"/>
      <c r="O148" s="176"/>
      <c r="P148" s="46"/>
      <c r="Q148" s="47"/>
      <c r="R148" s="1013"/>
      <c r="S148" s="48"/>
      <c r="T148" s="881"/>
      <c r="U148" s="49"/>
      <c r="V148" s="881"/>
      <c r="W148" s="49"/>
      <c r="X148" s="881"/>
      <c r="Y148" s="49"/>
      <c r="Z148" s="881"/>
      <c r="AA148" s="49"/>
      <c r="AB148" s="881"/>
      <c r="AC148" s="49"/>
      <c r="AD148" s="881"/>
      <c r="AE148" s="49"/>
      <c r="AF148" s="881"/>
      <c r="AG148" s="50"/>
      <c r="AH148" s="857"/>
      <c r="AI148" s="857"/>
      <c r="AJ148" s="884"/>
      <c r="AK148" s="103">
        <f t="shared" si="450"/>
        <v>0</v>
      </c>
      <c r="AL148" s="51"/>
      <c r="AM148" s="52"/>
      <c r="AN148" s="52"/>
      <c r="AO148" s="52"/>
      <c r="AP148" s="52"/>
      <c r="AQ148" s="52"/>
      <c r="AR148" s="53">
        <f t="shared" si="451"/>
        <v>0</v>
      </c>
      <c r="AS148" s="54"/>
      <c r="AT148" s="52"/>
      <c r="AU148" s="53">
        <f t="shared" si="452"/>
        <v>0</v>
      </c>
      <c r="AV148" s="54"/>
      <c r="AW148" s="52"/>
      <c r="AX148" s="52"/>
      <c r="AY148" s="52"/>
      <c r="AZ148" s="55"/>
      <c r="BA148" s="56"/>
      <c r="BB148" s="56"/>
      <c r="BC148" s="57"/>
    </row>
    <row r="149" spans="1:55" ht="17.25" hidden="1" customHeight="1" x14ac:dyDescent="0.2">
      <c r="A149" s="956"/>
      <c r="B149" s="958"/>
      <c r="C149" s="961"/>
      <c r="D149" s="1006"/>
      <c r="E149" s="971"/>
      <c r="F149" s="967"/>
      <c r="G149" s="989"/>
      <c r="H149" s="973"/>
      <c r="I149" s="978"/>
      <c r="J149" s="979"/>
      <c r="K149" s="1009"/>
      <c r="L149" s="986"/>
      <c r="M149" s="174"/>
      <c r="N149" s="175"/>
      <c r="O149" s="176"/>
      <c r="P149" s="46"/>
      <c r="Q149" s="47"/>
      <c r="R149" s="1013"/>
      <c r="S149" s="48"/>
      <c r="T149" s="881"/>
      <c r="U149" s="49"/>
      <c r="V149" s="881"/>
      <c r="W149" s="49"/>
      <c r="X149" s="881"/>
      <c r="Y149" s="49"/>
      <c r="Z149" s="881"/>
      <c r="AA149" s="49"/>
      <c r="AB149" s="881"/>
      <c r="AC149" s="49"/>
      <c r="AD149" s="881"/>
      <c r="AE149" s="49"/>
      <c r="AF149" s="881"/>
      <c r="AG149" s="50"/>
      <c r="AH149" s="857"/>
      <c r="AI149" s="857"/>
      <c r="AJ149" s="884"/>
      <c r="AK149" s="103">
        <f t="shared" si="450"/>
        <v>0</v>
      </c>
      <c r="AL149" s="51"/>
      <c r="AM149" s="52"/>
      <c r="AN149" s="52"/>
      <c r="AO149" s="52"/>
      <c r="AP149" s="52"/>
      <c r="AQ149" s="52"/>
      <c r="AR149" s="53">
        <f t="shared" si="451"/>
        <v>0</v>
      </c>
      <c r="AS149" s="54"/>
      <c r="AT149" s="52"/>
      <c r="AU149" s="53">
        <f t="shared" si="452"/>
        <v>0</v>
      </c>
      <c r="AV149" s="54"/>
      <c r="AW149" s="52"/>
      <c r="AX149" s="52"/>
      <c r="AY149" s="52"/>
      <c r="AZ149" s="55"/>
      <c r="BA149" s="56"/>
      <c r="BB149" s="56"/>
      <c r="BC149" s="57"/>
    </row>
    <row r="150" spans="1:55" ht="17.25" hidden="1" customHeight="1" x14ac:dyDescent="0.2">
      <c r="A150" s="956"/>
      <c r="B150" s="959"/>
      <c r="C150" s="962"/>
      <c r="D150" s="1007"/>
      <c r="E150" s="971"/>
      <c r="F150" s="968"/>
      <c r="G150" s="990"/>
      <c r="H150" s="974"/>
      <c r="I150" s="978"/>
      <c r="J150" s="979"/>
      <c r="K150" s="1010"/>
      <c r="L150" s="986"/>
      <c r="M150" s="177"/>
      <c r="N150" s="178"/>
      <c r="O150" s="179"/>
      <c r="P150" s="106"/>
      <c r="Q150" s="107"/>
      <c r="R150" s="1013"/>
      <c r="S150" s="108"/>
      <c r="T150" s="881"/>
      <c r="U150" s="109"/>
      <c r="V150" s="881"/>
      <c r="W150" s="109"/>
      <c r="X150" s="881"/>
      <c r="Y150" s="109"/>
      <c r="Z150" s="881"/>
      <c r="AA150" s="109"/>
      <c r="AB150" s="881"/>
      <c r="AC150" s="109"/>
      <c r="AD150" s="881"/>
      <c r="AE150" s="109"/>
      <c r="AF150" s="881"/>
      <c r="AG150" s="110"/>
      <c r="AH150" s="857"/>
      <c r="AI150" s="857"/>
      <c r="AJ150" s="885"/>
      <c r="AK150" s="103">
        <f t="shared" si="450"/>
        <v>0</v>
      </c>
      <c r="AL150" s="111"/>
      <c r="AM150" s="112"/>
      <c r="AN150" s="112"/>
      <c r="AO150" s="112"/>
      <c r="AP150" s="112"/>
      <c r="AQ150" s="112"/>
      <c r="AR150" s="53">
        <f t="shared" si="451"/>
        <v>0</v>
      </c>
      <c r="AS150" s="113"/>
      <c r="AT150" s="112"/>
      <c r="AU150" s="53">
        <f>SUM(AS150:AT150)</f>
        <v>0</v>
      </c>
      <c r="AV150" s="113"/>
      <c r="AW150" s="112"/>
      <c r="AX150" s="112"/>
      <c r="AY150" s="112"/>
      <c r="AZ150" s="114"/>
      <c r="BA150" s="115"/>
      <c r="BB150" s="115"/>
      <c r="BC150" s="116"/>
    </row>
    <row r="151" spans="1:55" ht="9.9499999999999993" hidden="1" customHeight="1" thickBot="1" x14ac:dyDescent="0.25">
      <c r="A151" s="957"/>
      <c r="B151" s="960"/>
      <c r="C151" s="963"/>
      <c r="D151" s="1008"/>
      <c r="E151" s="972"/>
      <c r="F151" s="969"/>
      <c r="G151" s="991"/>
      <c r="H151" s="975"/>
      <c r="I151" s="980"/>
      <c r="J151" s="981"/>
      <c r="K151" s="1011"/>
      <c r="L151" s="987"/>
      <c r="M151" s="180"/>
      <c r="N151" s="181"/>
      <c r="O151" s="182"/>
      <c r="P151" s="117"/>
      <c r="Q151" s="117"/>
      <c r="R151" s="1014"/>
      <c r="S151" s="183"/>
      <c r="T151" s="882"/>
      <c r="U151" s="184"/>
      <c r="V151" s="882"/>
      <c r="W151" s="184"/>
      <c r="X151" s="882"/>
      <c r="Y151" s="184"/>
      <c r="Z151" s="882"/>
      <c r="AA151" s="184"/>
      <c r="AB151" s="882"/>
      <c r="AC151" s="184"/>
      <c r="AD151" s="882"/>
      <c r="AE151" s="184"/>
      <c r="AF151" s="882"/>
      <c r="AG151" s="185"/>
      <c r="AH151" s="858"/>
      <c r="AI151" s="858"/>
      <c r="AJ151" s="118"/>
      <c r="AK151" s="119"/>
      <c r="AL151" s="186"/>
      <c r="AM151" s="187"/>
      <c r="AN151" s="187"/>
      <c r="AO151" s="187"/>
      <c r="AP151" s="187"/>
      <c r="AQ151" s="187"/>
      <c r="AR151" s="120"/>
      <c r="AS151" s="188"/>
      <c r="AT151" s="187"/>
      <c r="AU151" s="120"/>
      <c r="AV151" s="188"/>
      <c r="AW151" s="187"/>
      <c r="AX151" s="187"/>
      <c r="AY151" s="187"/>
      <c r="AZ151" s="189"/>
      <c r="BA151" s="190"/>
      <c r="BB151" s="190"/>
      <c r="BC151" s="191"/>
    </row>
    <row r="152" spans="1:55" ht="6" hidden="1" customHeight="1" x14ac:dyDescent="0.2">
      <c r="A152" s="156"/>
      <c r="B152" s="192"/>
      <c r="C152" s="192"/>
      <c r="D152" s="192"/>
      <c r="E152" s="192"/>
      <c r="F152" s="192"/>
      <c r="G152" s="192"/>
      <c r="H152" s="192"/>
      <c r="I152" s="988"/>
      <c r="J152" s="988"/>
      <c r="K152" s="192"/>
      <c r="L152" s="192"/>
      <c r="M152" s="192"/>
      <c r="N152" s="192"/>
      <c r="O152" s="192"/>
      <c r="P152" s="192"/>
      <c r="Q152" s="192"/>
      <c r="R152" s="192"/>
      <c r="S152" s="192"/>
      <c r="T152" s="192"/>
      <c r="U152" s="192"/>
      <c r="V152" s="192"/>
      <c r="W152" s="192"/>
      <c r="X152" s="192"/>
      <c r="Y152" s="192"/>
      <c r="Z152" s="192"/>
      <c r="AA152" s="192"/>
      <c r="AB152" s="192"/>
      <c r="AC152" s="192"/>
      <c r="AD152" s="192"/>
      <c r="AE152" s="192"/>
      <c r="AF152" s="192"/>
      <c r="AG152" s="192"/>
      <c r="AH152" s="192"/>
      <c r="AI152" s="192"/>
      <c r="AJ152" s="192"/>
      <c r="AK152" s="193"/>
      <c r="AL152" s="193"/>
      <c r="AM152" s="193"/>
      <c r="AN152" s="193"/>
      <c r="AO152" s="193"/>
      <c r="AP152" s="193"/>
      <c r="AQ152" s="194"/>
      <c r="AR152" s="193"/>
      <c r="AS152" s="193"/>
      <c r="AT152" s="193"/>
      <c r="AU152" s="193"/>
      <c r="AV152" s="193"/>
      <c r="AW152" s="193"/>
      <c r="AX152" s="193"/>
      <c r="AY152" s="193"/>
      <c r="AZ152" s="193"/>
      <c r="BA152" s="193"/>
      <c r="BB152" s="193"/>
      <c r="BC152" s="156"/>
    </row>
    <row r="153" spans="1:55" ht="72" hidden="1" customHeight="1" x14ac:dyDescent="0.2">
      <c r="A153" s="955">
        <v>18</v>
      </c>
      <c r="B153" s="161" t="s">
        <v>1705</v>
      </c>
      <c r="C153" s="162" t="s">
        <v>1706</v>
      </c>
      <c r="D153" s="163" t="s">
        <v>21</v>
      </c>
      <c r="E153" s="163" t="s">
        <v>1892</v>
      </c>
      <c r="F153" s="162" t="s">
        <v>1707</v>
      </c>
      <c r="G153" s="164" t="s">
        <v>1679</v>
      </c>
      <c r="H153" s="164" t="s">
        <v>1680</v>
      </c>
      <c r="I153" s="165" t="s">
        <v>1908</v>
      </c>
      <c r="J153" s="166">
        <f>+$N$3</f>
        <v>2019</v>
      </c>
      <c r="K153" s="164" t="s">
        <v>1925</v>
      </c>
      <c r="L153" s="165" t="s">
        <v>1926</v>
      </c>
      <c r="M153" s="162" t="s">
        <v>1708</v>
      </c>
      <c r="N153" s="162" t="s">
        <v>1709</v>
      </c>
      <c r="O153" s="162" t="s">
        <v>1710</v>
      </c>
      <c r="P153" s="162" t="s">
        <v>1711</v>
      </c>
      <c r="Q153" s="162" t="s">
        <v>1712</v>
      </c>
      <c r="R153" s="167">
        <f t="shared" ref="R153" si="453">SUM(R154:R160)</f>
        <v>0</v>
      </c>
      <c r="S153" s="168">
        <f t="shared" ref="S153" si="454">SUM(S154:S160)</f>
        <v>0</v>
      </c>
      <c r="T153" s="169">
        <f t="shared" ref="T153" si="455">SUM(T154:T160)</f>
        <v>0</v>
      </c>
      <c r="U153" s="170">
        <f t="shared" ref="U153" si="456">SUM(U154:U160)</f>
        <v>0</v>
      </c>
      <c r="V153" s="169">
        <f t="shared" ref="V153" si="457">SUM(V154:V160)</f>
        <v>0</v>
      </c>
      <c r="W153" s="170">
        <f t="shared" ref="W153" si="458">SUM(W154:W160)</f>
        <v>0</v>
      </c>
      <c r="X153" s="169">
        <f t="shared" ref="X153" si="459">SUM(X154:X160)</f>
        <v>0</v>
      </c>
      <c r="Y153" s="170">
        <f t="shared" ref="Y153" si="460">SUM(Y154:Y160)</f>
        <v>0</v>
      </c>
      <c r="Z153" s="169">
        <f t="shared" ref="Z153" si="461">SUM(Z154:Z160)</f>
        <v>0</v>
      </c>
      <c r="AA153" s="170">
        <f t="shared" ref="AA153" si="462">SUM(AA154:AA160)</f>
        <v>0</v>
      </c>
      <c r="AB153" s="169">
        <f t="shared" ref="AB153" si="463">SUM(AB154:AB160)</f>
        <v>0</v>
      </c>
      <c r="AC153" s="170">
        <f t="shared" ref="AC153" si="464">SUM(AC154:AC160)</f>
        <v>0</v>
      </c>
      <c r="AD153" s="169">
        <f t="shared" ref="AD153" si="465">SUM(AD154:AD160)</f>
        <v>0</v>
      </c>
      <c r="AE153" s="170">
        <f t="shared" ref="AE153" si="466">SUM(AE154:AE160)</f>
        <v>0</v>
      </c>
      <c r="AF153" s="169">
        <f t="shared" ref="AF153" si="467">SUM(AF154:AF160)</f>
        <v>0</v>
      </c>
      <c r="AG153" s="171">
        <f t="shared" ref="AG153" si="468">SUM(AG154:AG160)</f>
        <v>0</v>
      </c>
      <c r="AH153" s="855"/>
      <c r="AI153" s="855"/>
      <c r="AJ153" s="172">
        <f t="shared" ref="AJ153" si="469">SUM(AJ154:AJ160)</f>
        <v>0</v>
      </c>
      <c r="AK153" s="173">
        <f t="shared" ref="AK153" si="470">SUM(AK154:AK160)</f>
        <v>0</v>
      </c>
      <c r="AL153" s="41">
        <f t="shared" ref="AL153" si="471">SUM(AL154:AL160)</f>
        <v>0</v>
      </c>
      <c r="AM153" s="42">
        <f t="shared" ref="AM153" si="472">SUM(AM154:AM160)</f>
        <v>0</v>
      </c>
      <c r="AN153" s="42">
        <f t="shared" ref="AN153" si="473">SUM(AN154:AN160)</f>
        <v>0</v>
      </c>
      <c r="AO153" s="42">
        <f t="shared" ref="AO153" si="474">SUM(AO154:AO160)</f>
        <v>0</v>
      </c>
      <c r="AP153" s="42">
        <f t="shared" ref="AP153" si="475">SUM(AP154:AP160)</f>
        <v>0</v>
      </c>
      <c r="AQ153" s="42">
        <f t="shared" ref="AQ153" si="476">SUM(AQ154:AQ160)</f>
        <v>0</v>
      </c>
      <c r="AR153" s="43">
        <f t="shared" ref="AR153" si="477">SUM(AR154:AR160)</f>
        <v>0</v>
      </c>
      <c r="AS153" s="104">
        <f t="shared" ref="AS153" si="478">SUM(AS154:AS160)</f>
        <v>0</v>
      </c>
      <c r="AT153" s="42">
        <f t="shared" ref="AT153" si="479">SUM(AT154:AT160)</f>
        <v>0</v>
      </c>
      <c r="AU153" s="43">
        <f t="shared" ref="AU153" si="480">SUM(AU154:AU160)</f>
        <v>0</v>
      </c>
      <c r="AV153" s="104">
        <f t="shared" ref="AV153" si="481">SUM(AV154:AV160)</f>
        <v>0</v>
      </c>
      <c r="AW153" s="42">
        <f t="shared" ref="AW153" si="482">SUM(AW154:AW160)</f>
        <v>0</v>
      </c>
      <c r="AX153" s="42">
        <f t="shared" ref="AX153" si="483">SUM(AX154:AX160)</f>
        <v>0</v>
      </c>
      <c r="AY153" s="42">
        <f t="shared" ref="AY153" si="484">SUM(AY154:AY160)</f>
        <v>0</v>
      </c>
      <c r="AZ153" s="105">
        <f t="shared" ref="AZ153" si="485">SUM(AZ154:AZ160)</f>
        <v>0</v>
      </c>
      <c r="BA153" s="44" t="s">
        <v>1685</v>
      </c>
      <c r="BB153" s="44" t="s">
        <v>1686</v>
      </c>
      <c r="BC153" s="45" t="s">
        <v>1687</v>
      </c>
    </row>
    <row r="154" spans="1:55" ht="17.25" hidden="1" customHeight="1" x14ac:dyDescent="0.2">
      <c r="A154" s="956"/>
      <c r="B154" s="958" t="str">
        <f>VLOOKUP($D$9,'PROYECTOS REGISTRADOS'!$A$2:$D$82,4,0)</f>
        <v>Implementación del Plan Sectorial de Turismo, Tocancipá, Cundinamarca, Centro Oriente</v>
      </c>
      <c r="C154" s="961" t="str">
        <f>VLOOKUP($D$9,'PROYECTOS REGISTRADOS'!$A$2:$D$82,3,0)</f>
        <v>2016-25817-0035</v>
      </c>
      <c r="D154" s="1006"/>
      <c r="E154" s="970" t="str">
        <f>IF(D154=0,"0-0",(VLOOKUP(D154,'CONSOLIDADO PLAN DESARROLLO'!$EL$9:$ET$304,2,0)))</f>
        <v>0-0</v>
      </c>
      <c r="F154" s="967" t="str">
        <f>IF(D154=0,"0-0",(VLOOKUP(D154,'CONSOLIDADO PLAN DESARROLLO'!$EL$9:$ET$304,3,0)))</f>
        <v>0-0</v>
      </c>
      <c r="G154" s="989" t="str">
        <f>IF(D154=0,"0-0",(VLOOKUP(D154,'CONSOLIDADO PLAN DESARROLLO'!$EL$9:$ET$304,4,0)))</f>
        <v>0-0</v>
      </c>
      <c r="H154" s="973" t="str">
        <f>IF(D154=0,"0-0",(VLOOKUP(D154,'CONSOLIDADO PLAN DESARROLLO'!$EL$9:$ET$304,5,0)))</f>
        <v>0-0</v>
      </c>
      <c r="I154" s="976" t="str">
        <f>IF(D154=0,"0-0",(VLOOKUP(D154,'CONSOLIDADO PLAN DESARROLLO'!$EL$9:$ET$304,$R$3,0)))</f>
        <v>0-0</v>
      </c>
      <c r="J154" s="977"/>
      <c r="K154" s="1009"/>
      <c r="L154" s="985"/>
      <c r="M154" s="174"/>
      <c r="N154" s="175"/>
      <c r="O154" s="176"/>
      <c r="P154" s="46"/>
      <c r="Q154" s="47"/>
      <c r="R154" s="1012"/>
      <c r="S154" s="48"/>
      <c r="T154" s="880"/>
      <c r="U154" s="49"/>
      <c r="V154" s="880"/>
      <c r="W154" s="49"/>
      <c r="X154" s="880"/>
      <c r="Y154" s="49"/>
      <c r="Z154" s="880"/>
      <c r="AA154" s="49"/>
      <c r="AB154" s="880"/>
      <c r="AC154" s="49"/>
      <c r="AD154" s="880"/>
      <c r="AE154" s="49"/>
      <c r="AF154" s="880"/>
      <c r="AG154" s="50"/>
      <c r="AH154" s="856"/>
      <c r="AI154" s="856"/>
      <c r="AJ154" s="883">
        <f>+R154+T154+V154+X154+Z154+AB154+AD154+AF154</f>
        <v>0</v>
      </c>
      <c r="AK154" s="103">
        <f t="shared" ref="AK154:AK159" si="486">AC154+AE154+AG154+S154+U154+W154+Y154+AA154</f>
        <v>0</v>
      </c>
      <c r="AL154" s="51"/>
      <c r="AM154" s="52"/>
      <c r="AN154" s="52"/>
      <c r="AO154" s="52"/>
      <c r="AP154" s="52"/>
      <c r="AQ154" s="52"/>
      <c r="AR154" s="53">
        <f t="shared" ref="AR154:AR159" si="487">SUM(AL154:AQ154)</f>
        <v>0</v>
      </c>
      <c r="AS154" s="54"/>
      <c r="AT154" s="52"/>
      <c r="AU154" s="53">
        <f t="shared" ref="AU154:AU158" si="488">SUM(AS154:AT154)</f>
        <v>0</v>
      </c>
      <c r="AV154" s="54"/>
      <c r="AW154" s="52"/>
      <c r="AX154" s="52"/>
      <c r="AY154" s="52"/>
      <c r="AZ154" s="55"/>
      <c r="BA154" s="56"/>
      <c r="BB154" s="56"/>
      <c r="BC154" s="57"/>
    </row>
    <row r="155" spans="1:55" ht="17.25" hidden="1" customHeight="1" x14ac:dyDescent="0.2">
      <c r="A155" s="956"/>
      <c r="B155" s="958"/>
      <c r="C155" s="961"/>
      <c r="D155" s="1006"/>
      <c r="E155" s="971"/>
      <c r="F155" s="967"/>
      <c r="G155" s="989"/>
      <c r="H155" s="973"/>
      <c r="I155" s="978"/>
      <c r="J155" s="979"/>
      <c r="K155" s="1009"/>
      <c r="L155" s="986"/>
      <c r="M155" s="174"/>
      <c r="N155" s="175"/>
      <c r="O155" s="176"/>
      <c r="P155" s="46"/>
      <c r="Q155" s="47"/>
      <c r="R155" s="1013"/>
      <c r="S155" s="48"/>
      <c r="T155" s="881"/>
      <c r="U155" s="49"/>
      <c r="V155" s="881"/>
      <c r="W155" s="49"/>
      <c r="X155" s="881"/>
      <c r="Y155" s="49"/>
      <c r="Z155" s="881"/>
      <c r="AA155" s="49"/>
      <c r="AB155" s="881"/>
      <c r="AC155" s="49"/>
      <c r="AD155" s="881"/>
      <c r="AE155" s="49"/>
      <c r="AF155" s="881"/>
      <c r="AG155" s="50"/>
      <c r="AH155" s="857"/>
      <c r="AI155" s="857"/>
      <c r="AJ155" s="884"/>
      <c r="AK155" s="103">
        <f t="shared" si="486"/>
        <v>0</v>
      </c>
      <c r="AL155" s="51"/>
      <c r="AM155" s="52"/>
      <c r="AN155" s="52"/>
      <c r="AO155" s="52"/>
      <c r="AP155" s="52"/>
      <c r="AQ155" s="52"/>
      <c r="AR155" s="53">
        <f t="shared" si="487"/>
        <v>0</v>
      </c>
      <c r="AS155" s="54"/>
      <c r="AT155" s="52"/>
      <c r="AU155" s="53">
        <f t="shared" si="488"/>
        <v>0</v>
      </c>
      <c r="AV155" s="54"/>
      <c r="AW155" s="52"/>
      <c r="AX155" s="52"/>
      <c r="AY155" s="52"/>
      <c r="AZ155" s="55"/>
      <c r="BA155" s="56"/>
      <c r="BB155" s="56"/>
      <c r="BC155" s="57"/>
    </row>
    <row r="156" spans="1:55" ht="17.25" hidden="1" customHeight="1" x14ac:dyDescent="0.2">
      <c r="A156" s="956"/>
      <c r="B156" s="958"/>
      <c r="C156" s="961"/>
      <c r="D156" s="1006"/>
      <c r="E156" s="971"/>
      <c r="F156" s="967"/>
      <c r="G156" s="989"/>
      <c r="H156" s="973"/>
      <c r="I156" s="978"/>
      <c r="J156" s="979"/>
      <c r="K156" s="1009"/>
      <c r="L156" s="986"/>
      <c r="M156" s="174"/>
      <c r="N156" s="175"/>
      <c r="O156" s="176"/>
      <c r="P156" s="46"/>
      <c r="Q156" s="47"/>
      <c r="R156" s="1013"/>
      <c r="S156" s="48"/>
      <c r="T156" s="881"/>
      <c r="U156" s="49"/>
      <c r="V156" s="881"/>
      <c r="W156" s="49"/>
      <c r="X156" s="881"/>
      <c r="Y156" s="49"/>
      <c r="Z156" s="881"/>
      <c r="AA156" s="49"/>
      <c r="AB156" s="881"/>
      <c r="AC156" s="49"/>
      <c r="AD156" s="881"/>
      <c r="AE156" s="49"/>
      <c r="AF156" s="881"/>
      <c r="AG156" s="50"/>
      <c r="AH156" s="857"/>
      <c r="AI156" s="857"/>
      <c r="AJ156" s="884"/>
      <c r="AK156" s="103">
        <f t="shared" si="486"/>
        <v>0</v>
      </c>
      <c r="AL156" s="51"/>
      <c r="AM156" s="52"/>
      <c r="AN156" s="52"/>
      <c r="AO156" s="52"/>
      <c r="AP156" s="52"/>
      <c r="AQ156" s="52"/>
      <c r="AR156" s="53">
        <f t="shared" si="487"/>
        <v>0</v>
      </c>
      <c r="AS156" s="54"/>
      <c r="AT156" s="52"/>
      <c r="AU156" s="53">
        <f t="shared" si="488"/>
        <v>0</v>
      </c>
      <c r="AV156" s="54"/>
      <c r="AW156" s="52"/>
      <c r="AX156" s="52"/>
      <c r="AY156" s="52"/>
      <c r="AZ156" s="55"/>
      <c r="BA156" s="56"/>
      <c r="BB156" s="56"/>
      <c r="BC156" s="57"/>
    </row>
    <row r="157" spans="1:55" ht="17.25" hidden="1" customHeight="1" x14ac:dyDescent="0.2">
      <c r="A157" s="956"/>
      <c r="B157" s="958"/>
      <c r="C157" s="961"/>
      <c r="D157" s="1006"/>
      <c r="E157" s="971"/>
      <c r="F157" s="967"/>
      <c r="G157" s="989"/>
      <c r="H157" s="973"/>
      <c r="I157" s="978"/>
      <c r="J157" s="979"/>
      <c r="K157" s="1009"/>
      <c r="L157" s="986"/>
      <c r="M157" s="174"/>
      <c r="N157" s="175"/>
      <c r="O157" s="176"/>
      <c r="P157" s="46"/>
      <c r="Q157" s="47"/>
      <c r="R157" s="1013"/>
      <c r="S157" s="48"/>
      <c r="T157" s="881"/>
      <c r="U157" s="49"/>
      <c r="V157" s="881"/>
      <c r="W157" s="49"/>
      <c r="X157" s="881"/>
      <c r="Y157" s="49"/>
      <c r="Z157" s="881"/>
      <c r="AA157" s="49"/>
      <c r="AB157" s="881"/>
      <c r="AC157" s="49"/>
      <c r="AD157" s="881"/>
      <c r="AE157" s="49"/>
      <c r="AF157" s="881"/>
      <c r="AG157" s="50"/>
      <c r="AH157" s="857"/>
      <c r="AI157" s="857"/>
      <c r="AJ157" s="884"/>
      <c r="AK157" s="103">
        <f t="shared" si="486"/>
        <v>0</v>
      </c>
      <c r="AL157" s="51"/>
      <c r="AM157" s="52"/>
      <c r="AN157" s="52"/>
      <c r="AO157" s="52"/>
      <c r="AP157" s="52"/>
      <c r="AQ157" s="52"/>
      <c r="AR157" s="53">
        <f t="shared" si="487"/>
        <v>0</v>
      </c>
      <c r="AS157" s="54"/>
      <c r="AT157" s="52"/>
      <c r="AU157" s="53">
        <f t="shared" si="488"/>
        <v>0</v>
      </c>
      <c r="AV157" s="54"/>
      <c r="AW157" s="52"/>
      <c r="AX157" s="52"/>
      <c r="AY157" s="52"/>
      <c r="AZ157" s="55"/>
      <c r="BA157" s="56"/>
      <c r="BB157" s="56"/>
      <c r="BC157" s="57"/>
    </row>
    <row r="158" spans="1:55" ht="17.25" hidden="1" customHeight="1" x14ac:dyDescent="0.2">
      <c r="A158" s="956"/>
      <c r="B158" s="958"/>
      <c r="C158" s="961"/>
      <c r="D158" s="1006"/>
      <c r="E158" s="971"/>
      <c r="F158" s="967"/>
      <c r="G158" s="989"/>
      <c r="H158" s="973"/>
      <c r="I158" s="978"/>
      <c r="J158" s="979"/>
      <c r="K158" s="1009"/>
      <c r="L158" s="986"/>
      <c r="M158" s="174"/>
      <c r="N158" s="175"/>
      <c r="O158" s="176"/>
      <c r="P158" s="46"/>
      <c r="Q158" s="47"/>
      <c r="R158" s="1013"/>
      <c r="S158" s="48"/>
      <c r="T158" s="881"/>
      <c r="U158" s="49"/>
      <c r="V158" s="881"/>
      <c r="W158" s="49"/>
      <c r="X158" s="881"/>
      <c r="Y158" s="49"/>
      <c r="Z158" s="881"/>
      <c r="AA158" s="49"/>
      <c r="AB158" s="881"/>
      <c r="AC158" s="49"/>
      <c r="AD158" s="881"/>
      <c r="AE158" s="49"/>
      <c r="AF158" s="881"/>
      <c r="AG158" s="50"/>
      <c r="AH158" s="857"/>
      <c r="AI158" s="857"/>
      <c r="AJ158" s="884"/>
      <c r="AK158" s="103">
        <f t="shared" si="486"/>
        <v>0</v>
      </c>
      <c r="AL158" s="51"/>
      <c r="AM158" s="52"/>
      <c r="AN158" s="52"/>
      <c r="AO158" s="52"/>
      <c r="AP158" s="52"/>
      <c r="AQ158" s="52"/>
      <c r="AR158" s="53">
        <f t="shared" si="487"/>
        <v>0</v>
      </c>
      <c r="AS158" s="54"/>
      <c r="AT158" s="52"/>
      <c r="AU158" s="53">
        <f t="shared" si="488"/>
        <v>0</v>
      </c>
      <c r="AV158" s="54"/>
      <c r="AW158" s="52"/>
      <c r="AX158" s="52"/>
      <c r="AY158" s="52"/>
      <c r="AZ158" s="55"/>
      <c r="BA158" s="56"/>
      <c r="BB158" s="56"/>
      <c r="BC158" s="57"/>
    </row>
    <row r="159" spans="1:55" ht="17.25" hidden="1" customHeight="1" x14ac:dyDescent="0.2">
      <c r="A159" s="956"/>
      <c r="B159" s="959"/>
      <c r="C159" s="962"/>
      <c r="D159" s="1007"/>
      <c r="E159" s="971"/>
      <c r="F159" s="968"/>
      <c r="G159" s="990"/>
      <c r="H159" s="974"/>
      <c r="I159" s="978"/>
      <c r="J159" s="979"/>
      <c r="K159" s="1010"/>
      <c r="L159" s="986"/>
      <c r="M159" s="177"/>
      <c r="N159" s="178"/>
      <c r="O159" s="179"/>
      <c r="P159" s="106"/>
      <c r="Q159" s="107"/>
      <c r="R159" s="1013"/>
      <c r="S159" s="108"/>
      <c r="T159" s="881"/>
      <c r="U159" s="109"/>
      <c r="V159" s="881"/>
      <c r="W159" s="109"/>
      <c r="X159" s="881"/>
      <c r="Y159" s="109"/>
      <c r="Z159" s="881"/>
      <c r="AA159" s="109"/>
      <c r="AB159" s="881"/>
      <c r="AC159" s="109"/>
      <c r="AD159" s="881"/>
      <c r="AE159" s="109"/>
      <c r="AF159" s="881"/>
      <c r="AG159" s="110"/>
      <c r="AH159" s="857"/>
      <c r="AI159" s="857"/>
      <c r="AJ159" s="885"/>
      <c r="AK159" s="103">
        <f t="shared" si="486"/>
        <v>0</v>
      </c>
      <c r="AL159" s="111"/>
      <c r="AM159" s="112"/>
      <c r="AN159" s="112"/>
      <c r="AO159" s="112"/>
      <c r="AP159" s="112"/>
      <c r="AQ159" s="112"/>
      <c r="AR159" s="53">
        <f t="shared" si="487"/>
        <v>0</v>
      </c>
      <c r="AS159" s="113"/>
      <c r="AT159" s="112"/>
      <c r="AU159" s="53">
        <f>SUM(AS159:AT159)</f>
        <v>0</v>
      </c>
      <c r="AV159" s="113"/>
      <c r="AW159" s="112"/>
      <c r="AX159" s="112"/>
      <c r="AY159" s="112"/>
      <c r="AZ159" s="114"/>
      <c r="BA159" s="115"/>
      <c r="BB159" s="115"/>
      <c r="BC159" s="116"/>
    </row>
    <row r="160" spans="1:55" ht="9.9499999999999993" hidden="1" customHeight="1" thickBot="1" x14ac:dyDescent="0.25">
      <c r="A160" s="957"/>
      <c r="B160" s="960"/>
      <c r="C160" s="963"/>
      <c r="D160" s="1008"/>
      <c r="E160" s="972"/>
      <c r="F160" s="969"/>
      <c r="G160" s="991"/>
      <c r="H160" s="975"/>
      <c r="I160" s="980"/>
      <c r="J160" s="981"/>
      <c r="K160" s="1011"/>
      <c r="L160" s="987"/>
      <c r="M160" s="180"/>
      <c r="N160" s="181"/>
      <c r="O160" s="182"/>
      <c r="P160" s="117"/>
      <c r="Q160" s="117"/>
      <c r="R160" s="1014"/>
      <c r="S160" s="183"/>
      <c r="T160" s="882"/>
      <c r="U160" s="184"/>
      <c r="V160" s="882"/>
      <c r="W160" s="184"/>
      <c r="X160" s="882"/>
      <c r="Y160" s="184"/>
      <c r="Z160" s="882"/>
      <c r="AA160" s="184"/>
      <c r="AB160" s="882"/>
      <c r="AC160" s="184"/>
      <c r="AD160" s="882"/>
      <c r="AE160" s="184"/>
      <c r="AF160" s="882"/>
      <c r="AG160" s="185"/>
      <c r="AH160" s="858"/>
      <c r="AI160" s="858"/>
      <c r="AJ160" s="118"/>
      <c r="AK160" s="119"/>
      <c r="AL160" s="186"/>
      <c r="AM160" s="187"/>
      <c r="AN160" s="187"/>
      <c r="AO160" s="187"/>
      <c r="AP160" s="187"/>
      <c r="AQ160" s="187"/>
      <c r="AR160" s="120"/>
      <c r="AS160" s="188"/>
      <c r="AT160" s="187"/>
      <c r="AU160" s="120"/>
      <c r="AV160" s="188"/>
      <c r="AW160" s="187"/>
      <c r="AX160" s="187"/>
      <c r="AY160" s="187"/>
      <c r="AZ160" s="189"/>
      <c r="BA160" s="190"/>
      <c r="BB160" s="190"/>
      <c r="BC160" s="191"/>
    </row>
    <row r="161" spans="1:55" ht="6" hidden="1" customHeight="1" x14ac:dyDescent="0.2">
      <c r="A161" s="156"/>
      <c r="B161" s="192"/>
      <c r="C161" s="192"/>
      <c r="D161" s="192"/>
      <c r="E161" s="192"/>
      <c r="F161" s="192"/>
      <c r="G161" s="192"/>
      <c r="H161" s="192"/>
      <c r="I161" s="988"/>
      <c r="J161" s="988"/>
      <c r="K161" s="192"/>
      <c r="L161" s="192"/>
      <c r="M161" s="192"/>
      <c r="N161" s="192"/>
      <c r="O161" s="192"/>
      <c r="P161" s="192"/>
      <c r="Q161" s="192"/>
      <c r="R161" s="192"/>
      <c r="S161" s="192"/>
      <c r="T161" s="192"/>
      <c r="U161" s="192"/>
      <c r="V161" s="192"/>
      <c r="W161" s="192"/>
      <c r="X161" s="192"/>
      <c r="Y161" s="192"/>
      <c r="Z161" s="192"/>
      <c r="AA161" s="192"/>
      <c r="AB161" s="192"/>
      <c r="AC161" s="192"/>
      <c r="AD161" s="192"/>
      <c r="AE161" s="192"/>
      <c r="AF161" s="192"/>
      <c r="AG161" s="192"/>
      <c r="AH161" s="192"/>
      <c r="AI161" s="192"/>
      <c r="AJ161" s="192"/>
      <c r="AK161" s="193"/>
      <c r="AL161" s="193"/>
      <c r="AM161" s="193"/>
      <c r="AN161" s="193"/>
      <c r="AO161" s="193"/>
      <c r="AP161" s="193"/>
      <c r="AQ161" s="194"/>
      <c r="AR161" s="193"/>
      <c r="AS161" s="193"/>
      <c r="AT161" s="193"/>
      <c r="AU161" s="193"/>
      <c r="AV161" s="193"/>
      <c r="AW161" s="193"/>
      <c r="AX161" s="193"/>
      <c r="AY161" s="193"/>
      <c r="AZ161" s="193"/>
      <c r="BA161" s="193"/>
      <c r="BB161" s="193"/>
      <c r="BC161" s="156"/>
    </row>
    <row r="162" spans="1:55" ht="72" hidden="1" customHeight="1" x14ac:dyDescent="0.2">
      <c r="A162" s="955">
        <v>19</v>
      </c>
      <c r="B162" s="161" t="s">
        <v>1705</v>
      </c>
      <c r="C162" s="162" t="s">
        <v>1706</v>
      </c>
      <c r="D162" s="163" t="s">
        <v>21</v>
      </c>
      <c r="E162" s="163" t="s">
        <v>1892</v>
      </c>
      <c r="F162" s="162" t="s">
        <v>1707</v>
      </c>
      <c r="G162" s="164" t="s">
        <v>1679</v>
      </c>
      <c r="H162" s="164" t="s">
        <v>1680</v>
      </c>
      <c r="I162" s="165" t="s">
        <v>1908</v>
      </c>
      <c r="J162" s="166">
        <f>+$N$3</f>
        <v>2019</v>
      </c>
      <c r="K162" s="164" t="s">
        <v>1925</v>
      </c>
      <c r="L162" s="165" t="s">
        <v>1926</v>
      </c>
      <c r="M162" s="162" t="s">
        <v>1708</v>
      </c>
      <c r="N162" s="162" t="s">
        <v>1709</v>
      </c>
      <c r="O162" s="162" t="s">
        <v>1710</v>
      </c>
      <c r="P162" s="162" t="s">
        <v>1711</v>
      </c>
      <c r="Q162" s="162" t="s">
        <v>1712</v>
      </c>
      <c r="R162" s="167">
        <f t="shared" ref="R162" si="489">SUM(R163:R169)</f>
        <v>0</v>
      </c>
      <c r="S162" s="168">
        <f t="shared" ref="S162" si="490">SUM(S163:S169)</f>
        <v>0</v>
      </c>
      <c r="T162" s="169">
        <f t="shared" ref="T162" si="491">SUM(T163:T169)</f>
        <v>0</v>
      </c>
      <c r="U162" s="170">
        <f t="shared" ref="U162" si="492">SUM(U163:U169)</f>
        <v>0</v>
      </c>
      <c r="V162" s="169">
        <f t="shared" ref="V162" si="493">SUM(V163:V169)</f>
        <v>0</v>
      </c>
      <c r="W162" s="170">
        <f t="shared" ref="W162" si="494">SUM(W163:W169)</f>
        <v>0</v>
      </c>
      <c r="X162" s="169">
        <f t="shared" ref="X162" si="495">SUM(X163:X169)</f>
        <v>0</v>
      </c>
      <c r="Y162" s="170">
        <f t="shared" ref="Y162" si="496">SUM(Y163:Y169)</f>
        <v>0</v>
      </c>
      <c r="Z162" s="169">
        <f t="shared" ref="Z162" si="497">SUM(Z163:Z169)</f>
        <v>0</v>
      </c>
      <c r="AA162" s="170">
        <f t="shared" ref="AA162" si="498">SUM(AA163:AA169)</f>
        <v>0</v>
      </c>
      <c r="AB162" s="169">
        <f t="shared" ref="AB162" si="499">SUM(AB163:AB169)</f>
        <v>0</v>
      </c>
      <c r="AC162" s="170">
        <f t="shared" ref="AC162" si="500">SUM(AC163:AC169)</f>
        <v>0</v>
      </c>
      <c r="AD162" s="169">
        <f t="shared" ref="AD162" si="501">SUM(AD163:AD169)</f>
        <v>0</v>
      </c>
      <c r="AE162" s="170">
        <f t="shared" ref="AE162" si="502">SUM(AE163:AE169)</f>
        <v>0</v>
      </c>
      <c r="AF162" s="169">
        <f t="shared" ref="AF162" si="503">SUM(AF163:AF169)</f>
        <v>0</v>
      </c>
      <c r="AG162" s="171">
        <f t="shared" ref="AG162" si="504">SUM(AG163:AG169)</f>
        <v>0</v>
      </c>
      <c r="AH162" s="855"/>
      <c r="AI162" s="855"/>
      <c r="AJ162" s="172">
        <f t="shared" ref="AJ162" si="505">SUM(AJ163:AJ169)</f>
        <v>0</v>
      </c>
      <c r="AK162" s="173">
        <f t="shared" ref="AK162" si="506">SUM(AK163:AK169)</f>
        <v>0</v>
      </c>
      <c r="AL162" s="41">
        <f t="shared" ref="AL162" si="507">SUM(AL163:AL169)</f>
        <v>0</v>
      </c>
      <c r="AM162" s="42">
        <f t="shared" ref="AM162" si="508">SUM(AM163:AM169)</f>
        <v>0</v>
      </c>
      <c r="AN162" s="42">
        <f t="shared" ref="AN162" si="509">SUM(AN163:AN169)</f>
        <v>0</v>
      </c>
      <c r="AO162" s="42">
        <f t="shared" ref="AO162" si="510">SUM(AO163:AO169)</f>
        <v>0</v>
      </c>
      <c r="AP162" s="42">
        <f t="shared" ref="AP162" si="511">SUM(AP163:AP169)</f>
        <v>0</v>
      </c>
      <c r="AQ162" s="42">
        <f t="shared" ref="AQ162" si="512">SUM(AQ163:AQ169)</f>
        <v>0</v>
      </c>
      <c r="AR162" s="43">
        <f t="shared" ref="AR162" si="513">SUM(AR163:AR169)</f>
        <v>0</v>
      </c>
      <c r="AS162" s="104">
        <f t="shared" ref="AS162" si="514">SUM(AS163:AS169)</f>
        <v>0</v>
      </c>
      <c r="AT162" s="42">
        <f t="shared" ref="AT162" si="515">SUM(AT163:AT169)</f>
        <v>0</v>
      </c>
      <c r="AU162" s="43">
        <f t="shared" ref="AU162" si="516">SUM(AU163:AU169)</f>
        <v>0</v>
      </c>
      <c r="AV162" s="104">
        <f t="shared" ref="AV162" si="517">SUM(AV163:AV169)</f>
        <v>0</v>
      </c>
      <c r="AW162" s="42">
        <f t="shared" ref="AW162" si="518">SUM(AW163:AW169)</f>
        <v>0</v>
      </c>
      <c r="AX162" s="42">
        <f t="shared" ref="AX162" si="519">SUM(AX163:AX169)</f>
        <v>0</v>
      </c>
      <c r="AY162" s="42">
        <f t="shared" ref="AY162" si="520">SUM(AY163:AY169)</f>
        <v>0</v>
      </c>
      <c r="AZ162" s="105">
        <f t="shared" ref="AZ162" si="521">SUM(AZ163:AZ169)</f>
        <v>0</v>
      </c>
      <c r="BA162" s="44" t="s">
        <v>1685</v>
      </c>
      <c r="BB162" s="44" t="s">
        <v>1686</v>
      </c>
      <c r="BC162" s="45" t="s">
        <v>1687</v>
      </c>
    </row>
    <row r="163" spans="1:55" ht="17.25" hidden="1" customHeight="1" x14ac:dyDescent="0.2">
      <c r="A163" s="956"/>
      <c r="B163" s="958" t="str">
        <f>VLOOKUP($D$9,'PROYECTOS REGISTRADOS'!$A$2:$D$82,4,0)</f>
        <v>Implementación del Plan Sectorial de Turismo, Tocancipá, Cundinamarca, Centro Oriente</v>
      </c>
      <c r="C163" s="961" t="str">
        <f>VLOOKUP($D$9,'PROYECTOS REGISTRADOS'!$A$2:$D$82,3,0)</f>
        <v>2016-25817-0035</v>
      </c>
      <c r="D163" s="1006"/>
      <c r="E163" s="970" t="str">
        <f>IF(D163=0,"0-0",(VLOOKUP(D163,'CONSOLIDADO PLAN DESARROLLO'!$EL$9:$ET$304,2,0)))</f>
        <v>0-0</v>
      </c>
      <c r="F163" s="967" t="str">
        <f>IF(D163=0,"0-0",(VLOOKUP(D163,'CONSOLIDADO PLAN DESARROLLO'!$EL$9:$ET$304,3,0)))</f>
        <v>0-0</v>
      </c>
      <c r="G163" s="989" t="str">
        <f>IF(D163=0,"0-0",(VLOOKUP(D163,'CONSOLIDADO PLAN DESARROLLO'!$EL$9:$ET$304,4,0)))</f>
        <v>0-0</v>
      </c>
      <c r="H163" s="973" t="str">
        <f>IF(D163=0,"0-0",(VLOOKUP(D163,'CONSOLIDADO PLAN DESARROLLO'!$EL$9:$ET$304,5,0)))</f>
        <v>0-0</v>
      </c>
      <c r="I163" s="976" t="str">
        <f>IF(D163=0,"0-0",(VLOOKUP(D163,'CONSOLIDADO PLAN DESARROLLO'!$EL$9:$ET$304,$R$3,0)))</f>
        <v>0-0</v>
      </c>
      <c r="J163" s="977"/>
      <c r="K163" s="1009"/>
      <c r="L163" s="985"/>
      <c r="M163" s="174"/>
      <c r="N163" s="175"/>
      <c r="O163" s="176"/>
      <c r="P163" s="46"/>
      <c r="Q163" s="47"/>
      <c r="R163" s="1012"/>
      <c r="S163" s="48"/>
      <c r="T163" s="880"/>
      <c r="U163" s="49"/>
      <c r="V163" s="880"/>
      <c r="W163" s="49"/>
      <c r="X163" s="880"/>
      <c r="Y163" s="49"/>
      <c r="Z163" s="880"/>
      <c r="AA163" s="49"/>
      <c r="AB163" s="880"/>
      <c r="AC163" s="49"/>
      <c r="AD163" s="880"/>
      <c r="AE163" s="49"/>
      <c r="AF163" s="880"/>
      <c r="AG163" s="50"/>
      <c r="AH163" s="856"/>
      <c r="AI163" s="856"/>
      <c r="AJ163" s="883">
        <f>+R163+T163+V163+X163+Z163+AB163+AD163+AF163</f>
        <v>0</v>
      </c>
      <c r="AK163" s="103">
        <f t="shared" ref="AK163:AK168" si="522">AC163+AE163+AG163+S163+U163+W163+Y163+AA163</f>
        <v>0</v>
      </c>
      <c r="AL163" s="51"/>
      <c r="AM163" s="52"/>
      <c r="AN163" s="52"/>
      <c r="AO163" s="52"/>
      <c r="AP163" s="52"/>
      <c r="AQ163" s="52"/>
      <c r="AR163" s="53">
        <f t="shared" ref="AR163:AR168" si="523">SUM(AL163:AQ163)</f>
        <v>0</v>
      </c>
      <c r="AS163" s="54"/>
      <c r="AT163" s="52"/>
      <c r="AU163" s="53">
        <f t="shared" ref="AU163:AU167" si="524">SUM(AS163:AT163)</f>
        <v>0</v>
      </c>
      <c r="AV163" s="54"/>
      <c r="AW163" s="52"/>
      <c r="AX163" s="52"/>
      <c r="AY163" s="52"/>
      <c r="AZ163" s="55"/>
      <c r="BA163" s="56"/>
      <c r="BB163" s="56"/>
      <c r="BC163" s="57"/>
    </row>
    <row r="164" spans="1:55" ht="17.25" hidden="1" customHeight="1" x14ac:dyDescent="0.2">
      <c r="A164" s="956"/>
      <c r="B164" s="958"/>
      <c r="C164" s="961"/>
      <c r="D164" s="1006"/>
      <c r="E164" s="971"/>
      <c r="F164" s="967"/>
      <c r="G164" s="989"/>
      <c r="H164" s="973"/>
      <c r="I164" s="978"/>
      <c r="J164" s="979"/>
      <c r="K164" s="1009"/>
      <c r="L164" s="986"/>
      <c r="M164" s="174"/>
      <c r="N164" s="175"/>
      <c r="O164" s="176"/>
      <c r="P164" s="46"/>
      <c r="Q164" s="47"/>
      <c r="R164" s="1013"/>
      <c r="S164" s="48"/>
      <c r="T164" s="881"/>
      <c r="U164" s="49"/>
      <c r="V164" s="881"/>
      <c r="W164" s="49"/>
      <c r="X164" s="881"/>
      <c r="Y164" s="49"/>
      <c r="Z164" s="881"/>
      <c r="AA164" s="49"/>
      <c r="AB164" s="881"/>
      <c r="AC164" s="49"/>
      <c r="AD164" s="881"/>
      <c r="AE164" s="49"/>
      <c r="AF164" s="881"/>
      <c r="AG164" s="50"/>
      <c r="AH164" s="857"/>
      <c r="AI164" s="857"/>
      <c r="AJ164" s="884"/>
      <c r="AK164" s="103">
        <f t="shared" si="522"/>
        <v>0</v>
      </c>
      <c r="AL164" s="51"/>
      <c r="AM164" s="52"/>
      <c r="AN164" s="52"/>
      <c r="AO164" s="52"/>
      <c r="AP164" s="52"/>
      <c r="AQ164" s="52"/>
      <c r="AR164" s="53">
        <f t="shared" si="523"/>
        <v>0</v>
      </c>
      <c r="AS164" s="54"/>
      <c r="AT164" s="52"/>
      <c r="AU164" s="53">
        <f t="shared" si="524"/>
        <v>0</v>
      </c>
      <c r="AV164" s="54"/>
      <c r="AW164" s="52"/>
      <c r="AX164" s="52"/>
      <c r="AY164" s="52"/>
      <c r="AZ164" s="55"/>
      <c r="BA164" s="56"/>
      <c r="BB164" s="56"/>
      <c r="BC164" s="57"/>
    </row>
    <row r="165" spans="1:55" ht="17.25" hidden="1" customHeight="1" x14ac:dyDescent="0.2">
      <c r="A165" s="956"/>
      <c r="B165" s="958"/>
      <c r="C165" s="961"/>
      <c r="D165" s="1006"/>
      <c r="E165" s="971"/>
      <c r="F165" s="967"/>
      <c r="G165" s="989"/>
      <c r="H165" s="973"/>
      <c r="I165" s="978"/>
      <c r="J165" s="979"/>
      <c r="K165" s="1009"/>
      <c r="L165" s="986"/>
      <c r="M165" s="174"/>
      <c r="N165" s="175"/>
      <c r="O165" s="176"/>
      <c r="P165" s="46"/>
      <c r="Q165" s="47"/>
      <c r="R165" s="1013"/>
      <c r="S165" s="48"/>
      <c r="T165" s="881"/>
      <c r="U165" s="49"/>
      <c r="V165" s="881"/>
      <c r="W165" s="49"/>
      <c r="X165" s="881"/>
      <c r="Y165" s="49"/>
      <c r="Z165" s="881"/>
      <c r="AA165" s="49"/>
      <c r="AB165" s="881"/>
      <c r="AC165" s="49"/>
      <c r="AD165" s="881"/>
      <c r="AE165" s="49"/>
      <c r="AF165" s="881"/>
      <c r="AG165" s="50"/>
      <c r="AH165" s="857"/>
      <c r="AI165" s="857"/>
      <c r="AJ165" s="884"/>
      <c r="AK165" s="103">
        <f t="shared" si="522"/>
        <v>0</v>
      </c>
      <c r="AL165" s="51"/>
      <c r="AM165" s="52"/>
      <c r="AN165" s="52"/>
      <c r="AO165" s="52"/>
      <c r="AP165" s="52"/>
      <c r="AQ165" s="52"/>
      <c r="AR165" s="53">
        <f t="shared" si="523"/>
        <v>0</v>
      </c>
      <c r="AS165" s="54"/>
      <c r="AT165" s="52"/>
      <c r="AU165" s="53">
        <f t="shared" si="524"/>
        <v>0</v>
      </c>
      <c r="AV165" s="54"/>
      <c r="AW165" s="52"/>
      <c r="AX165" s="52"/>
      <c r="AY165" s="52"/>
      <c r="AZ165" s="55"/>
      <c r="BA165" s="56"/>
      <c r="BB165" s="56"/>
      <c r="BC165" s="57"/>
    </row>
    <row r="166" spans="1:55" ht="17.25" hidden="1" customHeight="1" x14ac:dyDescent="0.2">
      <c r="A166" s="956"/>
      <c r="B166" s="958"/>
      <c r="C166" s="961"/>
      <c r="D166" s="1006"/>
      <c r="E166" s="971"/>
      <c r="F166" s="967"/>
      <c r="G166" s="989"/>
      <c r="H166" s="973"/>
      <c r="I166" s="978"/>
      <c r="J166" s="979"/>
      <c r="K166" s="1009"/>
      <c r="L166" s="986"/>
      <c r="M166" s="174"/>
      <c r="N166" s="175"/>
      <c r="O166" s="176"/>
      <c r="P166" s="46"/>
      <c r="Q166" s="47"/>
      <c r="R166" s="1013"/>
      <c r="S166" s="48"/>
      <c r="T166" s="881"/>
      <c r="U166" s="49"/>
      <c r="V166" s="881"/>
      <c r="W166" s="49"/>
      <c r="X166" s="881"/>
      <c r="Y166" s="49"/>
      <c r="Z166" s="881"/>
      <c r="AA166" s="49"/>
      <c r="AB166" s="881"/>
      <c r="AC166" s="49"/>
      <c r="AD166" s="881"/>
      <c r="AE166" s="49"/>
      <c r="AF166" s="881"/>
      <c r="AG166" s="50"/>
      <c r="AH166" s="857"/>
      <c r="AI166" s="857"/>
      <c r="AJ166" s="884"/>
      <c r="AK166" s="103">
        <f t="shared" si="522"/>
        <v>0</v>
      </c>
      <c r="AL166" s="51"/>
      <c r="AM166" s="52"/>
      <c r="AN166" s="52"/>
      <c r="AO166" s="52"/>
      <c r="AP166" s="52"/>
      <c r="AQ166" s="52"/>
      <c r="AR166" s="53">
        <f t="shared" si="523"/>
        <v>0</v>
      </c>
      <c r="AS166" s="54"/>
      <c r="AT166" s="52"/>
      <c r="AU166" s="53">
        <f t="shared" si="524"/>
        <v>0</v>
      </c>
      <c r="AV166" s="54"/>
      <c r="AW166" s="52"/>
      <c r="AX166" s="52"/>
      <c r="AY166" s="52"/>
      <c r="AZ166" s="55"/>
      <c r="BA166" s="56"/>
      <c r="BB166" s="56"/>
      <c r="BC166" s="57"/>
    </row>
    <row r="167" spans="1:55" ht="17.25" hidden="1" customHeight="1" x14ac:dyDescent="0.2">
      <c r="A167" s="956"/>
      <c r="B167" s="958"/>
      <c r="C167" s="961"/>
      <c r="D167" s="1006"/>
      <c r="E167" s="971"/>
      <c r="F167" s="967"/>
      <c r="G167" s="989"/>
      <c r="H167" s="973"/>
      <c r="I167" s="978"/>
      <c r="J167" s="979"/>
      <c r="K167" s="1009"/>
      <c r="L167" s="986"/>
      <c r="M167" s="174"/>
      <c r="N167" s="175"/>
      <c r="O167" s="176"/>
      <c r="P167" s="46"/>
      <c r="Q167" s="47"/>
      <c r="R167" s="1013"/>
      <c r="S167" s="48"/>
      <c r="T167" s="881"/>
      <c r="U167" s="49"/>
      <c r="V167" s="881"/>
      <c r="W167" s="49"/>
      <c r="X167" s="881"/>
      <c r="Y167" s="49"/>
      <c r="Z167" s="881"/>
      <c r="AA167" s="49"/>
      <c r="AB167" s="881"/>
      <c r="AC167" s="49"/>
      <c r="AD167" s="881"/>
      <c r="AE167" s="49"/>
      <c r="AF167" s="881"/>
      <c r="AG167" s="50"/>
      <c r="AH167" s="857"/>
      <c r="AI167" s="857"/>
      <c r="AJ167" s="884"/>
      <c r="AK167" s="103">
        <f t="shared" si="522"/>
        <v>0</v>
      </c>
      <c r="AL167" s="51"/>
      <c r="AM167" s="52"/>
      <c r="AN167" s="52"/>
      <c r="AO167" s="52"/>
      <c r="AP167" s="52"/>
      <c r="AQ167" s="52"/>
      <c r="AR167" s="53">
        <f t="shared" si="523"/>
        <v>0</v>
      </c>
      <c r="AS167" s="54"/>
      <c r="AT167" s="52"/>
      <c r="AU167" s="53">
        <f t="shared" si="524"/>
        <v>0</v>
      </c>
      <c r="AV167" s="54"/>
      <c r="AW167" s="52"/>
      <c r="AX167" s="52"/>
      <c r="AY167" s="52"/>
      <c r="AZ167" s="55"/>
      <c r="BA167" s="56"/>
      <c r="BB167" s="56"/>
      <c r="BC167" s="57"/>
    </row>
    <row r="168" spans="1:55" ht="17.25" hidden="1" customHeight="1" x14ac:dyDescent="0.2">
      <c r="A168" s="956"/>
      <c r="B168" s="959"/>
      <c r="C168" s="962"/>
      <c r="D168" s="1007"/>
      <c r="E168" s="971"/>
      <c r="F168" s="968"/>
      <c r="G168" s="990"/>
      <c r="H168" s="974"/>
      <c r="I168" s="978"/>
      <c r="J168" s="979"/>
      <c r="K168" s="1010"/>
      <c r="L168" s="986"/>
      <c r="M168" s="177"/>
      <c r="N168" s="178"/>
      <c r="O168" s="179"/>
      <c r="P168" s="106"/>
      <c r="Q168" s="107"/>
      <c r="R168" s="1013"/>
      <c r="S168" s="108"/>
      <c r="T168" s="881"/>
      <c r="U168" s="109"/>
      <c r="V168" s="881"/>
      <c r="W168" s="109"/>
      <c r="X168" s="881"/>
      <c r="Y168" s="109"/>
      <c r="Z168" s="881"/>
      <c r="AA168" s="109"/>
      <c r="AB168" s="881"/>
      <c r="AC168" s="109"/>
      <c r="AD168" s="881"/>
      <c r="AE168" s="109"/>
      <c r="AF168" s="881"/>
      <c r="AG168" s="110"/>
      <c r="AH168" s="857"/>
      <c r="AI168" s="857"/>
      <c r="AJ168" s="885"/>
      <c r="AK168" s="103">
        <f t="shared" si="522"/>
        <v>0</v>
      </c>
      <c r="AL168" s="111"/>
      <c r="AM168" s="112"/>
      <c r="AN168" s="112"/>
      <c r="AO168" s="112"/>
      <c r="AP168" s="112"/>
      <c r="AQ168" s="112"/>
      <c r="AR168" s="53">
        <f t="shared" si="523"/>
        <v>0</v>
      </c>
      <c r="AS168" s="113"/>
      <c r="AT168" s="112"/>
      <c r="AU168" s="53">
        <f>SUM(AS168:AT168)</f>
        <v>0</v>
      </c>
      <c r="AV168" s="113"/>
      <c r="AW168" s="112"/>
      <c r="AX168" s="112"/>
      <c r="AY168" s="112"/>
      <c r="AZ168" s="114"/>
      <c r="BA168" s="115"/>
      <c r="BB168" s="115"/>
      <c r="BC168" s="116"/>
    </row>
    <row r="169" spans="1:55" ht="9.9499999999999993" hidden="1" customHeight="1" thickBot="1" x14ac:dyDescent="0.25">
      <c r="A169" s="957"/>
      <c r="B169" s="960"/>
      <c r="C169" s="963"/>
      <c r="D169" s="1008"/>
      <c r="E169" s="972"/>
      <c r="F169" s="969"/>
      <c r="G169" s="991"/>
      <c r="H169" s="975"/>
      <c r="I169" s="980"/>
      <c r="J169" s="981"/>
      <c r="K169" s="1011"/>
      <c r="L169" s="987"/>
      <c r="M169" s="180"/>
      <c r="N169" s="181"/>
      <c r="O169" s="182"/>
      <c r="P169" s="117"/>
      <c r="Q169" s="117"/>
      <c r="R169" s="1014"/>
      <c r="S169" s="183"/>
      <c r="T169" s="882"/>
      <c r="U169" s="184"/>
      <c r="V169" s="882"/>
      <c r="W169" s="184"/>
      <c r="X169" s="882"/>
      <c r="Y169" s="184"/>
      <c r="Z169" s="882"/>
      <c r="AA169" s="184"/>
      <c r="AB169" s="882"/>
      <c r="AC169" s="184"/>
      <c r="AD169" s="882"/>
      <c r="AE169" s="184"/>
      <c r="AF169" s="882"/>
      <c r="AG169" s="185"/>
      <c r="AH169" s="858"/>
      <c r="AI169" s="858"/>
      <c r="AJ169" s="118"/>
      <c r="AK169" s="119"/>
      <c r="AL169" s="186"/>
      <c r="AM169" s="187"/>
      <c r="AN169" s="187"/>
      <c r="AO169" s="187"/>
      <c r="AP169" s="187"/>
      <c r="AQ169" s="187"/>
      <c r="AR169" s="120"/>
      <c r="AS169" s="188"/>
      <c r="AT169" s="187"/>
      <c r="AU169" s="120"/>
      <c r="AV169" s="188"/>
      <c r="AW169" s="187"/>
      <c r="AX169" s="187"/>
      <c r="AY169" s="187"/>
      <c r="AZ169" s="189"/>
      <c r="BA169" s="190"/>
      <c r="BB169" s="190"/>
      <c r="BC169" s="191"/>
    </row>
    <row r="170" spans="1:55" ht="6" hidden="1" customHeight="1" x14ac:dyDescent="0.2">
      <c r="A170" s="156"/>
      <c r="B170" s="192"/>
      <c r="C170" s="192"/>
      <c r="D170" s="192"/>
      <c r="E170" s="192"/>
      <c r="F170" s="192"/>
      <c r="G170" s="192"/>
      <c r="H170" s="192"/>
      <c r="I170" s="988"/>
      <c r="J170" s="988"/>
      <c r="K170" s="192"/>
      <c r="L170" s="192"/>
      <c r="M170" s="192"/>
      <c r="N170" s="192"/>
      <c r="O170" s="192"/>
      <c r="P170" s="192"/>
      <c r="Q170" s="192"/>
      <c r="R170" s="192"/>
      <c r="S170" s="192"/>
      <c r="T170" s="192"/>
      <c r="U170" s="192"/>
      <c r="V170" s="192"/>
      <c r="W170" s="192"/>
      <c r="X170" s="192"/>
      <c r="Y170" s="192"/>
      <c r="Z170" s="192"/>
      <c r="AA170" s="192"/>
      <c r="AB170" s="192"/>
      <c r="AC170" s="192"/>
      <c r="AD170" s="192"/>
      <c r="AE170" s="192"/>
      <c r="AF170" s="192"/>
      <c r="AG170" s="192"/>
      <c r="AH170" s="192"/>
      <c r="AI170" s="192"/>
      <c r="AJ170" s="192"/>
      <c r="AK170" s="193"/>
      <c r="AL170" s="193"/>
      <c r="AM170" s="193"/>
      <c r="AN170" s="193"/>
      <c r="AO170" s="193"/>
      <c r="AP170" s="193"/>
      <c r="AQ170" s="194"/>
      <c r="AR170" s="193"/>
      <c r="AS170" s="193"/>
      <c r="AT170" s="193"/>
      <c r="AU170" s="193"/>
      <c r="AV170" s="193"/>
      <c r="AW170" s="193"/>
      <c r="AX170" s="193"/>
      <c r="AY170" s="193"/>
      <c r="AZ170" s="193"/>
      <c r="BA170" s="193"/>
      <c r="BB170" s="193"/>
      <c r="BC170" s="156"/>
    </row>
    <row r="171" spans="1:55" ht="72" hidden="1" customHeight="1" x14ac:dyDescent="0.2">
      <c r="A171" s="955">
        <v>20</v>
      </c>
      <c r="B171" s="161" t="s">
        <v>1705</v>
      </c>
      <c r="C171" s="162" t="s">
        <v>1706</v>
      </c>
      <c r="D171" s="163" t="s">
        <v>21</v>
      </c>
      <c r="E171" s="163" t="s">
        <v>1892</v>
      </c>
      <c r="F171" s="162" t="s">
        <v>1707</v>
      </c>
      <c r="G171" s="164" t="s">
        <v>1679</v>
      </c>
      <c r="H171" s="164" t="s">
        <v>1680</v>
      </c>
      <c r="I171" s="165" t="s">
        <v>1908</v>
      </c>
      <c r="J171" s="166">
        <f>+$N$3</f>
        <v>2019</v>
      </c>
      <c r="K171" s="164" t="s">
        <v>1925</v>
      </c>
      <c r="L171" s="165" t="s">
        <v>1926</v>
      </c>
      <c r="M171" s="162" t="s">
        <v>1708</v>
      </c>
      <c r="N171" s="162" t="s">
        <v>1709</v>
      </c>
      <c r="O171" s="162" t="s">
        <v>1710</v>
      </c>
      <c r="P171" s="162" t="s">
        <v>1711</v>
      </c>
      <c r="Q171" s="162" t="s">
        <v>1712</v>
      </c>
      <c r="R171" s="167">
        <f t="shared" ref="R171" si="525">SUM(R172:R178)</f>
        <v>0</v>
      </c>
      <c r="S171" s="168">
        <f t="shared" ref="S171" si="526">SUM(S172:S178)</f>
        <v>0</v>
      </c>
      <c r="T171" s="169">
        <f t="shared" ref="T171" si="527">SUM(T172:T178)</f>
        <v>0</v>
      </c>
      <c r="U171" s="170">
        <f t="shared" ref="U171" si="528">SUM(U172:U178)</f>
        <v>0</v>
      </c>
      <c r="V171" s="169">
        <f t="shared" ref="V171" si="529">SUM(V172:V178)</f>
        <v>0</v>
      </c>
      <c r="W171" s="170">
        <f t="shared" ref="W171" si="530">SUM(W172:W178)</f>
        <v>0</v>
      </c>
      <c r="X171" s="169">
        <f t="shared" ref="X171" si="531">SUM(X172:X178)</f>
        <v>0</v>
      </c>
      <c r="Y171" s="170">
        <f t="shared" ref="Y171" si="532">SUM(Y172:Y178)</f>
        <v>0</v>
      </c>
      <c r="Z171" s="169">
        <f t="shared" ref="Z171" si="533">SUM(Z172:Z178)</f>
        <v>0</v>
      </c>
      <c r="AA171" s="170">
        <f t="shared" ref="AA171" si="534">SUM(AA172:AA178)</f>
        <v>0</v>
      </c>
      <c r="AB171" s="169">
        <f t="shared" ref="AB171" si="535">SUM(AB172:AB178)</f>
        <v>0</v>
      </c>
      <c r="AC171" s="170">
        <f t="shared" ref="AC171" si="536">SUM(AC172:AC178)</f>
        <v>0</v>
      </c>
      <c r="AD171" s="169">
        <f t="shared" ref="AD171" si="537">SUM(AD172:AD178)</f>
        <v>0</v>
      </c>
      <c r="AE171" s="170">
        <f t="shared" ref="AE171" si="538">SUM(AE172:AE178)</f>
        <v>0</v>
      </c>
      <c r="AF171" s="169">
        <f t="shared" ref="AF171" si="539">SUM(AF172:AF178)</f>
        <v>0</v>
      </c>
      <c r="AG171" s="171">
        <f t="shared" ref="AG171" si="540">SUM(AG172:AG178)</f>
        <v>0</v>
      </c>
      <c r="AH171" s="855"/>
      <c r="AI171" s="855"/>
      <c r="AJ171" s="172">
        <f t="shared" ref="AJ171" si="541">SUM(AJ172:AJ178)</f>
        <v>0</v>
      </c>
      <c r="AK171" s="173">
        <f t="shared" ref="AK171" si="542">SUM(AK172:AK178)</f>
        <v>0</v>
      </c>
      <c r="AL171" s="41">
        <f t="shared" ref="AL171" si="543">SUM(AL172:AL178)</f>
        <v>0</v>
      </c>
      <c r="AM171" s="42">
        <f t="shared" ref="AM171" si="544">SUM(AM172:AM178)</f>
        <v>0</v>
      </c>
      <c r="AN171" s="42">
        <f t="shared" ref="AN171" si="545">SUM(AN172:AN178)</f>
        <v>0</v>
      </c>
      <c r="AO171" s="42">
        <f t="shared" ref="AO171" si="546">SUM(AO172:AO178)</f>
        <v>0</v>
      </c>
      <c r="AP171" s="42">
        <f t="shared" ref="AP171" si="547">SUM(AP172:AP178)</f>
        <v>0</v>
      </c>
      <c r="AQ171" s="42">
        <f t="shared" ref="AQ171" si="548">SUM(AQ172:AQ178)</f>
        <v>0</v>
      </c>
      <c r="AR171" s="43">
        <f t="shared" ref="AR171" si="549">SUM(AR172:AR178)</f>
        <v>0</v>
      </c>
      <c r="AS171" s="104">
        <f t="shared" ref="AS171" si="550">SUM(AS172:AS178)</f>
        <v>0</v>
      </c>
      <c r="AT171" s="42">
        <f t="shared" ref="AT171" si="551">SUM(AT172:AT178)</f>
        <v>0</v>
      </c>
      <c r="AU171" s="43">
        <f t="shared" ref="AU171" si="552">SUM(AU172:AU178)</f>
        <v>0</v>
      </c>
      <c r="AV171" s="104">
        <f t="shared" ref="AV171" si="553">SUM(AV172:AV178)</f>
        <v>0</v>
      </c>
      <c r="AW171" s="42">
        <f t="shared" ref="AW171" si="554">SUM(AW172:AW178)</f>
        <v>0</v>
      </c>
      <c r="AX171" s="42">
        <f t="shared" ref="AX171" si="555">SUM(AX172:AX178)</f>
        <v>0</v>
      </c>
      <c r="AY171" s="42">
        <f t="shared" ref="AY171" si="556">SUM(AY172:AY178)</f>
        <v>0</v>
      </c>
      <c r="AZ171" s="105">
        <f t="shared" ref="AZ171" si="557">SUM(AZ172:AZ178)</f>
        <v>0</v>
      </c>
      <c r="BA171" s="44" t="s">
        <v>1685</v>
      </c>
      <c r="BB171" s="44" t="s">
        <v>1686</v>
      </c>
      <c r="BC171" s="45" t="s">
        <v>1687</v>
      </c>
    </row>
    <row r="172" spans="1:55" ht="17.25" hidden="1" customHeight="1" x14ac:dyDescent="0.2">
      <c r="A172" s="956"/>
      <c r="B172" s="958" t="str">
        <f>VLOOKUP($D$9,'PROYECTOS REGISTRADOS'!$A$2:$D$82,4,0)</f>
        <v>Implementación del Plan Sectorial de Turismo, Tocancipá, Cundinamarca, Centro Oriente</v>
      </c>
      <c r="C172" s="961" t="str">
        <f>VLOOKUP($D$9,'PROYECTOS REGISTRADOS'!$A$2:$D$82,3,0)</f>
        <v>2016-25817-0035</v>
      </c>
      <c r="D172" s="1006"/>
      <c r="E172" s="970" t="str">
        <f>IF(D172=0,"0-0",(VLOOKUP(D172,'CONSOLIDADO PLAN DESARROLLO'!$EL$9:$ET$304,2,0)))</f>
        <v>0-0</v>
      </c>
      <c r="F172" s="967" t="str">
        <f>IF(D172=0,"0-0",(VLOOKUP(D172,'CONSOLIDADO PLAN DESARROLLO'!$EL$9:$ET$304,3,0)))</f>
        <v>0-0</v>
      </c>
      <c r="G172" s="989" t="str">
        <f>IF(D172=0,"0-0",(VLOOKUP(D172,'CONSOLIDADO PLAN DESARROLLO'!$EL$9:$ET$304,4,0)))</f>
        <v>0-0</v>
      </c>
      <c r="H172" s="973" t="str">
        <f>IF(D172=0,"0-0",(VLOOKUP(D172,'CONSOLIDADO PLAN DESARROLLO'!$EL$9:$ET$304,5,0)))</f>
        <v>0-0</v>
      </c>
      <c r="I172" s="976" t="str">
        <f>IF(D172=0,"0-0",(VLOOKUP(D172,'CONSOLIDADO PLAN DESARROLLO'!$EL$9:$ET$304,$R$3,0)))</f>
        <v>0-0</v>
      </c>
      <c r="J172" s="977"/>
      <c r="K172" s="1009"/>
      <c r="L172" s="985"/>
      <c r="M172" s="174"/>
      <c r="N172" s="175"/>
      <c r="O172" s="176"/>
      <c r="P172" s="46"/>
      <c r="Q172" s="47"/>
      <c r="R172" s="1012"/>
      <c r="S172" s="48"/>
      <c r="T172" s="880"/>
      <c r="U172" s="49"/>
      <c r="V172" s="880"/>
      <c r="W172" s="49"/>
      <c r="X172" s="880"/>
      <c r="Y172" s="49"/>
      <c r="Z172" s="880"/>
      <c r="AA172" s="49"/>
      <c r="AB172" s="880"/>
      <c r="AC172" s="49"/>
      <c r="AD172" s="880"/>
      <c r="AE172" s="49"/>
      <c r="AF172" s="880"/>
      <c r="AG172" s="50"/>
      <c r="AH172" s="856"/>
      <c r="AI172" s="856"/>
      <c r="AJ172" s="883">
        <f>+R172+T172+V172+X172+Z172+AB172+AD172+AF172</f>
        <v>0</v>
      </c>
      <c r="AK172" s="103">
        <f t="shared" ref="AK172:AK177" si="558">AC172+AE172+AG172+S172+U172+W172+Y172+AA172</f>
        <v>0</v>
      </c>
      <c r="AL172" s="51"/>
      <c r="AM172" s="52"/>
      <c r="AN172" s="52"/>
      <c r="AO172" s="52"/>
      <c r="AP172" s="52"/>
      <c r="AQ172" s="52"/>
      <c r="AR172" s="53">
        <f t="shared" ref="AR172:AR177" si="559">SUM(AL172:AQ172)</f>
        <v>0</v>
      </c>
      <c r="AS172" s="54"/>
      <c r="AT172" s="52"/>
      <c r="AU172" s="53">
        <f t="shared" ref="AU172:AU176" si="560">SUM(AS172:AT172)</f>
        <v>0</v>
      </c>
      <c r="AV172" s="54"/>
      <c r="AW172" s="52"/>
      <c r="AX172" s="52"/>
      <c r="AY172" s="52"/>
      <c r="AZ172" s="55"/>
      <c r="BA172" s="56"/>
      <c r="BB172" s="56"/>
      <c r="BC172" s="57"/>
    </row>
    <row r="173" spans="1:55" ht="17.25" hidden="1" customHeight="1" x14ac:dyDescent="0.2">
      <c r="A173" s="956"/>
      <c r="B173" s="958"/>
      <c r="C173" s="961"/>
      <c r="D173" s="1006"/>
      <c r="E173" s="971"/>
      <c r="F173" s="967"/>
      <c r="G173" s="989"/>
      <c r="H173" s="973"/>
      <c r="I173" s="978"/>
      <c r="J173" s="979"/>
      <c r="K173" s="1009"/>
      <c r="L173" s="986"/>
      <c r="M173" s="174"/>
      <c r="N173" s="175"/>
      <c r="O173" s="176"/>
      <c r="P173" s="46"/>
      <c r="Q173" s="47"/>
      <c r="R173" s="1013"/>
      <c r="S173" s="48"/>
      <c r="T173" s="881"/>
      <c r="U173" s="49"/>
      <c r="V173" s="881"/>
      <c r="W173" s="49"/>
      <c r="X173" s="881"/>
      <c r="Y173" s="49"/>
      <c r="Z173" s="881"/>
      <c r="AA173" s="49"/>
      <c r="AB173" s="881"/>
      <c r="AC173" s="49"/>
      <c r="AD173" s="881"/>
      <c r="AE173" s="49"/>
      <c r="AF173" s="881"/>
      <c r="AG173" s="50"/>
      <c r="AH173" s="857"/>
      <c r="AI173" s="857"/>
      <c r="AJ173" s="884"/>
      <c r="AK173" s="103">
        <f t="shared" si="558"/>
        <v>0</v>
      </c>
      <c r="AL173" s="51"/>
      <c r="AM173" s="52"/>
      <c r="AN173" s="52"/>
      <c r="AO173" s="52"/>
      <c r="AP173" s="52"/>
      <c r="AQ173" s="52"/>
      <c r="AR173" s="53">
        <f t="shared" si="559"/>
        <v>0</v>
      </c>
      <c r="AS173" s="54"/>
      <c r="AT173" s="52"/>
      <c r="AU173" s="53">
        <f t="shared" si="560"/>
        <v>0</v>
      </c>
      <c r="AV173" s="54"/>
      <c r="AW173" s="52"/>
      <c r="AX173" s="52"/>
      <c r="AY173" s="52"/>
      <c r="AZ173" s="55"/>
      <c r="BA173" s="56"/>
      <c r="BB173" s="56"/>
      <c r="BC173" s="57"/>
    </row>
    <row r="174" spans="1:55" ht="17.25" hidden="1" customHeight="1" x14ac:dyDescent="0.2">
      <c r="A174" s="956"/>
      <c r="B174" s="958"/>
      <c r="C174" s="961"/>
      <c r="D174" s="1006"/>
      <c r="E174" s="971"/>
      <c r="F174" s="967"/>
      <c r="G174" s="989"/>
      <c r="H174" s="973"/>
      <c r="I174" s="978"/>
      <c r="J174" s="979"/>
      <c r="K174" s="1009"/>
      <c r="L174" s="986"/>
      <c r="M174" s="174"/>
      <c r="N174" s="175"/>
      <c r="O174" s="176"/>
      <c r="P174" s="46"/>
      <c r="Q174" s="47"/>
      <c r="R174" s="1013"/>
      <c r="S174" s="48"/>
      <c r="T174" s="881"/>
      <c r="U174" s="49"/>
      <c r="V174" s="881"/>
      <c r="W174" s="49"/>
      <c r="X174" s="881"/>
      <c r="Y174" s="49"/>
      <c r="Z174" s="881"/>
      <c r="AA174" s="49"/>
      <c r="AB174" s="881"/>
      <c r="AC174" s="49"/>
      <c r="AD174" s="881"/>
      <c r="AE174" s="49"/>
      <c r="AF174" s="881"/>
      <c r="AG174" s="50"/>
      <c r="AH174" s="857"/>
      <c r="AI174" s="857"/>
      <c r="AJ174" s="884"/>
      <c r="AK174" s="103">
        <f t="shared" si="558"/>
        <v>0</v>
      </c>
      <c r="AL174" s="51"/>
      <c r="AM174" s="52"/>
      <c r="AN174" s="52"/>
      <c r="AO174" s="52"/>
      <c r="AP174" s="52"/>
      <c r="AQ174" s="52"/>
      <c r="AR174" s="53">
        <f t="shared" si="559"/>
        <v>0</v>
      </c>
      <c r="AS174" s="54"/>
      <c r="AT174" s="52"/>
      <c r="AU174" s="53">
        <f t="shared" si="560"/>
        <v>0</v>
      </c>
      <c r="AV174" s="54"/>
      <c r="AW174" s="52"/>
      <c r="AX174" s="52"/>
      <c r="AY174" s="52"/>
      <c r="AZ174" s="55"/>
      <c r="BA174" s="56"/>
      <c r="BB174" s="56"/>
      <c r="BC174" s="57"/>
    </row>
    <row r="175" spans="1:55" ht="17.25" hidden="1" customHeight="1" x14ac:dyDescent="0.2">
      <c r="A175" s="956"/>
      <c r="B175" s="958"/>
      <c r="C175" s="961"/>
      <c r="D175" s="1006"/>
      <c r="E175" s="971"/>
      <c r="F175" s="967"/>
      <c r="G175" s="989"/>
      <c r="H175" s="973"/>
      <c r="I175" s="978"/>
      <c r="J175" s="979"/>
      <c r="K175" s="1009"/>
      <c r="L175" s="986"/>
      <c r="M175" s="174"/>
      <c r="N175" s="175"/>
      <c r="O175" s="176"/>
      <c r="P175" s="46"/>
      <c r="Q175" s="47"/>
      <c r="R175" s="1013"/>
      <c r="S175" s="48"/>
      <c r="T175" s="881"/>
      <c r="U175" s="49"/>
      <c r="V175" s="881"/>
      <c r="W175" s="49"/>
      <c r="X175" s="881"/>
      <c r="Y175" s="49"/>
      <c r="Z175" s="881"/>
      <c r="AA175" s="49"/>
      <c r="AB175" s="881"/>
      <c r="AC175" s="49"/>
      <c r="AD175" s="881"/>
      <c r="AE175" s="49"/>
      <c r="AF175" s="881"/>
      <c r="AG175" s="50"/>
      <c r="AH175" s="857"/>
      <c r="AI175" s="857"/>
      <c r="AJ175" s="884"/>
      <c r="AK175" s="103">
        <f t="shared" si="558"/>
        <v>0</v>
      </c>
      <c r="AL175" s="51"/>
      <c r="AM175" s="52"/>
      <c r="AN175" s="52"/>
      <c r="AO175" s="52"/>
      <c r="AP175" s="52"/>
      <c r="AQ175" s="52"/>
      <c r="AR175" s="53">
        <f t="shared" si="559"/>
        <v>0</v>
      </c>
      <c r="AS175" s="54"/>
      <c r="AT175" s="52"/>
      <c r="AU175" s="53">
        <f t="shared" si="560"/>
        <v>0</v>
      </c>
      <c r="AV175" s="54"/>
      <c r="AW175" s="52"/>
      <c r="AX175" s="52"/>
      <c r="AY175" s="52"/>
      <c r="AZ175" s="55"/>
      <c r="BA175" s="56"/>
      <c r="BB175" s="56"/>
      <c r="BC175" s="57"/>
    </row>
    <row r="176" spans="1:55" ht="17.25" hidden="1" customHeight="1" x14ac:dyDescent="0.2">
      <c r="A176" s="956"/>
      <c r="B176" s="958"/>
      <c r="C176" s="961"/>
      <c r="D176" s="1006"/>
      <c r="E176" s="971"/>
      <c r="F176" s="967"/>
      <c r="G176" s="989"/>
      <c r="H176" s="973"/>
      <c r="I176" s="978"/>
      <c r="J176" s="979"/>
      <c r="K176" s="1009"/>
      <c r="L176" s="986"/>
      <c r="M176" s="174"/>
      <c r="N176" s="175"/>
      <c r="O176" s="176"/>
      <c r="P176" s="46"/>
      <c r="Q176" s="47"/>
      <c r="R176" s="1013"/>
      <c r="S176" s="48"/>
      <c r="T176" s="881"/>
      <c r="U176" s="49"/>
      <c r="V176" s="881"/>
      <c r="W176" s="49"/>
      <c r="X176" s="881"/>
      <c r="Y176" s="49"/>
      <c r="Z176" s="881"/>
      <c r="AA176" s="49"/>
      <c r="AB176" s="881"/>
      <c r="AC176" s="49"/>
      <c r="AD176" s="881"/>
      <c r="AE176" s="49"/>
      <c r="AF176" s="881"/>
      <c r="AG176" s="50"/>
      <c r="AH176" s="857"/>
      <c r="AI176" s="857"/>
      <c r="AJ176" s="884"/>
      <c r="AK176" s="103">
        <f t="shared" si="558"/>
        <v>0</v>
      </c>
      <c r="AL176" s="51"/>
      <c r="AM176" s="52"/>
      <c r="AN176" s="52"/>
      <c r="AO176" s="52"/>
      <c r="AP176" s="52"/>
      <c r="AQ176" s="52"/>
      <c r="AR176" s="53">
        <f t="shared" si="559"/>
        <v>0</v>
      </c>
      <c r="AS176" s="54"/>
      <c r="AT176" s="52"/>
      <c r="AU176" s="53">
        <f t="shared" si="560"/>
        <v>0</v>
      </c>
      <c r="AV176" s="54"/>
      <c r="AW176" s="52"/>
      <c r="AX176" s="52"/>
      <c r="AY176" s="52"/>
      <c r="AZ176" s="55"/>
      <c r="BA176" s="56"/>
      <c r="BB176" s="56"/>
      <c r="BC176" s="57"/>
    </row>
    <row r="177" spans="1:55" ht="17.25" hidden="1" customHeight="1" x14ac:dyDescent="0.2">
      <c r="A177" s="956"/>
      <c r="B177" s="959"/>
      <c r="C177" s="962"/>
      <c r="D177" s="1007"/>
      <c r="E177" s="971"/>
      <c r="F177" s="968"/>
      <c r="G177" s="990"/>
      <c r="H177" s="974"/>
      <c r="I177" s="978"/>
      <c r="J177" s="979"/>
      <c r="K177" s="1010"/>
      <c r="L177" s="986"/>
      <c r="M177" s="177"/>
      <c r="N177" s="178"/>
      <c r="O177" s="179"/>
      <c r="P177" s="106"/>
      <c r="Q177" s="107"/>
      <c r="R177" s="1013"/>
      <c r="S177" s="108"/>
      <c r="T177" s="881"/>
      <c r="U177" s="109"/>
      <c r="V177" s="881"/>
      <c r="W177" s="109"/>
      <c r="X177" s="881"/>
      <c r="Y177" s="109"/>
      <c r="Z177" s="881"/>
      <c r="AA177" s="109"/>
      <c r="AB177" s="881"/>
      <c r="AC177" s="109"/>
      <c r="AD177" s="881"/>
      <c r="AE177" s="109"/>
      <c r="AF177" s="881"/>
      <c r="AG177" s="110"/>
      <c r="AH177" s="857"/>
      <c r="AI177" s="857"/>
      <c r="AJ177" s="885"/>
      <c r="AK177" s="103">
        <f t="shared" si="558"/>
        <v>0</v>
      </c>
      <c r="AL177" s="111"/>
      <c r="AM177" s="112"/>
      <c r="AN177" s="112"/>
      <c r="AO177" s="112"/>
      <c r="AP177" s="112"/>
      <c r="AQ177" s="112"/>
      <c r="AR177" s="53">
        <f t="shared" si="559"/>
        <v>0</v>
      </c>
      <c r="AS177" s="113"/>
      <c r="AT177" s="112"/>
      <c r="AU177" s="53">
        <f>SUM(AS177:AT177)</f>
        <v>0</v>
      </c>
      <c r="AV177" s="113"/>
      <c r="AW177" s="112"/>
      <c r="AX177" s="112"/>
      <c r="AY177" s="112"/>
      <c r="AZ177" s="114"/>
      <c r="BA177" s="115"/>
      <c r="BB177" s="115"/>
      <c r="BC177" s="116"/>
    </row>
    <row r="178" spans="1:55" ht="9.9499999999999993" hidden="1" customHeight="1" thickBot="1" x14ac:dyDescent="0.25">
      <c r="A178" s="957"/>
      <c r="B178" s="960"/>
      <c r="C178" s="963"/>
      <c r="D178" s="1008"/>
      <c r="E178" s="972"/>
      <c r="F178" s="969"/>
      <c r="G178" s="991"/>
      <c r="H178" s="975"/>
      <c r="I178" s="980"/>
      <c r="J178" s="981"/>
      <c r="K178" s="1011"/>
      <c r="L178" s="987"/>
      <c r="M178" s="180"/>
      <c r="N178" s="181"/>
      <c r="O178" s="182"/>
      <c r="P178" s="117"/>
      <c r="Q178" s="117"/>
      <c r="R178" s="1014"/>
      <c r="S178" s="183"/>
      <c r="T178" s="882"/>
      <c r="U178" s="184"/>
      <c r="V178" s="882"/>
      <c r="W178" s="184"/>
      <c r="X178" s="882"/>
      <c r="Y178" s="184"/>
      <c r="Z178" s="882"/>
      <c r="AA178" s="184"/>
      <c r="AB178" s="882"/>
      <c r="AC178" s="184"/>
      <c r="AD178" s="882"/>
      <c r="AE178" s="184"/>
      <c r="AF178" s="882"/>
      <c r="AG178" s="185"/>
      <c r="AH178" s="858"/>
      <c r="AI178" s="858"/>
      <c r="AJ178" s="118"/>
      <c r="AK178" s="119"/>
      <c r="AL178" s="186"/>
      <c r="AM178" s="187"/>
      <c r="AN178" s="187"/>
      <c r="AO178" s="187"/>
      <c r="AP178" s="187"/>
      <c r="AQ178" s="187"/>
      <c r="AR178" s="120"/>
      <c r="AS178" s="188"/>
      <c r="AT178" s="187"/>
      <c r="AU178" s="120"/>
      <c r="AV178" s="188"/>
      <c r="AW178" s="187"/>
      <c r="AX178" s="187"/>
      <c r="AY178" s="187"/>
      <c r="AZ178" s="189"/>
      <c r="BA178" s="190"/>
      <c r="BB178" s="190"/>
      <c r="BC178" s="191"/>
    </row>
    <row r="179" spans="1:55" ht="6" hidden="1" customHeight="1" x14ac:dyDescent="0.2">
      <c r="A179" s="156"/>
      <c r="B179" s="192"/>
      <c r="C179" s="192"/>
      <c r="D179" s="192"/>
      <c r="E179" s="192"/>
      <c r="F179" s="192"/>
      <c r="G179" s="192"/>
      <c r="H179" s="192"/>
      <c r="I179" s="988"/>
      <c r="J179" s="988"/>
      <c r="K179" s="192"/>
      <c r="L179" s="192"/>
      <c r="M179" s="192"/>
      <c r="N179" s="192"/>
      <c r="O179" s="192"/>
      <c r="P179" s="192"/>
      <c r="Q179" s="192"/>
      <c r="R179" s="192"/>
      <c r="S179" s="192"/>
      <c r="T179" s="192"/>
      <c r="U179" s="192"/>
      <c r="V179" s="192"/>
      <c r="W179" s="192"/>
      <c r="X179" s="192"/>
      <c r="Y179" s="192"/>
      <c r="Z179" s="192"/>
      <c r="AA179" s="192"/>
      <c r="AB179" s="192"/>
      <c r="AC179" s="192"/>
      <c r="AD179" s="192"/>
      <c r="AE179" s="192"/>
      <c r="AF179" s="192"/>
      <c r="AG179" s="192"/>
      <c r="AH179" s="192"/>
      <c r="AI179" s="192"/>
      <c r="AJ179" s="192"/>
      <c r="AK179" s="193"/>
      <c r="AL179" s="193"/>
      <c r="AM179" s="193"/>
      <c r="AN179" s="193"/>
      <c r="AO179" s="193"/>
      <c r="AP179" s="193"/>
      <c r="AQ179" s="194"/>
      <c r="AR179" s="193"/>
      <c r="AS179" s="193"/>
      <c r="AT179" s="193"/>
      <c r="AU179" s="193"/>
      <c r="AV179" s="193"/>
      <c r="AW179" s="193"/>
      <c r="AX179" s="193"/>
      <c r="AY179" s="193"/>
      <c r="AZ179" s="193"/>
      <c r="BA179" s="193"/>
      <c r="BB179" s="193"/>
      <c r="BC179" s="156"/>
    </row>
    <row r="180" spans="1:55" ht="72" hidden="1" customHeight="1" x14ac:dyDescent="0.2">
      <c r="A180" s="955">
        <v>21</v>
      </c>
      <c r="B180" s="161" t="s">
        <v>1705</v>
      </c>
      <c r="C180" s="162" t="s">
        <v>1706</v>
      </c>
      <c r="D180" s="163" t="s">
        <v>21</v>
      </c>
      <c r="E180" s="163" t="s">
        <v>1892</v>
      </c>
      <c r="F180" s="162" t="s">
        <v>1707</v>
      </c>
      <c r="G180" s="164" t="s">
        <v>1679</v>
      </c>
      <c r="H180" s="164" t="s">
        <v>1680</v>
      </c>
      <c r="I180" s="165" t="s">
        <v>1908</v>
      </c>
      <c r="J180" s="166">
        <f>+$N$3</f>
        <v>2019</v>
      </c>
      <c r="K180" s="164" t="s">
        <v>1925</v>
      </c>
      <c r="L180" s="165" t="s">
        <v>1926</v>
      </c>
      <c r="M180" s="162" t="s">
        <v>1708</v>
      </c>
      <c r="N180" s="162" t="s">
        <v>1709</v>
      </c>
      <c r="O180" s="162" t="s">
        <v>1710</v>
      </c>
      <c r="P180" s="162" t="s">
        <v>1711</v>
      </c>
      <c r="Q180" s="162" t="s">
        <v>1712</v>
      </c>
      <c r="R180" s="167">
        <f t="shared" ref="R180" si="561">SUM(R181:R187)</f>
        <v>0</v>
      </c>
      <c r="S180" s="168">
        <f t="shared" ref="S180" si="562">SUM(S181:S187)</f>
        <v>0</v>
      </c>
      <c r="T180" s="169">
        <f t="shared" ref="T180" si="563">SUM(T181:T187)</f>
        <v>0</v>
      </c>
      <c r="U180" s="170">
        <f t="shared" ref="U180" si="564">SUM(U181:U187)</f>
        <v>0</v>
      </c>
      <c r="V180" s="169">
        <f t="shared" ref="V180" si="565">SUM(V181:V187)</f>
        <v>0</v>
      </c>
      <c r="W180" s="170">
        <f t="shared" ref="W180" si="566">SUM(W181:W187)</f>
        <v>0</v>
      </c>
      <c r="X180" s="169">
        <f t="shared" ref="X180" si="567">SUM(X181:X187)</f>
        <v>0</v>
      </c>
      <c r="Y180" s="170">
        <f t="shared" ref="Y180" si="568">SUM(Y181:Y187)</f>
        <v>0</v>
      </c>
      <c r="Z180" s="169">
        <f t="shared" ref="Z180" si="569">SUM(Z181:Z187)</f>
        <v>0</v>
      </c>
      <c r="AA180" s="170">
        <f t="shared" ref="AA180" si="570">SUM(AA181:AA187)</f>
        <v>0</v>
      </c>
      <c r="AB180" s="169">
        <f t="shared" ref="AB180" si="571">SUM(AB181:AB187)</f>
        <v>0</v>
      </c>
      <c r="AC180" s="170">
        <f t="shared" ref="AC180" si="572">SUM(AC181:AC187)</f>
        <v>0</v>
      </c>
      <c r="AD180" s="169">
        <f t="shared" ref="AD180" si="573">SUM(AD181:AD187)</f>
        <v>0</v>
      </c>
      <c r="AE180" s="170">
        <f t="shared" ref="AE180" si="574">SUM(AE181:AE187)</f>
        <v>0</v>
      </c>
      <c r="AF180" s="169">
        <f t="shared" ref="AF180" si="575">SUM(AF181:AF187)</f>
        <v>0</v>
      </c>
      <c r="AG180" s="171">
        <f t="shared" ref="AG180" si="576">SUM(AG181:AG187)</f>
        <v>0</v>
      </c>
      <c r="AH180" s="855"/>
      <c r="AI180" s="855"/>
      <c r="AJ180" s="172">
        <f t="shared" ref="AJ180" si="577">SUM(AJ181:AJ187)</f>
        <v>0</v>
      </c>
      <c r="AK180" s="173">
        <f t="shared" ref="AK180" si="578">SUM(AK181:AK187)</f>
        <v>0</v>
      </c>
      <c r="AL180" s="41">
        <f t="shared" ref="AL180" si="579">SUM(AL181:AL187)</f>
        <v>0</v>
      </c>
      <c r="AM180" s="42">
        <f t="shared" ref="AM180" si="580">SUM(AM181:AM187)</f>
        <v>0</v>
      </c>
      <c r="AN180" s="42">
        <f t="shared" ref="AN180" si="581">SUM(AN181:AN187)</f>
        <v>0</v>
      </c>
      <c r="AO180" s="42">
        <f t="shared" ref="AO180" si="582">SUM(AO181:AO187)</f>
        <v>0</v>
      </c>
      <c r="AP180" s="42">
        <f t="shared" ref="AP180" si="583">SUM(AP181:AP187)</f>
        <v>0</v>
      </c>
      <c r="AQ180" s="42">
        <f t="shared" ref="AQ180" si="584">SUM(AQ181:AQ187)</f>
        <v>0</v>
      </c>
      <c r="AR180" s="43">
        <f t="shared" ref="AR180" si="585">SUM(AR181:AR187)</f>
        <v>0</v>
      </c>
      <c r="AS180" s="104">
        <f t="shared" ref="AS180" si="586">SUM(AS181:AS187)</f>
        <v>0</v>
      </c>
      <c r="AT180" s="42">
        <f t="shared" ref="AT180" si="587">SUM(AT181:AT187)</f>
        <v>0</v>
      </c>
      <c r="AU180" s="43">
        <f t="shared" ref="AU180" si="588">SUM(AU181:AU187)</f>
        <v>0</v>
      </c>
      <c r="AV180" s="104">
        <f t="shared" ref="AV180" si="589">SUM(AV181:AV187)</f>
        <v>0</v>
      </c>
      <c r="AW180" s="42">
        <f t="shared" ref="AW180" si="590">SUM(AW181:AW187)</f>
        <v>0</v>
      </c>
      <c r="AX180" s="42">
        <f t="shared" ref="AX180" si="591">SUM(AX181:AX187)</f>
        <v>0</v>
      </c>
      <c r="AY180" s="42">
        <f t="shared" ref="AY180" si="592">SUM(AY181:AY187)</f>
        <v>0</v>
      </c>
      <c r="AZ180" s="105">
        <f t="shared" ref="AZ180" si="593">SUM(AZ181:AZ187)</f>
        <v>0</v>
      </c>
      <c r="BA180" s="44" t="s">
        <v>1685</v>
      </c>
      <c r="BB180" s="44" t="s">
        <v>1686</v>
      </c>
      <c r="BC180" s="45" t="s">
        <v>1687</v>
      </c>
    </row>
    <row r="181" spans="1:55" ht="17.25" hidden="1" customHeight="1" x14ac:dyDescent="0.2">
      <c r="A181" s="956"/>
      <c r="B181" s="958" t="str">
        <f>VLOOKUP($D$9,'PROYECTOS REGISTRADOS'!$A$2:$D$82,4,0)</f>
        <v>Implementación del Plan Sectorial de Turismo, Tocancipá, Cundinamarca, Centro Oriente</v>
      </c>
      <c r="C181" s="961" t="str">
        <f>VLOOKUP($D$9,'PROYECTOS REGISTRADOS'!$A$2:$D$82,3,0)</f>
        <v>2016-25817-0035</v>
      </c>
      <c r="D181" s="1006"/>
      <c r="E181" s="970" t="str">
        <f>IF(D181=0,"0-0",(VLOOKUP(D181,'CONSOLIDADO PLAN DESARROLLO'!$EL$9:$ET$304,2,0)))</f>
        <v>0-0</v>
      </c>
      <c r="F181" s="967" t="str">
        <f>IF(D181=0,"0-0",(VLOOKUP(D181,'CONSOLIDADO PLAN DESARROLLO'!$EL$9:$ET$304,3,0)))</f>
        <v>0-0</v>
      </c>
      <c r="G181" s="989" t="str">
        <f>IF(D181=0,"0-0",(VLOOKUP(D181,'CONSOLIDADO PLAN DESARROLLO'!$EL$9:$ET$304,4,0)))</f>
        <v>0-0</v>
      </c>
      <c r="H181" s="973" t="str">
        <f>IF(D181=0,"0-0",(VLOOKUP(D181,'CONSOLIDADO PLAN DESARROLLO'!$EL$9:$ET$304,5,0)))</f>
        <v>0-0</v>
      </c>
      <c r="I181" s="976" t="str">
        <f>IF(D181=0,"0-0",(VLOOKUP(D181,'CONSOLIDADO PLAN DESARROLLO'!$EL$9:$ET$304,$R$3,0)))</f>
        <v>0-0</v>
      </c>
      <c r="J181" s="977"/>
      <c r="K181" s="1009"/>
      <c r="L181" s="985"/>
      <c r="M181" s="174"/>
      <c r="N181" s="175"/>
      <c r="O181" s="176"/>
      <c r="P181" s="46"/>
      <c r="Q181" s="47"/>
      <c r="R181" s="1012"/>
      <c r="S181" s="48"/>
      <c r="T181" s="880"/>
      <c r="U181" s="49"/>
      <c r="V181" s="880"/>
      <c r="W181" s="49"/>
      <c r="X181" s="880"/>
      <c r="Y181" s="49"/>
      <c r="Z181" s="880"/>
      <c r="AA181" s="49"/>
      <c r="AB181" s="880"/>
      <c r="AC181" s="49"/>
      <c r="AD181" s="880"/>
      <c r="AE181" s="49"/>
      <c r="AF181" s="880"/>
      <c r="AG181" s="50"/>
      <c r="AH181" s="856"/>
      <c r="AI181" s="856"/>
      <c r="AJ181" s="883">
        <f>+R181+T181+V181+X181+Z181+AB181+AD181+AF181</f>
        <v>0</v>
      </c>
      <c r="AK181" s="103">
        <f t="shared" ref="AK181:AK186" si="594">AC181+AE181+AG181+S181+U181+W181+Y181+AA181</f>
        <v>0</v>
      </c>
      <c r="AL181" s="51"/>
      <c r="AM181" s="52"/>
      <c r="AN181" s="52"/>
      <c r="AO181" s="52"/>
      <c r="AP181" s="52"/>
      <c r="AQ181" s="52"/>
      <c r="AR181" s="53">
        <f t="shared" ref="AR181:AR186" si="595">SUM(AL181:AQ181)</f>
        <v>0</v>
      </c>
      <c r="AS181" s="54"/>
      <c r="AT181" s="52"/>
      <c r="AU181" s="53">
        <f t="shared" ref="AU181:AU185" si="596">SUM(AS181:AT181)</f>
        <v>0</v>
      </c>
      <c r="AV181" s="54"/>
      <c r="AW181" s="52"/>
      <c r="AX181" s="52"/>
      <c r="AY181" s="52"/>
      <c r="AZ181" s="55"/>
      <c r="BA181" s="56"/>
      <c r="BB181" s="56"/>
      <c r="BC181" s="57"/>
    </row>
    <row r="182" spans="1:55" ht="17.25" hidden="1" customHeight="1" x14ac:dyDescent="0.2">
      <c r="A182" s="956"/>
      <c r="B182" s="958"/>
      <c r="C182" s="961"/>
      <c r="D182" s="1006"/>
      <c r="E182" s="971"/>
      <c r="F182" s="967"/>
      <c r="G182" s="989"/>
      <c r="H182" s="973"/>
      <c r="I182" s="978"/>
      <c r="J182" s="979"/>
      <c r="K182" s="1009"/>
      <c r="L182" s="986"/>
      <c r="M182" s="174"/>
      <c r="N182" s="175"/>
      <c r="O182" s="176"/>
      <c r="P182" s="46"/>
      <c r="Q182" s="47"/>
      <c r="R182" s="1013"/>
      <c r="S182" s="48"/>
      <c r="T182" s="881"/>
      <c r="U182" s="49"/>
      <c r="V182" s="881"/>
      <c r="W182" s="49"/>
      <c r="X182" s="881"/>
      <c r="Y182" s="49"/>
      <c r="Z182" s="881"/>
      <c r="AA182" s="49"/>
      <c r="AB182" s="881"/>
      <c r="AC182" s="49"/>
      <c r="AD182" s="881"/>
      <c r="AE182" s="49"/>
      <c r="AF182" s="881"/>
      <c r="AG182" s="50"/>
      <c r="AH182" s="857"/>
      <c r="AI182" s="857"/>
      <c r="AJ182" s="884"/>
      <c r="AK182" s="103">
        <f t="shared" si="594"/>
        <v>0</v>
      </c>
      <c r="AL182" s="51"/>
      <c r="AM182" s="52"/>
      <c r="AN182" s="52"/>
      <c r="AO182" s="52"/>
      <c r="AP182" s="52"/>
      <c r="AQ182" s="52"/>
      <c r="AR182" s="53">
        <f t="shared" si="595"/>
        <v>0</v>
      </c>
      <c r="AS182" s="54"/>
      <c r="AT182" s="52"/>
      <c r="AU182" s="53">
        <f t="shared" si="596"/>
        <v>0</v>
      </c>
      <c r="AV182" s="54"/>
      <c r="AW182" s="52"/>
      <c r="AX182" s="52"/>
      <c r="AY182" s="52"/>
      <c r="AZ182" s="55"/>
      <c r="BA182" s="56"/>
      <c r="BB182" s="56"/>
      <c r="BC182" s="57"/>
    </row>
    <row r="183" spans="1:55" ht="17.25" hidden="1" customHeight="1" x14ac:dyDescent="0.2">
      <c r="A183" s="956"/>
      <c r="B183" s="958"/>
      <c r="C183" s="961"/>
      <c r="D183" s="1006"/>
      <c r="E183" s="971"/>
      <c r="F183" s="967"/>
      <c r="G183" s="989"/>
      <c r="H183" s="973"/>
      <c r="I183" s="978"/>
      <c r="J183" s="979"/>
      <c r="K183" s="1009"/>
      <c r="L183" s="986"/>
      <c r="M183" s="174"/>
      <c r="N183" s="175"/>
      <c r="O183" s="176"/>
      <c r="P183" s="46"/>
      <c r="Q183" s="47"/>
      <c r="R183" s="1013"/>
      <c r="S183" s="48"/>
      <c r="T183" s="881"/>
      <c r="U183" s="49"/>
      <c r="V183" s="881"/>
      <c r="W183" s="49"/>
      <c r="X183" s="881"/>
      <c r="Y183" s="49"/>
      <c r="Z183" s="881"/>
      <c r="AA183" s="49"/>
      <c r="AB183" s="881"/>
      <c r="AC183" s="49"/>
      <c r="AD183" s="881"/>
      <c r="AE183" s="49"/>
      <c r="AF183" s="881"/>
      <c r="AG183" s="50"/>
      <c r="AH183" s="857"/>
      <c r="AI183" s="857"/>
      <c r="AJ183" s="884"/>
      <c r="AK183" s="103">
        <f t="shared" si="594"/>
        <v>0</v>
      </c>
      <c r="AL183" s="51"/>
      <c r="AM183" s="52"/>
      <c r="AN183" s="52"/>
      <c r="AO183" s="52"/>
      <c r="AP183" s="52"/>
      <c r="AQ183" s="52"/>
      <c r="AR183" s="53">
        <f t="shared" si="595"/>
        <v>0</v>
      </c>
      <c r="AS183" s="54"/>
      <c r="AT183" s="52"/>
      <c r="AU183" s="53">
        <f t="shared" si="596"/>
        <v>0</v>
      </c>
      <c r="AV183" s="54"/>
      <c r="AW183" s="52"/>
      <c r="AX183" s="52"/>
      <c r="AY183" s="52"/>
      <c r="AZ183" s="55"/>
      <c r="BA183" s="56"/>
      <c r="BB183" s="56"/>
      <c r="BC183" s="57"/>
    </row>
    <row r="184" spans="1:55" ht="17.25" hidden="1" customHeight="1" x14ac:dyDescent="0.2">
      <c r="A184" s="956"/>
      <c r="B184" s="958"/>
      <c r="C184" s="961"/>
      <c r="D184" s="1006"/>
      <c r="E184" s="971"/>
      <c r="F184" s="967"/>
      <c r="G184" s="989"/>
      <c r="H184" s="973"/>
      <c r="I184" s="978"/>
      <c r="J184" s="979"/>
      <c r="K184" s="1009"/>
      <c r="L184" s="986"/>
      <c r="M184" s="174"/>
      <c r="N184" s="175"/>
      <c r="O184" s="176"/>
      <c r="P184" s="46"/>
      <c r="Q184" s="47"/>
      <c r="R184" s="1013"/>
      <c r="S184" s="48"/>
      <c r="T184" s="881"/>
      <c r="U184" s="49"/>
      <c r="V184" s="881"/>
      <c r="W184" s="49"/>
      <c r="X184" s="881"/>
      <c r="Y184" s="49"/>
      <c r="Z184" s="881"/>
      <c r="AA184" s="49"/>
      <c r="AB184" s="881"/>
      <c r="AC184" s="49"/>
      <c r="AD184" s="881"/>
      <c r="AE184" s="49"/>
      <c r="AF184" s="881"/>
      <c r="AG184" s="50"/>
      <c r="AH184" s="857"/>
      <c r="AI184" s="857"/>
      <c r="AJ184" s="884"/>
      <c r="AK184" s="103">
        <f t="shared" si="594"/>
        <v>0</v>
      </c>
      <c r="AL184" s="51"/>
      <c r="AM184" s="52"/>
      <c r="AN184" s="52"/>
      <c r="AO184" s="52"/>
      <c r="AP184" s="52"/>
      <c r="AQ184" s="52"/>
      <c r="AR184" s="53">
        <f t="shared" si="595"/>
        <v>0</v>
      </c>
      <c r="AS184" s="54"/>
      <c r="AT184" s="52"/>
      <c r="AU184" s="53">
        <f t="shared" si="596"/>
        <v>0</v>
      </c>
      <c r="AV184" s="54"/>
      <c r="AW184" s="52"/>
      <c r="AX184" s="52"/>
      <c r="AY184" s="52"/>
      <c r="AZ184" s="55"/>
      <c r="BA184" s="56"/>
      <c r="BB184" s="56"/>
      <c r="BC184" s="57"/>
    </row>
    <row r="185" spans="1:55" ht="17.25" hidden="1" customHeight="1" x14ac:dyDescent="0.2">
      <c r="A185" s="956"/>
      <c r="B185" s="958"/>
      <c r="C185" s="961"/>
      <c r="D185" s="1006"/>
      <c r="E185" s="971"/>
      <c r="F185" s="967"/>
      <c r="G185" s="989"/>
      <c r="H185" s="973"/>
      <c r="I185" s="978"/>
      <c r="J185" s="979"/>
      <c r="K185" s="1009"/>
      <c r="L185" s="986"/>
      <c r="M185" s="174"/>
      <c r="N185" s="175"/>
      <c r="O185" s="176"/>
      <c r="P185" s="46"/>
      <c r="Q185" s="47"/>
      <c r="R185" s="1013"/>
      <c r="S185" s="48"/>
      <c r="T185" s="881"/>
      <c r="U185" s="49"/>
      <c r="V185" s="881"/>
      <c r="W185" s="49"/>
      <c r="X185" s="881"/>
      <c r="Y185" s="49"/>
      <c r="Z185" s="881"/>
      <c r="AA185" s="49"/>
      <c r="AB185" s="881"/>
      <c r="AC185" s="49"/>
      <c r="AD185" s="881"/>
      <c r="AE185" s="49"/>
      <c r="AF185" s="881"/>
      <c r="AG185" s="50"/>
      <c r="AH185" s="857"/>
      <c r="AI185" s="857"/>
      <c r="AJ185" s="884"/>
      <c r="AK185" s="103">
        <f t="shared" si="594"/>
        <v>0</v>
      </c>
      <c r="AL185" s="51"/>
      <c r="AM185" s="52"/>
      <c r="AN185" s="52"/>
      <c r="AO185" s="52"/>
      <c r="AP185" s="52"/>
      <c r="AQ185" s="52"/>
      <c r="AR185" s="53">
        <f t="shared" si="595"/>
        <v>0</v>
      </c>
      <c r="AS185" s="54"/>
      <c r="AT185" s="52"/>
      <c r="AU185" s="53">
        <f t="shared" si="596"/>
        <v>0</v>
      </c>
      <c r="AV185" s="54"/>
      <c r="AW185" s="52"/>
      <c r="AX185" s="52"/>
      <c r="AY185" s="52"/>
      <c r="AZ185" s="55"/>
      <c r="BA185" s="56"/>
      <c r="BB185" s="56"/>
      <c r="BC185" s="57"/>
    </row>
    <row r="186" spans="1:55" ht="17.25" hidden="1" customHeight="1" x14ac:dyDescent="0.2">
      <c r="A186" s="956"/>
      <c r="B186" s="959"/>
      <c r="C186" s="962"/>
      <c r="D186" s="1007"/>
      <c r="E186" s="971"/>
      <c r="F186" s="968"/>
      <c r="G186" s="990"/>
      <c r="H186" s="974"/>
      <c r="I186" s="978"/>
      <c r="J186" s="979"/>
      <c r="K186" s="1010"/>
      <c r="L186" s="986"/>
      <c r="M186" s="177"/>
      <c r="N186" s="178"/>
      <c r="O186" s="179"/>
      <c r="P186" s="106"/>
      <c r="Q186" s="107"/>
      <c r="R186" s="1013"/>
      <c r="S186" s="108"/>
      <c r="T186" s="881"/>
      <c r="U186" s="109"/>
      <c r="V186" s="881"/>
      <c r="W186" s="109"/>
      <c r="X186" s="881"/>
      <c r="Y186" s="109"/>
      <c r="Z186" s="881"/>
      <c r="AA186" s="109"/>
      <c r="AB186" s="881"/>
      <c r="AC186" s="109"/>
      <c r="AD186" s="881"/>
      <c r="AE186" s="109"/>
      <c r="AF186" s="881"/>
      <c r="AG186" s="110"/>
      <c r="AH186" s="857"/>
      <c r="AI186" s="857"/>
      <c r="AJ186" s="885"/>
      <c r="AK186" s="103">
        <f t="shared" si="594"/>
        <v>0</v>
      </c>
      <c r="AL186" s="111"/>
      <c r="AM186" s="112"/>
      <c r="AN186" s="112"/>
      <c r="AO186" s="112"/>
      <c r="AP186" s="112"/>
      <c r="AQ186" s="112"/>
      <c r="AR186" s="53">
        <f t="shared" si="595"/>
        <v>0</v>
      </c>
      <c r="AS186" s="113"/>
      <c r="AT186" s="112"/>
      <c r="AU186" s="53">
        <f>SUM(AS186:AT186)</f>
        <v>0</v>
      </c>
      <c r="AV186" s="113"/>
      <c r="AW186" s="112"/>
      <c r="AX186" s="112"/>
      <c r="AY186" s="112"/>
      <c r="AZ186" s="114"/>
      <c r="BA186" s="115"/>
      <c r="BB186" s="115"/>
      <c r="BC186" s="116"/>
    </row>
    <row r="187" spans="1:55" ht="9.9499999999999993" hidden="1" customHeight="1" thickBot="1" x14ac:dyDescent="0.25">
      <c r="A187" s="957"/>
      <c r="B187" s="960"/>
      <c r="C187" s="963"/>
      <c r="D187" s="1008"/>
      <c r="E187" s="972"/>
      <c r="F187" s="969"/>
      <c r="G187" s="991"/>
      <c r="H187" s="975"/>
      <c r="I187" s="980"/>
      <c r="J187" s="981"/>
      <c r="K187" s="1011"/>
      <c r="L187" s="987"/>
      <c r="M187" s="180"/>
      <c r="N187" s="181"/>
      <c r="O187" s="182"/>
      <c r="P187" s="117"/>
      <c r="Q187" s="117"/>
      <c r="R187" s="1014"/>
      <c r="S187" s="183"/>
      <c r="T187" s="882"/>
      <c r="U187" s="184"/>
      <c r="V187" s="882"/>
      <c r="W187" s="184"/>
      <c r="X187" s="882"/>
      <c r="Y187" s="184"/>
      <c r="Z187" s="882"/>
      <c r="AA187" s="184"/>
      <c r="AB187" s="882"/>
      <c r="AC187" s="184"/>
      <c r="AD187" s="882"/>
      <c r="AE187" s="184"/>
      <c r="AF187" s="882"/>
      <c r="AG187" s="185"/>
      <c r="AH187" s="858"/>
      <c r="AI187" s="858"/>
      <c r="AJ187" s="118"/>
      <c r="AK187" s="119"/>
      <c r="AL187" s="186"/>
      <c r="AM187" s="187"/>
      <c r="AN187" s="187"/>
      <c r="AO187" s="187"/>
      <c r="AP187" s="187"/>
      <c r="AQ187" s="187"/>
      <c r="AR187" s="120"/>
      <c r="AS187" s="188"/>
      <c r="AT187" s="187"/>
      <c r="AU187" s="120"/>
      <c r="AV187" s="188"/>
      <c r="AW187" s="187"/>
      <c r="AX187" s="187"/>
      <c r="AY187" s="187"/>
      <c r="AZ187" s="189"/>
      <c r="BA187" s="190"/>
      <c r="BB187" s="190"/>
      <c r="BC187" s="191"/>
    </row>
    <row r="188" spans="1:55" ht="6" customHeight="1" x14ac:dyDescent="0.2">
      <c r="A188" s="156"/>
      <c r="B188" s="192"/>
      <c r="C188" s="192"/>
      <c r="D188" s="192"/>
      <c r="E188" s="192"/>
      <c r="F188" s="192"/>
      <c r="G188" s="192"/>
      <c r="H188" s="192"/>
      <c r="I188" s="988"/>
      <c r="J188" s="988"/>
      <c r="K188" s="192"/>
      <c r="L188" s="192"/>
      <c r="M188" s="192"/>
      <c r="N188" s="192"/>
      <c r="O188" s="192"/>
      <c r="P188" s="192"/>
      <c r="Q188" s="192"/>
      <c r="R188" s="192"/>
      <c r="S188" s="192"/>
      <c r="T188" s="192"/>
      <c r="U188" s="192"/>
      <c r="V188" s="192"/>
      <c r="W188" s="192"/>
      <c r="X188" s="192"/>
      <c r="Y188" s="192"/>
      <c r="Z188" s="192"/>
      <c r="AA188" s="192"/>
      <c r="AB188" s="192"/>
      <c r="AC188" s="192"/>
      <c r="AD188" s="192"/>
      <c r="AE188" s="192"/>
      <c r="AF188" s="192"/>
      <c r="AG188" s="192"/>
      <c r="AH188" s="192"/>
      <c r="AI188" s="192"/>
      <c r="AJ188" s="192"/>
      <c r="AK188" s="193"/>
      <c r="AL188" s="193"/>
      <c r="AM188" s="193"/>
      <c r="AN188" s="193"/>
      <c r="AO188" s="193"/>
      <c r="AP188" s="193"/>
      <c r="AQ188" s="194"/>
      <c r="AR188" s="193"/>
      <c r="AS188" s="193"/>
      <c r="AT188" s="193"/>
      <c r="AU188" s="193"/>
      <c r="AV188" s="193"/>
      <c r="AW188" s="193"/>
      <c r="AX188" s="193"/>
      <c r="AY188" s="193"/>
      <c r="AZ188" s="193"/>
      <c r="BA188" s="193"/>
      <c r="BB188" s="193"/>
      <c r="BC188" s="156"/>
    </row>
    <row r="190" spans="1:55" x14ac:dyDescent="0.2">
      <c r="B190" s="910"/>
      <c r="C190" s="912" t="s">
        <v>1669</v>
      </c>
      <c r="D190" s="913"/>
      <c r="E190" s="913"/>
      <c r="F190" s="913"/>
      <c r="G190" s="913"/>
      <c r="H190" s="913"/>
      <c r="I190" s="913"/>
      <c r="J190" s="913"/>
    </row>
    <row r="191" spans="1:55" x14ac:dyDescent="0.2">
      <c r="B191" s="911"/>
      <c r="C191" s="912"/>
      <c r="D191" s="913"/>
      <c r="E191" s="913"/>
      <c r="F191" s="913"/>
      <c r="G191" s="913"/>
      <c r="H191" s="913"/>
      <c r="I191" s="913"/>
      <c r="J191" s="913"/>
    </row>
    <row r="297" spans="14:15" x14ac:dyDescent="0.2">
      <c r="N297" s="121" t="s">
        <v>1906</v>
      </c>
      <c r="O297" s="121" t="s">
        <v>1907</v>
      </c>
    </row>
    <row r="298" spans="14:15" x14ac:dyDescent="0.2">
      <c r="N298" s="121">
        <v>2016</v>
      </c>
      <c r="O298" s="121">
        <v>6</v>
      </c>
    </row>
    <row r="299" spans="14:15" x14ac:dyDescent="0.2">
      <c r="N299" s="121">
        <v>2017</v>
      </c>
      <c r="O299" s="121">
        <v>7</v>
      </c>
    </row>
    <row r="300" spans="14:15" x14ac:dyDescent="0.2">
      <c r="N300" s="121">
        <v>2018</v>
      </c>
      <c r="O300" s="121">
        <v>8</v>
      </c>
    </row>
    <row r="301" spans="14:15" x14ac:dyDescent="0.2">
      <c r="N301" s="121">
        <v>2019</v>
      </c>
      <c r="O301" s="121">
        <v>9</v>
      </c>
    </row>
    <row r="302" spans="14:15" x14ac:dyDescent="0.2">
      <c r="N302" s="121">
        <v>2020</v>
      </c>
      <c r="O302" s="121">
        <v>10</v>
      </c>
    </row>
  </sheetData>
  <sheetProtection algorithmName="SHA-512" hashValue="qCab/uJ34nrbMcsoYKCjVYxxWzEBhtVLwq7o8aEUk0V8NMm4OdZrJmu0ya6y3BrOQmGbpcQKfjTElK1IpqYyZg==" saltValue="2aWWKtFZ67xcCE5UPBwWDg==" spinCount="100000" sheet="1" objects="1" scenarios="1"/>
  <mergeCells count="493">
    <mergeCell ref="A171:A178"/>
    <mergeCell ref="B172:B178"/>
    <mergeCell ref="C172:C178"/>
    <mergeCell ref="D172:D178"/>
    <mergeCell ref="A180:A187"/>
    <mergeCell ref="B181:B187"/>
    <mergeCell ref="C181:C187"/>
    <mergeCell ref="D181:D187"/>
    <mergeCell ref="E181:E187"/>
    <mergeCell ref="F181:F187"/>
    <mergeCell ref="G181:G187"/>
    <mergeCell ref="H181:H187"/>
    <mergeCell ref="I181:J187"/>
    <mergeCell ref="E172:E178"/>
    <mergeCell ref="F172:F178"/>
    <mergeCell ref="G172:G178"/>
    <mergeCell ref="H172:H178"/>
    <mergeCell ref="I172:J178"/>
    <mergeCell ref="I179:J179"/>
    <mergeCell ref="AF154:AF160"/>
    <mergeCell ref="AJ154:AJ159"/>
    <mergeCell ref="A162:A169"/>
    <mergeCell ref="B163:B169"/>
    <mergeCell ref="C163:C169"/>
    <mergeCell ref="D163:D169"/>
    <mergeCell ref="E163:E169"/>
    <mergeCell ref="F163:F169"/>
    <mergeCell ref="G163:G169"/>
    <mergeCell ref="H163:H169"/>
    <mergeCell ref="I163:J169"/>
    <mergeCell ref="K154:K160"/>
    <mergeCell ref="L154:L160"/>
    <mergeCell ref="R154:R160"/>
    <mergeCell ref="T154:T160"/>
    <mergeCell ref="V154:V160"/>
    <mergeCell ref="X154:X160"/>
    <mergeCell ref="Z154:Z160"/>
    <mergeCell ref="AB154:AB160"/>
    <mergeCell ref="A135:A142"/>
    <mergeCell ref="B136:B142"/>
    <mergeCell ref="C136:C142"/>
    <mergeCell ref="D136:D142"/>
    <mergeCell ref="AD154:AD160"/>
    <mergeCell ref="A153:A160"/>
    <mergeCell ref="B154:B160"/>
    <mergeCell ref="C154:C160"/>
    <mergeCell ref="D154:D160"/>
    <mergeCell ref="E154:E160"/>
    <mergeCell ref="F154:F160"/>
    <mergeCell ref="G154:G160"/>
    <mergeCell ref="H154:H160"/>
    <mergeCell ref="I154:J160"/>
    <mergeCell ref="A144:A151"/>
    <mergeCell ref="B145:B151"/>
    <mergeCell ref="C145:C151"/>
    <mergeCell ref="D145:D151"/>
    <mergeCell ref="E145:E151"/>
    <mergeCell ref="F145:F151"/>
    <mergeCell ref="G145:G151"/>
    <mergeCell ref="H145:H151"/>
    <mergeCell ref="I145:J151"/>
    <mergeCell ref="E136:E142"/>
    <mergeCell ref="F136:F142"/>
    <mergeCell ref="G136:G142"/>
    <mergeCell ref="H136:H142"/>
    <mergeCell ref="I136:J142"/>
    <mergeCell ref="AF118:AF124"/>
    <mergeCell ref="AJ118:AJ123"/>
    <mergeCell ref="A126:A133"/>
    <mergeCell ref="B127:B133"/>
    <mergeCell ref="C127:C133"/>
    <mergeCell ref="D127:D133"/>
    <mergeCell ref="E127:E133"/>
    <mergeCell ref="F127:F133"/>
    <mergeCell ref="G127:G133"/>
    <mergeCell ref="H127:H133"/>
    <mergeCell ref="I127:J133"/>
    <mergeCell ref="K118:K124"/>
    <mergeCell ref="L118:L124"/>
    <mergeCell ref="R118:R124"/>
    <mergeCell ref="T118:T124"/>
    <mergeCell ref="V118:V124"/>
    <mergeCell ref="X118:X124"/>
    <mergeCell ref="Z118:Z124"/>
    <mergeCell ref="AB118:AB124"/>
    <mergeCell ref="AF127:AF133"/>
    <mergeCell ref="A99:A106"/>
    <mergeCell ref="B100:B106"/>
    <mergeCell ref="C100:C106"/>
    <mergeCell ref="D100:D106"/>
    <mergeCell ref="AD118:AD124"/>
    <mergeCell ref="A117:A124"/>
    <mergeCell ref="B118:B124"/>
    <mergeCell ref="C118:C124"/>
    <mergeCell ref="D118:D124"/>
    <mergeCell ref="E118:E124"/>
    <mergeCell ref="F118:F124"/>
    <mergeCell ref="G118:G124"/>
    <mergeCell ref="H118:H124"/>
    <mergeCell ref="I118:J124"/>
    <mergeCell ref="A108:A115"/>
    <mergeCell ref="B109:B115"/>
    <mergeCell ref="C109:C115"/>
    <mergeCell ref="D109:D115"/>
    <mergeCell ref="E109:E115"/>
    <mergeCell ref="F109:F115"/>
    <mergeCell ref="G109:G115"/>
    <mergeCell ref="H109:H115"/>
    <mergeCell ref="I109:J115"/>
    <mergeCell ref="E100:E106"/>
    <mergeCell ref="F100:F106"/>
    <mergeCell ref="G100:G106"/>
    <mergeCell ref="H100:H106"/>
    <mergeCell ref="I100:J106"/>
    <mergeCell ref="AF82:AF88"/>
    <mergeCell ref="AJ82:AJ87"/>
    <mergeCell ref="A90:A97"/>
    <mergeCell ref="B91:B97"/>
    <mergeCell ref="C91:C97"/>
    <mergeCell ref="D91:D97"/>
    <mergeCell ref="E91:E97"/>
    <mergeCell ref="F91:F97"/>
    <mergeCell ref="G91:G97"/>
    <mergeCell ref="H91:H97"/>
    <mergeCell ref="I91:J97"/>
    <mergeCell ref="K82:K88"/>
    <mergeCell ref="L82:L88"/>
    <mergeCell ref="R82:R88"/>
    <mergeCell ref="T82:T88"/>
    <mergeCell ref="V82:V88"/>
    <mergeCell ref="X82:X88"/>
    <mergeCell ref="Z82:Z88"/>
    <mergeCell ref="AB82:AB88"/>
    <mergeCell ref="A81:A88"/>
    <mergeCell ref="B82:B88"/>
    <mergeCell ref="C82:C88"/>
    <mergeCell ref="D82:D88"/>
    <mergeCell ref="E82:E88"/>
    <mergeCell ref="F82:F88"/>
    <mergeCell ref="G82:G88"/>
    <mergeCell ref="H82:H88"/>
    <mergeCell ref="I82:J88"/>
    <mergeCell ref="AF64:AF70"/>
    <mergeCell ref="AD82:AD88"/>
    <mergeCell ref="AJ64:AJ69"/>
    <mergeCell ref="A72:A79"/>
    <mergeCell ref="B73:B79"/>
    <mergeCell ref="C73:C79"/>
    <mergeCell ref="D73:D79"/>
    <mergeCell ref="E73:E79"/>
    <mergeCell ref="F73:F79"/>
    <mergeCell ref="G73:G79"/>
    <mergeCell ref="H73:H79"/>
    <mergeCell ref="I73:J79"/>
    <mergeCell ref="I71:J71"/>
    <mergeCell ref="AF73:AF79"/>
    <mergeCell ref="AJ73:AJ78"/>
    <mergeCell ref="K73:K79"/>
    <mergeCell ref="L73:L79"/>
    <mergeCell ref="R73:R79"/>
    <mergeCell ref="T73:T79"/>
    <mergeCell ref="V73:V79"/>
    <mergeCell ref="X73:X79"/>
    <mergeCell ref="Z73:Z79"/>
    <mergeCell ref="AB73:AB79"/>
    <mergeCell ref="AD73:AD79"/>
    <mergeCell ref="AB55:AB61"/>
    <mergeCell ref="AD55:AD61"/>
    <mergeCell ref="A63:A70"/>
    <mergeCell ref="B64:B70"/>
    <mergeCell ref="C64:C70"/>
    <mergeCell ref="D64:D70"/>
    <mergeCell ref="E64:E70"/>
    <mergeCell ref="F64:F70"/>
    <mergeCell ref="G64:G70"/>
    <mergeCell ref="H64:H70"/>
    <mergeCell ref="I64:J70"/>
    <mergeCell ref="K64:K70"/>
    <mergeCell ref="L64:L70"/>
    <mergeCell ref="R64:R70"/>
    <mergeCell ref="T64:T70"/>
    <mergeCell ref="V64:V70"/>
    <mergeCell ref="X64:X70"/>
    <mergeCell ref="Z64:Z70"/>
    <mergeCell ref="AB64:AB70"/>
    <mergeCell ref="AD64:AD70"/>
    <mergeCell ref="F55:F61"/>
    <mergeCell ref="G55:G61"/>
    <mergeCell ref="K55:K61"/>
    <mergeCell ref="L55:L61"/>
    <mergeCell ref="R55:R61"/>
    <mergeCell ref="T55:T61"/>
    <mergeCell ref="V55:V61"/>
    <mergeCell ref="AF181:AF187"/>
    <mergeCell ref="AJ181:AJ186"/>
    <mergeCell ref="AD163:AD169"/>
    <mergeCell ref="AF172:AF178"/>
    <mergeCell ref="AJ172:AJ177"/>
    <mergeCell ref="K172:K178"/>
    <mergeCell ref="L172:L178"/>
    <mergeCell ref="R172:R178"/>
    <mergeCell ref="T172:T178"/>
    <mergeCell ref="V172:V178"/>
    <mergeCell ref="X172:X178"/>
    <mergeCell ref="Z172:Z178"/>
    <mergeCell ref="AB172:AB178"/>
    <mergeCell ref="AD172:AD178"/>
    <mergeCell ref="AF145:AF151"/>
    <mergeCell ref="AJ145:AJ150"/>
    <mergeCell ref="K145:K151"/>
    <mergeCell ref="X55:X61"/>
    <mergeCell ref="Z55:Z61"/>
    <mergeCell ref="L145:L151"/>
    <mergeCell ref="R145:R151"/>
    <mergeCell ref="I44:J44"/>
    <mergeCell ref="A32:A38"/>
    <mergeCell ref="B33:B38"/>
    <mergeCell ref="C33:C38"/>
    <mergeCell ref="D33:D38"/>
    <mergeCell ref="E33:E38"/>
    <mergeCell ref="F33:F38"/>
    <mergeCell ref="H55:H61"/>
    <mergeCell ref="I55:J61"/>
    <mergeCell ref="A40:A43"/>
    <mergeCell ref="B41:B43"/>
    <mergeCell ref="C41:C43"/>
    <mergeCell ref="D41:D43"/>
    <mergeCell ref="E41:E43"/>
    <mergeCell ref="F41:F43"/>
    <mergeCell ref="R22:R25"/>
    <mergeCell ref="T22:T25"/>
    <mergeCell ref="V22:V25"/>
    <mergeCell ref="X22:X25"/>
    <mergeCell ref="Z22:Z25"/>
    <mergeCell ref="AB22:AB25"/>
    <mergeCell ref="AD22:AD25"/>
    <mergeCell ref="I188:J188"/>
    <mergeCell ref="A21:A25"/>
    <mergeCell ref="B22:B25"/>
    <mergeCell ref="C22:C25"/>
    <mergeCell ref="D22:D25"/>
    <mergeCell ref="E22:E25"/>
    <mergeCell ref="F22:F25"/>
    <mergeCell ref="G22:G25"/>
    <mergeCell ref="H22:H25"/>
    <mergeCell ref="I22:J25"/>
    <mergeCell ref="I161:J161"/>
    <mergeCell ref="I152:J152"/>
    <mergeCell ref="I125:J125"/>
    <mergeCell ref="I107:J107"/>
    <mergeCell ref="I89:J89"/>
    <mergeCell ref="I80:J80"/>
    <mergeCell ref="I31:J31"/>
    <mergeCell ref="AF22:AF25"/>
    <mergeCell ref="AJ22:AJ24"/>
    <mergeCell ref="K181:K187"/>
    <mergeCell ref="L181:L187"/>
    <mergeCell ref="R181:R187"/>
    <mergeCell ref="T181:T187"/>
    <mergeCell ref="V181:V187"/>
    <mergeCell ref="X181:X187"/>
    <mergeCell ref="Z181:Z187"/>
    <mergeCell ref="AB181:AB187"/>
    <mergeCell ref="AD181:AD187"/>
    <mergeCell ref="AF163:AF169"/>
    <mergeCell ref="AJ163:AJ168"/>
    <mergeCell ref="T145:T151"/>
    <mergeCell ref="V145:V151"/>
    <mergeCell ref="X145:X151"/>
    <mergeCell ref="Z145:Z151"/>
    <mergeCell ref="AB145:AB151"/>
    <mergeCell ref="AD145:AD151"/>
    <mergeCell ref="AF109:AF115"/>
    <mergeCell ref="AJ109:AJ114"/>
    <mergeCell ref="AD109:AD115"/>
    <mergeCell ref="AF91:AF97"/>
    <mergeCell ref="AJ91:AJ96"/>
    <mergeCell ref="I170:J170"/>
    <mergeCell ref="K163:K169"/>
    <mergeCell ref="L163:L169"/>
    <mergeCell ref="R163:R169"/>
    <mergeCell ref="T163:T169"/>
    <mergeCell ref="V163:V169"/>
    <mergeCell ref="X163:X169"/>
    <mergeCell ref="Z163:Z169"/>
    <mergeCell ref="AB163:AB169"/>
    <mergeCell ref="I143:J143"/>
    <mergeCell ref="AJ127:AJ132"/>
    <mergeCell ref="I134:J134"/>
    <mergeCell ref="K127:K133"/>
    <mergeCell ref="L127:L133"/>
    <mergeCell ref="R127:R133"/>
    <mergeCell ref="T127:T133"/>
    <mergeCell ref="V127:V133"/>
    <mergeCell ref="X127:X133"/>
    <mergeCell ref="Z127:Z133"/>
    <mergeCell ref="AB127:AB133"/>
    <mergeCell ref="AD127:AD133"/>
    <mergeCell ref="AF136:AF142"/>
    <mergeCell ref="AJ136:AJ141"/>
    <mergeCell ref="K136:K142"/>
    <mergeCell ref="L136:L142"/>
    <mergeCell ref="R136:R142"/>
    <mergeCell ref="T136:T142"/>
    <mergeCell ref="V136:V142"/>
    <mergeCell ref="X136:X142"/>
    <mergeCell ref="Z136:Z142"/>
    <mergeCell ref="AB136:AB142"/>
    <mergeCell ref="AD136:AD142"/>
    <mergeCell ref="I116:J116"/>
    <mergeCell ref="K109:K115"/>
    <mergeCell ref="L109:L115"/>
    <mergeCell ref="R109:R115"/>
    <mergeCell ref="T109:T115"/>
    <mergeCell ref="V109:V115"/>
    <mergeCell ref="X109:X115"/>
    <mergeCell ref="Z109:Z115"/>
    <mergeCell ref="AB109:AB115"/>
    <mergeCell ref="I98:J98"/>
    <mergeCell ref="K91:K97"/>
    <mergeCell ref="L91:L97"/>
    <mergeCell ref="R91:R97"/>
    <mergeCell ref="T91:T97"/>
    <mergeCell ref="V91:V97"/>
    <mergeCell ref="X91:X97"/>
    <mergeCell ref="Z91:Z97"/>
    <mergeCell ref="AB91:AB97"/>
    <mergeCell ref="AD91:AD97"/>
    <mergeCell ref="AF100:AF106"/>
    <mergeCell ref="AJ100:AJ105"/>
    <mergeCell ref="K100:K106"/>
    <mergeCell ref="L100:L106"/>
    <mergeCell ref="R100:R106"/>
    <mergeCell ref="T100:T106"/>
    <mergeCell ref="V100:V106"/>
    <mergeCell ref="X100:X106"/>
    <mergeCell ref="Z100:Z106"/>
    <mergeCell ref="AB100:AB106"/>
    <mergeCell ref="AD100:AD106"/>
    <mergeCell ref="AF55:AF61"/>
    <mergeCell ref="AJ55:AJ60"/>
    <mergeCell ref="I62:J62"/>
    <mergeCell ref="A54:A61"/>
    <mergeCell ref="Z46:Z52"/>
    <mergeCell ref="AB46:AB52"/>
    <mergeCell ref="AD46:AD52"/>
    <mergeCell ref="AF46:AF52"/>
    <mergeCell ref="AJ46:AJ51"/>
    <mergeCell ref="I53:J53"/>
    <mergeCell ref="G46:G52"/>
    <mergeCell ref="H46:H52"/>
    <mergeCell ref="I46:J52"/>
    <mergeCell ref="K46:K52"/>
    <mergeCell ref="L46:L52"/>
    <mergeCell ref="R46:R52"/>
    <mergeCell ref="T46:T52"/>
    <mergeCell ref="V46:V52"/>
    <mergeCell ref="X46:X52"/>
    <mergeCell ref="A45:A52"/>
    <mergeCell ref="B55:B61"/>
    <mergeCell ref="C55:C61"/>
    <mergeCell ref="D55:D61"/>
    <mergeCell ref="E55:E61"/>
    <mergeCell ref="T33:T38"/>
    <mergeCell ref="V33:V38"/>
    <mergeCell ref="X33:X38"/>
    <mergeCell ref="Z33:Z38"/>
    <mergeCell ref="AB33:AB38"/>
    <mergeCell ref="AD33:AD38"/>
    <mergeCell ref="AF33:AF38"/>
    <mergeCell ref="AJ33:AJ37"/>
    <mergeCell ref="R41:R43"/>
    <mergeCell ref="T41:T43"/>
    <mergeCell ref="V41:V43"/>
    <mergeCell ref="X41:X43"/>
    <mergeCell ref="Z41:Z43"/>
    <mergeCell ref="AB41:AB43"/>
    <mergeCell ref="AD41:AD43"/>
    <mergeCell ref="AF41:AF43"/>
    <mergeCell ref="AJ41:AJ42"/>
    <mergeCell ref="B190:B191"/>
    <mergeCell ref="C190:J191"/>
    <mergeCell ref="G6:J6"/>
    <mergeCell ref="K6:Q6"/>
    <mergeCell ref="E13:E19"/>
    <mergeCell ref="B7:C8"/>
    <mergeCell ref="E7:E8"/>
    <mergeCell ref="B9:C9"/>
    <mergeCell ref="B46:B52"/>
    <mergeCell ref="C46:C52"/>
    <mergeCell ref="D46:D52"/>
    <mergeCell ref="E46:E52"/>
    <mergeCell ref="F46:F52"/>
    <mergeCell ref="G33:G38"/>
    <mergeCell ref="H33:H38"/>
    <mergeCell ref="I33:J38"/>
    <mergeCell ref="K33:K38"/>
    <mergeCell ref="L33:L38"/>
    <mergeCell ref="I39:J39"/>
    <mergeCell ref="G41:G43"/>
    <mergeCell ref="H41:H43"/>
    <mergeCell ref="I41:J43"/>
    <mergeCell ref="K41:K43"/>
    <mergeCell ref="L41:L43"/>
    <mergeCell ref="H13:H19"/>
    <mergeCell ref="I13:J19"/>
    <mergeCell ref="K13:K19"/>
    <mergeCell ref="K22:K25"/>
    <mergeCell ref="L13:L19"/>
    <mergeCell ref="I20:J20"/>
    <mergeCell ref="G13:G19"/>
    <mergeCell ref="G27:G30"/>
    <mergeCell ref="H27:H30"/>
    <mergeCell ref="I27:J30"/>
    <mergeCell ref="K27:K30"/>
    <mergeCell ref="L27:L30"/>
    <mergeCell ref="L22:L25"/>
    <mergeCell ref="A12:A19"/>
    <mergeCell ref="B13:B19"/>
    <mergeCell ref="C13:C19"/>
    <mergeCell ref="D13:D19"/>
    <mergeCell ref="F13:F19"/>
    <mergeCell ref="A26:A30"/>
    <mergeCell ref="B27:B30"/>
    <mergeCell ref="C27:C30"/>
    <mergeCell ref="D27:D30"/>
    <mergeCell ref="E27:E30"/>
    <mergeCell ref="F27:F3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5"/>
    <mergeCell ref="AH27:AH30"/>
    <mergeCell ref="AH33:AH38"/>
    <mergeCell ref="AH41:AH43"/>
    <mergeCell ref="AJ13:AJ18"/>
    <mergeCell ref="R13:R19"/>
    <mergeCell ref="T13:T19"/>
    <mergeCell ref="V13:V19"/>
    <mergeCell ref="X13:X19"/>
    <mergeCell ref="Z13:Z19"/>
    <mergeCell ref="AB13:AB19"/>
    <mergeCell ref="AD13:AD19"/>
    <mergeCell ref="AF13:AF19"/>
    <mergeCell ref="AH13:AH19"/>
    <mergeCell ref="R27:R30"/>
    <mergeCell ref="T27:T30"/>
    <mergeCell ref="V27:V30"/>
    <mergeCell ref="X27:X30"/>
    <mergeCell ref="Z27:Z30"/>
    <mergeCell ref="AB27:AB30"/>
    <mergeCell ref="AD27:AD30"/>
    <mergeCell ref="AF27:AF30"/>
    <mergeCell ref="AJ27:AJ29"/>
    <mergeCell ref="R33:R38"/>
  </mergeCells>
  <dataValidations count="4">
    <dataValidation type="list" allowBlank="1" showInputMessage="1" showErrorMessage="1" sqref="WVM983146 WLQ983146 WBU983146 VRY983146 VIC983146 UYG983146 UOK983146 UEO983146 TUS983146 TKW983146 TBA983146 SRE983146 SHI983146 RXM983146 RNQ983146 RDU983146 QTY983146 QKC983146 QAG983146 PQK983146 PGO983146 OWS983146 OMW983146 ODA983146 NTE983146 NJI983146 MZM983146 MPQ983146 MFU983146 LVY983146 LMC983146 LCG983146 KSK983146 KIO983146 JYS983146 JOW983146 JFA983146 IVE983146 ILI983146 IBM983146 HRQ983146 HHU983146 GXY983146 GOC983146 GEG983146 FUK983146 FKO983146 FAS983146 EQW983146 EHA983146 DXE983146 DNI983146 DDM983146 CTQ983146 CJU983146 BZY983146 BQC983146 BGG983146 AWK983146 AMO983146 ACS983146 SW983146 JA983146 B983146 WVM917610 WLQ917610 WBU917610 VRY917610 VIC917610 UYG917610 UOK917610 UEO917610 TUS917610 TKW917610 TBA917610 SRE917610 SHI917610 RXM917610 RNQ917610 RDU917610 QTY917610 QKC917610 QAG917610 PQK917610 PGO917610 OWS917610 OMW917610 ODA917610 NTE917610 NJI917610 MZM917610 MPQ917610 MFU917610 LVY917610 LMC917610 LCG917610 KSK917610 KIO917610 JYS917610 JOW917610 JFA917610 IVE917610 ILI917610 IBM917610 HRQ917610 HHU917610 GXY917610 GOC917610 GEG917610 FUK917610 FKO917610 FAS917610 EQW917610 EHA917610 DXE917610 DNI917610 DDM917610 CTQ917610 CJU917610 BZY917610 BQC917610 BGG917610 AWK917610 AMO917610 ACS917610 SW917610 JA917610 B917610 WVM852074 WLQ852074 WBU852074 VRY852074 VIC852074 UYG852074 UOK852074 UEO852074 TUS852074 TKW852074 TBA852074 SRE852074 SHI852074 RXM852074 RNQ852074 RDU852074 QTY852074 QKC852074 QAG852074 PQK852074 PGO852074 OWS852074 OMW852074 ODA852074 NTE852074 NJI852074 MZM852074 MPQ852074 MFU852074 LVY852074 LMC852074 LCG852074 KSK852074 KIO852074 JYS852074 JOW852074 JFA852074 IVE852074 ILI852074 IBM852074 HRQ852074 HHU852074 GXY852074 GOC852074 GEG852074 FUK852074 FKO852074 FAS852074 EQW852074 EHA852074 DXE852074 DNI852074 DDM852074 CTQ852074 CJU852074 BZY852074 BQC852074 BGG852074 AWK852074 AMO852074 ACS852074 SW852074 JA852074 B852074 WVM786538 WLQ786538 WBU786538 VRY786538 VIC786538 UYG786538 UOK786538 UEO786538 TUS786538 TKW786538 TBA786538 SRE786538 SHI786538 RXM786538 RNQ786538 RDU786538 QTY786538 QKC786538 QAG786538 PQK786538 PGO786538 OWS786538 OMW786538 ODA786538 NTE786538 NJI786538 MZM786538 MPQ786538 MFU786538 LVY786538 LMC786538 LCG786538 KSK786538 KIO786538 JYS786538 JOW786538 JFA786538 IVE786538 ILI786538 IBM786538 HRQ786538 HHU786538 GXY786538 GOC786538 GEG786538 FUK786538 FKO786538 FAS786538 EQW786538 EHA786538 DXE786538 DNI786538 DDM786538 CTQ786538 CJU786538 BZY786538 BQC786538 BGG786538 AWK786538 AMO786538 ACS786538 SW786538 JA786538 B786538 WVM721002 WLQ721002 WBU721002 VRY721002 VIC721002 UYG721002 UOK721002 UEO721002 TUS721002 TKW721002 TBA721002 SRE721002 SHI721002 RXM721002 RNQ721002 RDU721002 QTY721002 QKC721002 QAG721002 PQK721002 PGO721002 OWS721002 OMW721002 ODA721002 NTE721002 NJI721002 MZM721002 MPQ721002 MFU721002 LVY721002 LMC721002 LCG721002 KSK721002 KIO721002 JYS721002 JOW721002 JFA721002 IVE721002 ILI721002 IBM721002 HRQ721002 HHU721002 GXY721002 GOC721002 GEG721002 FUK721002 FKO721002 FAS721002 EQW721002 EHA721002 DXE721002 DNI721002 DDM721002 CTQ721002 CJU721002 BZY721002 BQC721002 BGG721002 AWK721002 AMO721002 ACS721002 SW721002 JA721002 B721002 WVM655466 WLQ655466 WBU655466 VRY655466 VIC655466 UYG655466 UOK655466 UEO655466 TUS655466 TKW655466 TBA655466 SRE655466 SHI655466 RXM655466 RNQ655466 RDU655466 QTY655466 QKC655466 QAG655466 PQK655466 PGO655466 OWS655466 OMW655466 ODA655466 NTE655466 NJI655466 MZM655466 MPQ655466 MFU655466 LVY655466 LMC655466 LCG655466 KSK655466 KIO655466 JYS655466 JOW655466 JFA655466 IVE655466 ILI655466 IBM655466 HRQ655466 HHU655466 GXY655466 GOC655466 GEG655466 FUK655466 FKO655466 FAS655466 EQW655466 EHA655466 DXE655466 DNI655466 DDM655466 CTQ655466 CJU655466 BZY655466 BQC655466 BGG655466 AWK655466 AMO655466 ACS655466 SW655466 JA655466 B655466 WVM589930 WLQ589930 WBU589930 VRY589930 VIC589930 UYG589930 UOK589930 UEO589930 TUS589930 TKW589930 TBA589930 SRE589930 SHI589930 RXM589930 RNQ589930 RDU589930 QTY589930 QKC589930 QAG589930 PQK589930 PGO589930 OWS589930 OMW589930 ODA589930 NTE589930 NJI589930 MZM589930 MPQ589930 MFU589930 LVY589930 LMC589930 LCG589930 KSK589930 KIO589930 JYS589930 JOW589930 JFA589930 IVE589930 ILI589930 IBM589930 HRQ589930 HHU589930 GXY589930 GOC589930 GEG589930 FUK589930 FKO589930 FAS589930 EQW589930 EHA589930 DXE589930 DNI589930 DDM589930 CTQ589930 CJU589930 BZY589930 BQC589930 BGG589930 AWK589930 AMO589930 ACS589930 SW589930 JA589930 B589930 WVM524394 WLQ524394 WBU524394 VRY524394 VIC524394 UYG524394 UOK524394 UEO524394 TUS524394 TKW524394 TBA524394 SRE524394 SHI524394 RXM524394 RNQ524394 RDU524394 QTY524394 QKC524394 QAG524394 PQK524394 PGO524394 OWS524394 OMW524394 ODA524394 NTE524394 NJI524394 MZM524394 MPQ524394 MFU524394 LVY524394 LMC524394 LCG524394 KSK524394 KIO524394 JYS524394 JOW524394 JFA524394 IVE524394 ILI524394 IBM524394 HRQ524394 HHU524394 GXY524394 GOC524394 GEG524394 FUK524394 FKO524394 FAS524394 EQW524394 EHA524394 DXE524394 DNI524394 DDM524394 CTQ524394 CJU524394 BZY524394 BQC524394 BGG524394 AWK524394 AMO524394 ACS524394 SW524394 JA524394 B524394 WVM458858 WLQ458858 WBU458858 VRY458858 VIC458858 UYG458858 UOK458858 UEO458858 TUS458858 TKW458858 TBA458858 SRE458858 SHI458858 RXM458858 RNQ458858 RDU458858 QTY458858 QKC458858 QAG458858 PQK458858 PGO458858 OWS458858 OMW458858 ODA458858 NTE458858 NJI458858 MZM458858 MPQ458858 MFU458858 LVY458858 LMC458858 LCG458858 KSK458858 KIO458858 JYS458858 JOW458858 JFA458858 IVE458858 ILI458858 IBM458858 HRQ458858 HHU458858 GXY458858 GOC458858 GEG458858 FUK458858 FKO458858 FAS458858 EQW458858 EHA458858 DXE458858 DNI458858 DDM458858 CTQ458858 CJU458858 BZY458858 BQC458858 BGG458858 AWK458858 AMO458858 ACS458858 SW458858 JA458858 B458858 WVM393322 WLQ393322 WBU393322 VRY393322 VIC393322 UYG393322 UOK393322 UEO393322 TUS393322 TKW393322 TBA393322 SRE393322 SHI393322 RXM393322 RNQ393322 RDU393322 QTY393322 QKC393322 QAG393322 PQK393322 PGO393322 OWS393322 OMW393322 ODA393322 NTE393322 NJI393322 MZM393322 MPQ393322 MFU393322 LVY393322 LMC393322 LCG393322 KSK393322 KIO393322 JYS393322 JOW393322 JFA393322 IVE393322 ILI393322 IBM393322 HRQ393322 HHU393322 GXY393322 GOC393322 GEG393322 FUK393322 FKO393322 FAS393322 EQW393322 EHA393322 DXE393322 DNI393322 DDM393322 CTQ393322 CJU393322 BZY393322 BQC393322 BGG393322 AWK393322 AMO393322 ACS393322 SW393322 JA393322 B393322 WVM327786 WLQ327786 WBU327786 VRY327786 VIC327786 UYG327786 UOK327786 UEO327786 TUS327786 TKW327786 TBA327786 SRE327786 SHI327786 RXM327786 RNQ327786 RDU327786 QTY327786 QKC327786 QAG327786 PQK327786 PGO327786 OWS327786 OMW327786 ODA327786 NTE327786 NJI327786 MZM327786 MPQ327786 MFU327786 LVY327786 LMC327786 LCG327786 KSK327786 KIO327786 JYS327786 JOW327786 JFA327786 IVE327786 ILI327786 IBM327786 HRQ327786 HHU327786 GXY327786 GOC327786 GEG327786 FUK327786 FKO327786 FAS327786 EQW327786 EHA327786 DXE327786 DNI327786 DDM327786 CTQ327786 CJU327786 BZY327786 BQC327786 BGG327786 AWK327786 AMO327786 ACS327786 SW327786 JA327786 B327786 WVM262250 WLQ262250 WBU262250 VRY262250 VIC262250 UYG262250 UOK262250 UEO262250 TUS262250 TKW262250 TBA262250 SRE262250 SHI262250 RXM262250 RNQ262250 RDU262250 QTY262250 QKC262250 QAG262250 PQK262250 PGO262250 OWS262250 OMW262250 ODA262250 NTE262250 NJI262250 MZM262250 MPQ262250 MFU262250 LVY262250 LMC262250 LCG262250 KSK262250 KIO262250 JYS262250 JOW262250 JFA262250 IVE262250 ILI262250 IBM262250 HRQ262250 HHU262250 GXY262250 GOC262250 GEG262250 FUK262250 FKO262250 FAS262250 EQW262250 EHA262250 DXE262250 DNI262250 DDM262250 CTQ262250 CJU262250 BZY262250 BQC262250 BGG262250 AWK262250 AMO262250 ACS262250 SW262250 JA262250 B262250 WVM196714 WLQ196714 WBU196714 VRY196714 VIC196714 UYG196714 UOK196714 UEO196714 TUS196714 TKW196714 TBA196714 SRE196714 SHI196714 RXM196714 RNQ196714 RDU196714 QTY196714 QKC196714 QAG196714 PQK196714 PGO196714 OWS196714 OMW196714 ODA196714 NTE196714 NJI196714 MZM196714 MPQ196714 MFU196714 LVY196714 LMC196714 LCG196714 KSK196714 KIO196714 JYS196714 JOW196714 JFA196714 IVE196714 ILI196714 IBM196714 HRQ196714 HHU196714 GXY196714 GOC196714 GEG196714 FUK196714 FKO196714 FAS196714 EQW196714 EHA196714 DXE196714 DNI196714 DDM196714 CTQ196714 CJU196714 BZY196714 BQC196714 BGG196714 AWK196714 AMO196714 ACS196714 SW196714 JA196714 B196714 WVM131178 WLQ131178 WBU131178 VRY131178 VIC131178 UYG131178 UOK131178 UEO131178 TUS131178 TKW131178 TBA131178 SRE131178 SHI131178 RXM131178 RNQ131178 RDU131178 QTY131178 QKC131178 QAG131178 PQK131178 PGO131178 OWS131178 OMW131178 ODA131178 NTE131178 NJI131178 MZM131178 MPQ131178 MFU131178 LVY131178 LMC131178 LCG131178 KSK131178 KIO131178 JYS131178 JOW131178 JFA131178 IVE131178 ILI131178 IBM131178 HRQ131178 HHU131178 GXY131178 GOC131178 GEG131178 FUK131178 FKO131178 FAS131178 EQW131178 EHA131178 DXE131178 DNI131178 DDM131178 CTQ131178 CJU131178 BZY131178 BQC131178 BGG131178 AWK131178 AMO131178 ACS131178 SW131178 JA131178 B131178 WVM65642 WLQ65642 WBU65642 VRY65642 VIC65642 UYG65642 UOK65642 UEO65642 TUS65642 TKW65642 TBA65642 SRE65642 SHI65642 RXM65642 RNQ65642 RDU65642 QTY65642 QKC65642 QAG65642 PQK65642 PGO65642 OWS65642 OMW65642 ODA65642 NTE65642 NJI65642 MZM65642 MPQ65642 MFU65642 LVY65642 LMC65642 LCG65642 KSK65642 KIO65642 JYS65642 JOW65642 JFA65642 IVE65642 ILI65642 IBM65642 HRQ65642 HHU65642 GXY65642 GOC65642 GEG65642 FUK65642 FKO65642 FAS65642 EQW65642 EHA65642 DXE65642 DNI65642 DDM65642 CTQ65642 CJU65642 BZY65642 BQC65642 BGG65642 AWK65642 AMO65642 ACS65642 SW65642 JA65642 B65642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46:D52 D55:D61 D64:D70 D73:D79 D82:D88 D91:D97 D100:D106 D109:D115 D118:D124 D127:D133 D136:D142 D145:D151 D154:D160 D163:D169 D172:D178 D181:D187 D22:D25 D27:D30 D33:D38 D41:D43" xr:uid="{00000000-0002-0000-0000-000002000000}">
      <formula1>INDIRECT($D$9)</formula1>
    </dataValidation>
    <dataValidation type="list" allowBlank="1" showInputMessage="1" showErrorMessage="1" sqref="N3:P3" xr:uid="{00000000-0002-0000-0000-000003000000}">
      <formula1>$N$298:$N$302</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WVX983140:WVZ983140 WMB983140:WMD983140 WCF983140:WCH983140 VSJ983140:VSL983140 VIN983140:VIP983140 UYR983140:UYT983140 UOV983140:UOX983140 UEZ983140:UFB983140 TVD983140:TVF983140 TLH983140:TLJ983140 TBL983140:TBN983140 SRP983140:SRR983140 SHT983140:SHV983140 RXX983140:RXZ983140 ROB983140:ROD983140 REF983140:REH983140 QUJ983140:QUL983140 QKN983140:QKP983140 QAR983140:QAT983140 PQV983140:PQX983140 PGZ983140:PHB983140 OXD983140:OXF983140 ONH983140:ONJ983140 ODL983140:ODN983140 NTP983140:NTR983140 NJT983140:NJV983140 MZX983140:MZZ983140 MQB983140:MQD983140 MGF983140:MGH983140 LWJ983140:LWL983140 LMN983140:LMP983140 LCR983140:LCT983140 KSV983140:KSX983140 KIZ983140:KJB983140 JZD983140:JZF983140 JPH983140:JPJ983140 JFL983140:JFN983140 IVP983140:IVR983140 ILT983140:ILV983140 IBX983140:IBZ983140 HSB983140:HSD983140 HIF983140:HIH983140 GYJ983140:GYL983140 GON983140:GOP983140 GER983140:GET983140 FUV983140:FUX983140 FKZ983140:FLB983140 FBD983140:FBF983140 ERH983140:ERJ983140 EHL983140:EHN983140 DXP983140:DXR983140 DNT983140:DNV983140 DDX983140:DDZ983140 CUB983140:CUD983140 CKF983140:CKH983140 CAJ983140:CAL983140 BQN983140:BQP983140 BGR983140:BGT983140 AWV983140:AWX983140 AMZ983140:ANB983140 ADD983140:ADF983140 TH983140:TJ983140 JL983140:JN983140 N983140:P983140 WVX917604:WVZ917604 WMB917604:WMD917604 WCF917604:WCH917604 VSJ917604:VSL917604 VIN917604:VIP917604 UYR917604:UYT917604 UOV917604:UOX917604 UEZ917604:UFB917604 TVD917604:TVF917604 TLH917604:TLJ917604 TBL917604:TBN917604 SRP917604:SRR917604 SHT917604:SHV917604 RXX917604:RXZ917604 ROB917604:ROD917604 REF917604:REH917604 QUJ917604:QUL917604 QKN917604:QKP917604 QAR917604:QAT917604 PQV917604:PQX917604 PGZ917604:PHB917604 OXD917604:OXF917604 ONH917604:ONJ917604 ODL917604:ODN917604 NTP917604:NTR917604 NJT917604:NJV917604 MZX917604:MZZ917604 MQB917604:MQD917604 MGF917604:MGH917604 LWJ917604:LWL917604 LMN917604:LMP917604 LCR917604:LCT917604 KSV917604:KSX917604 KIZ917604:KJB917604 JZD917604:JZF917604 JPH917604:JPJ917604 JFL917604:JFN917604 IVP917604:IVR917604 ILT917604:ILV917604 IBX917604:IBZ917604 HSB917604:HSD917604 HIF917604:HIH917604 GYJ917604:GYL917604 GON917604:GOP917604 GER917604:GET917604 FUV917604:FUX917604 FKZ917604:FLB917604 FBD917604:FBF917604 ERH917604:ERJ917604 EHL917604:EHN917604 DXP917604:DXR917604 DNT917604:DNV917604 DDX917604:DDZ917604 CUB917604:CUD917604 CKF917604:CKH917604 CAJ917604:CAL917604 BQN917604:BQP917604 BGR917604:BGT917604 AWV917604:AWX917604 AMZ917604:ANB917604 ADD917604:ADF917604 TH917604:TJ917604 JL917604:JN917604 N917604:P917604 WVX852068:WVZ852068 WMB852068:WMD852068 WCF852068:WCH852068 VSJ852068:VSL852068 VIN852068:VIP852068 UYR852068:UYT852068 UOV852068:UOX852068 UEZ852068:UFB852068 TVD852068:TVF852068 TLH852068:TLJ852068 TBL852068:TBN852068 SRP852068:SRR852068 SHT852068:SHV852068 RXX852068:RXZ852068 ROB852068:ROD852068 REF852068:REH852068 QUJ852068:QUL852068 QKN852068:QKP852068 QAR852068:QAT852068 PQV852068:PQX852068 PGZ852068:PHB852068 OXD852068:OXF852068 ONH852068:ONJ852068 ODL852068:ODN852068 NTP852068:NTR852068 NJT852068:NJV852068 MZX852068:MZZ852068 MQB852068:MQD852068 MGF852068:MGH852068 LWJ852068:LWL852068 LMN852068:LMP852068 LCR852068:LCT852068 KSV852068:KSX852068 KIZ852068:KJB852068 JZD852068:JZF852068 JPH852068:JPJ852068 JFL852068:JFN852068 IVP852068:IVR852068 ILT852068:ILV852068 IBX852068:IBZ852068 HSB852068:HSD852068 HIF852068:HIH852068 GYJ852068:GYL852068 GON852068:GOP852068 GER852068:GET852068 FUV852068:FUX852068 FKZ852068:FLB852068 FBD852068:FBF852068 ERH852068:ERJ852068 EHL852068:EHN852068 DXP852068:DXR852068 DNT852068:DNV852068 DDX852068:DDZ852068 CUB852068:CUD852068 CKF852068:CKH852068 CAJ852068:CAL852068 BQN852068:BQP852068 BGR852068:BGT852068 AWV852068:AWX852068 AMZ852068:ANB852068 ADD852068:ADF852068 TH852068:TJ852068 JL852068:JN852068 N852068:P852068 WVX786532:WVZ786532 WMB786532:WMD786532 WCF786532:WCH786532 VSJ786532:VSL786532 VIN786532:VIP786532 UYR786532:UYT786532 UOV786532:UOX786532 UEZ786532:UFB786532 TVD786532:TVF786532 TLH786532:TLJ786532 TBL786532:TBN786532 SRP786532:SRR786532 SHT786532:SHV786532 RXX786532:RXZ786532 ROB786532:ROD786532 REF786532:REH786532 QUJ786532:QUL786532 QKN786532:QKP786532 QAR786532:QAT786532 PQV786532:PQX786532 PGZ786532:PHB786532 OXD786532:OXF786532 ONH786532:ONJ786532 ODL786532:ODN786532 NTP786532:NTR786532 NJT786532:NJV786532 MZX786532:MZZ786532 MQB786532:MQD786532 MGF786532:MGH786532 LWJ786532:LWL786532 LMN786532:LMP786532 LCR786532:LCT786532 KSV786532:KSX786532 KIZ786532:KJB786532 JZD786532:JZF786532 JPH786532:JPJ786532 JFL786532:JFN786532 IVP786532:IVR786532 ILT786532:ILV786532 IBX786532:IBZ786532 HSB786532:HSD786532 HIF786532:HIH786532 GYJ786532:GYL786532 GON786532:GOP786532 GER786532:GET786532 FUV786532:FUX786532 FKZ786532:FLB786532 FBD786532:FBF786532 ERH786532:ERJ786532 EHL786532:EHN786532 DXP786532:DXR786532 DNT786532:DNV786532 DDX786532:DDZ786532 CUB786532:CUD786532 CKF786532:CKH786532 CAJ786532:CAL786532 BQN786532:BQP786532 BGR786532:BGT786532 AWV786532:AWX786532 AMZ786532:ANB786532 ADD786532:ADF786532 TH786532:TJ786532 JL786532:JN786532 N786532:P786532 WVX720996:WVZ720996 WMB720996:WMD720996 WCF720996:WCH720996 VSJ720996:VSL720996 VIN720996:VIP720996 UYR720996:UYT720996 UOV720996:UOX720996 UEZ720996:UFB720996 TVD720996:TVF720996 TLH720996:TLJ720996 TBL720996:TBN720996 SRP720996:SRR720996 SHT720996:SHV720996 RXX720996:RXZ720996 ROB720996:ROD720996 REF720996:REH720996 QUJ720996:QUL720996 QKN720996:QKP720996 QAR720996:QAT720996 PQV720996:PQX720996 PGZ720996:PHB720996 OXD720996:OXF720996 ONH720996:ONJ720996 ODL720996:ODN720996 NTP720996:NTR720996 NJT720996:NJV720996 MZX720996:MZZ720996 MQB720996:MQD720996 MGF720996:MGH720996 LWJ720996:LWL720996 LMN720996:LMP720996 LCR720996:LCT720996 KSV720996:KSX720996 KIZ720996:KJB720996 JZD720996:JZF720996 JPH720996:JPJ720996 JFL720996:JFN720996 IVP720996:IVR720996 ILT720996:ILV720996 IBX720996:IBZ720996 HSB720996:HSD720996 HIF720996:HIH720996 GYJ720996:GYL720996 GON720996:GOP720996 GER720996:GET720996 FUV720996:FUX720996 FKZ720996:FLB720996 FBD720996:FBF720996 ERH720996:ERJ720996 EHL720996:EHN720996 DXP720996:DXR720996 DNT720996:DNV720996 DDX720996:DDZ720996 CUB720996:CUD720996 CKF720996:CKH720996 CAJ720996:CAL720996 BQN720996:BQP720996 BGR720996:BGT720996 AWV720996:AWX720996 AMZ720996:ANB720996 ADD720996:ADF720996 TH720996:TJ720996 JL720996:JN720996 N720996:P720996 WVX655460:WVZ655460 WMB655460:WMD655460 WCF655460:WCH655460 VSJ655460:VSL655460 VIN655460:VIP655460 UYR655460:UYT655460 UOV655460:UOX655460 UEZ655460:UFB655460 TVD655460:TVF655460 TLH655460:TLJ655460 TBL655460:TBN655460 SRP655460:SRR655460 SHT655460:SHV655460 RXX655460:RXZ655460 ROB655460:ROD655460 REF655460:REH655460 QUJ655460:QUL655460 QKN655460:QKP655460 QAR655460:QAT655460 PQV655460:PQX655460 PGZ655460:PHB655460 OXD655460:OXF655460 ONH655460:ONJ655460 ODL655460:ODN655460 NTP655460:NTR655460 NJT655460:NJV655460 MZX655460:MZZ655460 MQB655460:MQD655460 MGF655460:MGH655460 LWJ655460:LWL655460 LMN655460:LMP655460 LCR655460:LCT655460 KSV655460:KSX655460 KIZ655460:KJB655460 JZD655460:JZF655460 JPH655460:JPJ655460 JFL655460:JFN655460 IVP655460:IVR655460 ILT655460:ILV655460 IBX655460:IBZ655460 HSB655460:HSD655460 HIF655460:HIH655460 GYJ655460:GYL655460 GON655460:GOP655460 GER655460:GET655460 FUV655460:FUX655460 FKZ655460:FLB655460 FBD655460:FBF655460 ERH655460:ERJ655460 EHL655460:EHN655460 DXP655460:DXR655460 DNT655460:DNV655460 DDX655460:DDZ655460 CUB655460:CUD655460 CKF655460:CKH655460 CAJ655460:CAL655460 BQN655460:BQP655460 BGR655460:BGT655460 AWV655460:AWX655460 AMZ655460:ANB655460 ADD655460:ADF655460 TH655460:TJ655460 JL655460:JN655460 N655460:P655460 WVX589924:WVZ589924 WMB589924:WMD589924 WCF589924:WCH589924 VSJ589924:VSL589924 VIN589924:VIP589924 UYR589924:UYT589924 UOV589924:UOX589924 UEZ589924:UFB589924 TVD589924:TVF589924 TLH589924:TLJ589924 TBL589924:TBN589924 SRP589924:SRR589924 SHT589924:SHV589924 RXX589924:RXZ589924 ROB589924:ROD589924 REF589924:REH589924 QUJ589924:QUL589924 QKN589924:QKP589924 QAR589924:QAT589924 PQV589924:PQX589924 PGZ589924:PHB589924 OXD589924:OXF589924 ONH589924:ONJ589924 ODL589924:ODN589924 NTP589924:NTR589924 NJT589924:NJV589924 MZX589924:MZZ589924 MQB589924:MQD589924 MGF589924:MGH589924 LWJ589924:LWL589924 LMN589924:LMP589924 LCR589924:LCT589924 KSV589924:KSX589924 KIZ589924:KJB589924 JZD589924:JZF589924 JPH589924:JPJ589924 JFL589924:JFN589924 IVP589924:IVR589924 ILT589924:ILV589924 IBX589924:IBZ589924 HSB589924:HSD589924 HIF589924:HIH589924 GYJ589924:GYL589924 GON589924:GOP589924 GER589924:GET589924 FUV589924:FUX589924 FKZ589924:FLB589924 FBD589924:FBF589924 ERH589924:ERJ589924 EHL589924:EHN589924 DXP589924:DXR589924 DNT589924:DNV589924 DDX589924:DDZ589924 CUB589924:CUD589924 CKF589924:CKH589924 CAJ589924:CAL589924 BQN589924:BQP589924 BGR589924:BGT589924 AWV589924:AWX589924 AMZ589924:ANB589924 ADD589924:ADF589924 TH589924:TJ589924 JL589924:JN589924 N589924:P589924 WVX524388:WVZ524388 WMB524388:WMD524388 WCF524388:WCH524388 VSJ524388:VSL524388 VIN524388:VIP524388 UYR524388:UYT524388 UOV524388:UOX524388 UEZ524388:UFB524388 TVD524388:TVF524388 TLH524388:TLJ524388 TBL524388:TBN524388 SRP524388:SRR524388 SHT524388:SHV524388 RXX524388:RXZ524388 ROB524388:ROD524388 REF524388:REH524388 QUJ524388:QUL524388 QKN524388:QKP524388 QAR524388:QAT524388 PQV524388:PQX524388 PGZ524388:PHB524388 OXD524388:OXF524388 ONH524388:ONJ524388 ODL524388:ODN524388 NTP524388:NTR524388 NJT524388:NJV524388 MZX524388:MZZ524388 MQB524388:MQD524388 MGF524388:MGH524388 LWJ524388:LWL524388 LMN524388:LMP524388 LCR524388:LCT524388 KSV524388:KSX524388 KIZ524388:KJB524388 JZD524388:JZF524388 JPH524388:JPJ524388 JFL524388:JFN524388 IVP524388:IVR524388 ILT524388:ILV524388 IBX524388:IBZ524388 HSB524388:HSD524388 HIF524388:HIH524388 GYJ524388:GYL524388 GON524388:GOP524388 GER524388:GET524388 FUV524388:FUX524388 FKZ524388:FLB524388 FBD524388:FBF524388 ERH524388:ERJ524388 EHL524388:EHN524388 DXP524388:DXR524388 DNT524388:DNV524388 DDX524388:DDZ524388 CUB524388:CUD524388 CKF524388:CKH524388 CAJ524388:CAL524388 BQN524388:BQP524388 BGR524388:BGT524388 AWV524388:AWX524388 AMZ524388:ANB524388 ADD524388:ADF524388 TH524388:TJ524388 JL524388:JN524388 N524388:P524388 WVX458852:WVZ458852 WMB458852:WMD458852 WCF458852:WCH458852 VSJ458852:VSL458852 VIN458852:VIP458852 UYR458852:UYT458852 UOV458852:UOX458852 UEZ458852:UFB458852 TVD458852:TVF458852 TLH458852:TLJ458852 TBL458852:TBN458852 SRP458852:SRR458852 SHT458852:SHV458852 RXX458852:RXZ458852 ROB458852:ROD458852 REF458852:REH458852 QUJ458852:QUL458852 QKN458852:QKP458852 QAR458852:QAT458852 PQV458852:PQX458852 PGZ458852:PHB458852 OXD458852:OXF458852 ONH458852:ONJ458852 ODL458852:ODN458852 NTP458852:NTR458852 NJT458852:NJV458852 MZX458852:MZZ458852 MQB458852:MQD458852 MGF458852:MGH458852 LWJ458852:LWL458852 LMN458852:LMP458852 LCR458852:LCT458852 KSV458852:KSX458852 KIZ458852:KJB458852 JZD458852:JZF458852 JPH458852:JPJ458852 JFL458852:JFN458852 IVP458852:IVR458852 ILT458852:ILV458852 IBX458852:IBZ458852 HSB458852:HSD458852 HIF458852:HIH458852 GYJ458852:GYL458852 GON458852:GOP458852 GER458852:GET458852 FUV458852:FUX458852 FKZ458852:FLB458852 FBD458852:FBF458852 ERH458852:ERJ458852 EHL458852:EHN458852 DXP458852:DXR458852 DNT458852:DNV458852 DDX458852:DDZ458852 CUB458852:CUD458852 CKF458852:CKH458852 CAJ458852:CAL458852 BQN458852:BQP458852 BGR458852:BGT458852 AWV458852:AWX458852 AMZ458852:ANB458852 ADD458852:ADF458852 TH458852:TJ458852 JL458852:JN458852 N458852:P458852 WVX393316:WVZ393316 WMB393316:WMD393316 WCF393316:WCH393316 VSJ393316:VSL393316 VIN393316:VIP393316 UYR393316:UYT393316 UOV393316:UOX393316 UEZ393316:UFB393316 TVD393316:TVF393316 TLH393316:TLJ393316 TBL393316:TBN393316 SRP393316:SRR393316 SHT393316:SHV393316 RXX393316:RXZ393316 ROB393316:ROD393316 REF393316:REH393316 QUJ393316:QUL393316 QKN393316:QKP393316 QAR393316:QAT393316 PQV393316:PQX393316 PGZ393316:PHB393316 OXD393316:OXF393316 ONH393316:ONJ393316 ODL393316:ODN393316 NTP393316:NTR393316 NJT393316:NJV393316 MZX393316:MZZ393316 MQB393316:MQD393316 MGF393316:MGH393316 LWJ393316:LWL393316 LMN393316:LMP393316 LCR393316:LCT393316 KSV393316:KSX393316 KIZ393316:KJB393316 JZD393316:JZF393316 JPH393316:JPJ393316 JFL393316:JFN393316 IVP393316:IVR393316 ILT393316:ILV393316 IBX393316:IBZ393316 HSB393316:HSD393316 HIF393316:HIH393316 GYJ393316:GYL393316 GON393316:GOP393316 GER393316:GET393316 FUV393316:FUX393316 FKZ393316:FLB393316 FBD393316:FBF393316 ERH393316:ERJ393316 EHL393316:EHN393316 DXP393316:DXR393316 DNT393316:DNV393316 DDX393316:DDZ393316 CUB393316:CUD393316 CKF393316:CKH393316 CAJ393316:CAL393316 BQN393316:BQP393316 BGR393316:BGT393316 AWV393316:AWX393316 AMZ393316:ANB393316 ADD393316:ADF393316 TH393316:TJ393316 JL393316:JN393316 N393316:P393316 WVX327780:WVZ327780 WMB327780:WMD327780 WCF327780:WCH327780 VSJ327780:VSL327780 VIN327780:VIP327780 UYR327780:UYT327780 UOV327780:UOX327780 UEZ327780:UFB327780 TVD327780:TVF327780 TLH327780:TLJ327780 TBL327780:TBN327780 SRP327780:SRR327780 SHT327780:SHV327780 RXX327780:RXZ327780 ROB327780:ROD327780 REF327780:REH327780 QUJ327780:QUL327780 QKN327780:QKP327780 QAR327780:QAT327780 PQV327780:PQX327780 PGZ327780:PHB327780 OXD327780:OXF327780 ONH327780:ONJ327780 ODL327780:ODN327780 NTP327780:NTR327780 NJT327780:NJV327780 MZX327780:MZZ327780 MQB327780:MQD327780 MGF327780:MGH327780 LWJ327780:LWL327780 LMN327780:LMP327780 LCR327780:LCT327780 KSV327780:KSX327780 KIZ327780:KJB327780 JZD327780:JZF327780 JPH327780:JPJ327780 JFL327780:JFN327780 IVP327780:IVR327780 ILT327780:ILV327780 IBX327780:IBZ327780 HSB327780:HSD327780 HIF327780:HIH327780 GYJ327780:GYL327780 GON327780:GOP327780 GER327780:GET327780 FUV327780:FUX327780 FKZ327780:FLB327780 FBD327780:FBF327780 ERH327780:ERJ327780 EHL327780:EHN327780 DXP327780:DXR327780 DNT327780:DNV327780 DDX327780:DDZ327780 CUB327780:CUD327780 CKF327780:CKH327780 CAJ327780:CAL327780 BQN327780:BQP327780 BGR327780:BGT327780 AWV327780:AWX327780 AMZ327780:ANB327780 ADD327780:ADF327780 TH327780:TJ327780 JL327780:JN327780 N327780:P327780 WVX262244:WVZ262244 WMB262244:WMD262244 WCF262244:WCH262244 VSJ262244:VSL262244 VIN262244:VIP262244 UYR262244:UYT262244 UOV262244:UOX262244 UEZ262244:UFB262244 TVD262244:TVF262244 TLH262244:TLJ262244 TBL262244:TBN262244 SRP262244:SRR262244 SHT262244:SHV262244 RXX262244:RXZ262244 ROB262244:ROD262244 REF262244:REH262244 QUJ262244:QUL262244 QKN262244:QKP262244 QAR262244:QAT262244 PQV262244:PQX262244 PGZ262244:PHB262244 OXD262244:OXF262244 ONH262244:ONJ262244 ODL262244:ODN262244 NTP262244:NTR262244 NJT262244:NJV262244 MZX262244:MZZ262244 MQB262244:MQD262244 MGF262244:MGH262244 LWJ262244:LWL262244 LMN262244:LMP262244 LCR262244:LCT262244 KSV262244:KSX262244 KIZ262244:KJB262244 JZD262244:JZF262244 JPH262244:JPJ262244 JFL262244:JFN262244 IVP262244:IVR262244 ILT262244:ILV262244 IBX262244:IBZ262244 HSB262244:HSD262244 HIF262244:HIH262244 GYJ262244:GYL262244 GON262244:GOP262244 GER262244:GET262244 FUV262244:FUX262244 FKZ262244:FLB262244 FBD262244:FBF262244 ERH262244:ERJ262244 EHL262244:EHN262244 DXP262244:DXR262244 DNT262244:DNV262244 DDX262244:DDZ262244 CUB262244:CUD262244 CKF262244:CKH262244 CAJ262244:CAL262244 BQN262244:BQP262244 BGR262244:BGT262244 AWV262244:AWX262244 AMZ262244:ANB262244 ADD262244:ADF262244 TH262244:TJ262244 JL262244:JN262244 N262244:P262244 WVX196708:WVZ196708 WMB196708:WMD196708 WCF196708:WCH196708 VSJ196708:VSL196708 VIN196708:VIP196708 UYR196708:UYT196708 UOV196708:UOX196708 UEZ196708:UFB196708 TVD196708:TVF196708 TLH196708:TLJ196708 TBL196708:TBN196708 SRP196708:SRR196708 SHT196708:SHV196708 RXX196708:RXZ196708 ROB196708:ROD196708 REF196708:REH196708 QUJ196708:QUL196708 QKN196708:QKP196708 QAR196708:QAT196708 PQV196708:PQX196708 PGZ196708:PHB196708 OXD196708:OXF196708 ONH196708:ONJ196708 ODL196708:ODN196708 NTP196708:NTR196708 NJT196708:NJV196708 MZX196708:MZZ196708 MQB196708:MQD196708 MGF196708:MGH196708 LWJ196708:LWL196708 LMN196708:LMP196708 LCR196708:LCT196708 KSV196708:KSX196708 KIZ196708:KJB196708 JZD196708:JZF196708 JPH196708:JPJ196708 JFL196708:JFN196708 IVP196708:IVR196708 ILT196708:ILV196708 IBX196708:IBZ196708 HSB196708:HSD196708 HIF196708:HIH196708 GYJ196708:GYL196708 GON196708:GOP196708 GER196708:GET196708 FUV196708:FUX196708 FKZ196708:FLB196708 FBD196708:FBF196708 ERH196708:ERJ196708 EHL196708:EHN196708 DXP196708:DXR196708 DNT196708:DNV196708 DDX196708:DDZ196708 CUB196708:CUD196708 CKF196708:CKH196708 CAJ196708:CAL196708 BQN196708:BQP196708 BGR196708:BGT196708 AWV196708:AWX196708 AMZ196708:ANB196708 ADD196708:ADF196708 TH196708:TJ196708 JL196708:JN196708 N196708:P196708 WVX131172:WVZ131172 WMB131172:WMD131172 WCF131172:WCH131172 VSJ131172:VSL131172 VIN131172:VIP131172 UYR131172:UYT131172 UOV131172:UOX131172 UEZ131172:UFB131172 TVD131172:TVF131172 TLH131172:TLJ131172 TBL131172:TBN131172 SRP131172:SRR131172 SHT131172:SHV131172 RXX131172:RXZ131172 ROB131172:ROD131172 REF131172:REH131172 QUJ131172:QUL131172 QKN131172:QKP131172 QAR131172:QAT131172 PQV131172:PQX131172 PGZ131172:PHB131172 OXD131172:OXF131172 ONH131172:ONJ131172 ODL131172:ODN131172 NTP131172:NTR131172 NJT131172:NJV131172 MZX131172:MZZ131172 MQB131172:MQD131172 MGF131172:MGH131172 LWJ131172:LWL131172 LMN131172:LMP131172 LCR131172:LCT131172 KSV131172:KSX131172 KIZ131172:KJB131172 JZD131172:JZF131172 JPH131172:JPJ131172 JFL131172:JFN131172 IVP131172:IVR131172 ILT131172:ILV131172 IBX131172:IBZ131172 HSB131172:HSD131172 HIF131172:HIH131172 GYJ131172:GYL131172 GON131172:GOP131172 GER131172:GET131172 FUV131172:FUX131172 FKZ131172:FLB131172 FBD131172:FBF131172 ERH131172:ERJ131172 EHL131172:EHN131172 DXP131172:DXR131172 DNT131172:DNV131172 DDX131172:DDZ131172 CUB131172:CUD131172 CKF131172:CKH131172 CAJ131172:CAL131172 BQN131172:BQP131172 BGR131172:BGT131172 AWV131172:AWX131172 AMZ131172:ANB131172 ADD131172:ADF131172 TH131172:TJ131172 JL131172:JN131172 N131172:P131172 WVX65636:WVZ65636 WMB65636:WMD65636 WCF65636:WCH65636 VSJ65636:VSL65636 VIN65636:VIP65636 UYR65636:UYT65636 UOV65636:UOX65636 UEZ65636:UFB65636 TVD65636:TVF65636 TLH65636:TLJ65636 TBL65636:TBN65636 SRP65636:SRR65636 SHT65636:SHV65636 RXX65636:RXZ65636 ROB65636:ROD65636 REF65636:REH65636 QUJ65636:QUL65636 QKN65636:QKP65636 QAR65636:QAT65636 PQV65636:PQX65636 PGZ65636:PHB65636 OXD65636:OXF65636 ONH65636:ONJ65636 ODL65636:ODN65636 NTP65636:NTR65636 NJT65636:NJV65636 MZX65636:MZZ65636 MQB65636:MQD65636 MGF65636:MGH65636 LWJ65636:LWL65636 LMN65636:LMP65636 LCR65636:LCT65636 KSV65636:KSX65636 KIZ65636:KJB65636 JZD65636:JZF65636 JPH65636:JPJ65636 JFL65636:JFN65636 IVP65636:IVR65636 ILT65636:ILV65636 IBX65636:IBZ65636 HSB65636:HSD65636 HIF65636:HIH65636 GYJ65636:GYL65636 GON65636:GOP65636 GER65636:GET65636 FUV65636:FUX65636 FKZ65636:FLB65636 FBD65636:FBF65636 ERH65636:ERJ65636 EHL65636:EHN65636 DXP65636:DXR65636 DNT65636:DNV65636 DDX65636:DDZ65636 CUB65636:CUD65636 CKF65636:CKH65636 CAJ65636:CAL65636 BQN65636:BQP65636 BGR65636:BGT65636 AWV65636:AWX65636 AMZ65636:ANB65636 ADD65636:ADF65636 TH65636:TJ65636 JL65636:JN65636 N65636:P65636 WVX983141 WMB983141 WCF983141 VSJ983141 VIN983141 UYR983141 UOV983141 UEZ983141 TVD983141 TLH983141 TBL983141 SRP983141 SHT983141 RXX983141 ROB983141 REF983141 QUJ983141 QKN983141 QAR983141 PQV983141 PGZ983141 OXD983141 ONH983141 ODL983141 NTP983141 NJT983141 MZX983141 MQB983141 MGF983141 LWJ983141 LMN983141 LCR983141 KSV983141 KIZ983141 JZD983141 JPH983141 JFL983141 IVP983141 ILT983141 IBX983141 HSB983141 HIF983141 GYJ983141 GON983141 GER983141 FUV983141 FKZ983141 FBD983141 ERH983141 EHL983141 DXP983141 DNT983141 DDX983141 CUB983141 CKF983141 CAJ983141 BQN983141 BGR983141 AWV983141 AMZ983141 ADD983141 TH983141 JL983141 N983141 WVX917605 WMB917605 WCF917605 VSJ917605 VIN917605 UYR917605 UOV917605 UEZ917605 TVD917605 TLH917605 TBL917605 SRP917605 SHT917605 RXX917605 ROB917605 REF917605 QUJ917605 QKN917605 QAR917605 PQV917605 PGZ917605 OXD917605 ONH917605 ODL917605 NTP917605 NJT917605 MZX917605 MQB917605 MGF917605 LWJ917605 LMN917605 LCR917605 KSV917605 KIZ917605 JZD917605 JPH917605 JFL917605 IVP917605 ILT917605 IBX917605 HSB917605 HIF917605 GYJ917605 GON917605 GER917605 FUV917605 FKZ917605 FBD917605 ERH917605 EHL917605 DXP917605 DNT917605 DDX917605 CUB917605 CKF917605 CAJ917605 BQN917605 BGR917605 AWV917605 AMZ917605 ADD917605 TH917605 JL917605 N917605 WVX852069 WMB852069 WCF852069 VSJ852069 VIN852069 UYR852069 UOV852069 UEZ852069 TVD852069 TLH852069 TBL852069 SRP852069 SHT852069 RXX852069 ROB852069 REF852069 QUJ852069 QKN852069 QAR852069 PQV852069 PGZ852069 OXD852069 ONH852069 ODL852069 NTP852069 NJT852069 MZX852069 MQB852069 MGF852069 LWJ852069 LMN852069 LCR852069 KSV852069 KIZ852069 JZD852069 JPH852069 JFL852069 IVP852069 ILT852069 IBX852069 HSB852069 HIF852069 GYJ852069 GON852069 GER852069 FUV852069 FKZ852069 FBD852069 ERH852069 EHL852069 DXP852069 DNT852069 DDX852069 CUB852069 CKF852069 CAJ852069 BQN852069 BGR852069 AWV852069 AMZ852069 ADD852069 TH852069 JL852069 N852069 WVX786533 WMB786533 WCF786533 VSJ786533 VIN786533 UYR786533 UOV786533 UEZ786533 TVD786533 TLH786533 TBL786533 SRP786533 SHT786533 RXX786533 ROB786533 REF786533 QUJ786533 QKN786533 QAR786533 PQV786533 PGZ786533 OXD786533 ONH786533 ODL786533 NTP786533 NJT786533 MZX786533 MQB786533 MGF786533 LWJ786533 LMN786533 LCR786533 KSV786533 KIZ786533 JZD786533 JPH786533 JFL786533 IVP786533 ILT786533 IBX786533 HSB786533 HIF786533 GYJ786533 GON786533 GER786533 FUV786533 FKZ786533 FBD786533 ERH786533 EHL786533 DXP786533 DNT786533 DDX786533 CUB786533 CKF786533 CAJ786533 BQN786533 BGR786533 AWV786533 AMZ786533 ADD786533 TH786533 JL786533 N786533 WVX720997 WMB720997 WCF720997 VSJ720997 VIN720997 UYR720997 UOV720997 UEZ720997 TVD720997 TLH720997 TBL720997 SRP720997 SHT720997 RXX720997 ROB720997 REF720997 QUJ720997 QKN720997 QAR720997 PQV720997 PGZ720997 OXD720997 ONH720997 ODL720997 NTP720997 NJT720997 MZX720997 MQB720997 MGF720997 LWJ720997 LMN720997 LCR720997 KSV720997 KIZ720997 JZD720997 JPH720997 JFL720997 IVP720997 ILT720997 IBX720997 HSB720997 HIF720997 GYJ720997 GON720997 GER720997 FUV720997 FKZ720997 FBD720997 ERH720997 EHL720997 DXP720997 DNT720997 DDX720997 CUB720997 CKF720997 CAJ720997 BQN720997 BGR720997 AWV720997 AMZ720997 ADD720997 TH720997 JL720997 N720997 WVX655461 WMB655461 WCF655461 VSJ655461 VIN655461 UYR655461 UOV655461 UEZ655461 TVD655461 TLH655461 TBL655461 SRP655461 SHT655461 RXX655461 ROB655461 REF655461 QUJ655461 QKN655461 QAR655461 PQV655461 PGZ655461 OXD655461 ONH655461 ODL655461 NTP655461 NJT655461 MZX655461 MQB655461 MGF655461 LWJ655461 LMN655461 LCR655461 KSV655461 KIZ655461 JZD655461 JPH655461 JFL655461 IVP655461 ILT655461 IBX655461 HSB655461 HIF655461 GYJ655461 GON655461 GER655461 FUV655461 FKZ655461 FBD655461 ERH655461 EHL655461 DXP655461 DNT655461 DDX655461 CUB655461 CKF655461 CAJ655461 BQN655461 BGR655461 AWV655461 AMZ655461 ADD655461 TH655461 JL655461 N655461 WVX589925 WMB589925 WCF589925 VSJ589925 VIN589925 UYR589925 UOV589925 UEZ589925 TVD589925 TLH589925 TBL589925 SRP589925 SHT589925 RXX589925 ROB589925 REF589925 QUJ589925 QKN589925 QAR589925 PQV589925 PGZ589925 OXD589925 ONH589925 ODL589925 NTP589925 NJT589925 MZX589925 MQB589925 MGF589925 LWJ589925 LMN589925 LCR589925 KSV589925 KIZ589925 JZD589925 JPH589925 JFL589925 IVP589925 ILT589925 IBX589925 HSB589925 HIF589925 GYJ589925 GON589925 GER589925 FUV589925 FKZ589925 FBD589925 ERH589925 EHL589925 DXP589925 DNT589925 DDX589925 CUB589925 CKF589925 CAJ589925 BQN589925 BGR589925 AWV589925 AMZ589925 ADD589925 TH589925 JL589925 N589925 WVX524389 WMB524389 WCF524389 VSJ524389 VIN524389 UYR524389 UOV524389 UEZ524389 TVD524389 TLH524389 TBL524389 SRP524389 SHT524389 RXX524389 ROB524389 REF524389 QUJ524389 QKN524389 QAR524389 PQV524389 PGZ524389 OXD524389 ONH524389 ODL524389 NTP524389 NJT524389 MZX524389 MQB524389 MGF524389 LWJ524389 LMN524389 LCR524389 KSV524389 KIZ524389 JZD524389 JPH524389 JFL524389 IVP524389 ILT524389 IBX524389 HSB524389 HIF524389 GYJ524389 GON524389 GER524389 FUV524389 FKZ524389 FBD524389 ERH524389 EHL524389 DXP524389 DNT524389 DDX524389 CUB524389 CKF524389 CAJ524389 BQN524389 BGR524389 AWV524389 AMZ524389 ADD524389 TH524389 JL524389 N524389 WVX458853 WMB458853 WCF458853 VSJ458853 VIN458853 UYR458853 UOV458853 UEZ458853 TVD458853 TLH458853 TBL458853 SRP458853 SHT458853 RXX458853 ROB458853 REF458853 QUJ458853 QKN458853 QAR458853 PQV458853 PGZ458853 OXD458853 ONH458853 ODL458853 NTP458853 NJT458853 MZX458853 MQB458853 MGF458853 LWJ458853 LMN458853 LCR458853 KSV458853 KIZ458853 JZD458853 JPH458853 JFL458853 IVP458853 ILT458853 IBX458853 HSB458853 HIF458853 GYJ458853 GON458853 GER458853 FUV458853 FKZ458853 FBD458853 ERH458853 EHL458853 DXP458853 DNT458853 DDX458853 CUB458853 CKF458853 CAJ458853 BQN458853 BGR458853 AWV458853 AMZ458853 ADD458853 TH458853 JL458853 N458853 WVX393317 WMB393317 WCF393317 VSJ393317 VIN393317 UYR393317 UOV393317 UEZ393317 TVD393317 TLH393317 TBL393317 SRP393317 SHT393317 RXX393317 ROB393317 REF393317 QUJ393317 QKN393317 QAR393317 PQV393317 PGZ393317 OXD393317 ONH393317 ODL393317 NTP393317 NJT393317 MZX393317 MQB393317 MGF393317 LWJ393317 LMN393317 LCR393317 KSV393317 KIZ393317 JZD393317 JPH393317 JFL393317 IVP393317 ILT393317 IBX393317 HSB393317 HIF393317 GYJ393317 GON393317 GER393317 FUV393317 FKZ393317 FBD393317 ERH393317 EHL393317 DXP393317 DNT393317 DDX393317 CUB393317 CKF393317 CAJ393317 BQN393317 BGR393317 AWV393317 AMZ393317 ADD393317 TH393317 JL393317 N393317 WVX327781 WMB327781 WCF327781 VSJ327781 VIN327781 UYR327781 UOV327781 UEZ327781 TVD327781 TLH327781 TBL327781 SRP327781 SHT327781 RXX327781 ROB327781 REF327781 QUJ327781 QKN327781 QAR327781 PQV327781 PGZ327781 OXD327781 ONH327781 ODL327781 NTP327781 NJT327781 MZX327781 MQB327781 MGF327781 LWJ327781 LMN327781 LCR327781 KSV327781 KIZ327781 JZD327781 JPH327781 JFL327781 IVP327781 ILT327781 IBX327781 HSB327781 HIF327781 GYJ327781 GON327781 GER327781 FUV327781 FKZ327781 FBD327781 ERH327781 EHL327781 DXP327781 DNT327781 DDX327781 CUB327781 CKF327781 CAJ327781 BQN327781 BGR327781 AWV327781 AMZ327781 ADD327781 TH327781 JL327781 N327781 WVX262245 WMB262245 WCF262245 VSJ262245 VIN262245 UYR262245 UOV262245 UEZ262245 TVD262245 TLH262245 TBL262245 SRP262245 SHT262245 RXX262245 ROB262245 REF262245 QUJ262245 QKN262245 QAR262245 PQV262245 PGZ262245 OXD262245 ONH262245 ODL262245 NTP262245 NJT262245 MZX262245 MQB262245 MGF262245 LWJ262245 LMN262245 LCR262245 KSV262245 KIZ262245 JZD262245 JPH262245 JFL262245 IVP262245 ILT262245 IBX262245 HSB262245 HIF262245 GYJ262245 GON262245 GER262245 FUV262245 FKZ262245 FBD262245 ERH262245 EHL262245 DXP262245 DNT262245 DDX262245 CUB262245 CKF262245 CAJ262245 BQN262245 BGR262245 AWV262245 AMZ262245 ADD262245 TH262245 JL262245 N262245 WVX196709 WMB196709 WCF196709 VSJ196709 VIN196709 UYR196709 UOV196709 UEZ196709 TVD196709 TLH196709 TBL196709 SRP196709 SHT196709 RXX196709 ROB196709 REF196709 QUJ196709 QKN196709 QAR196709 PQV196709 PGZ196709 OXD196709 ONH196709 ODL196709 NTP196709 NJT196709 MZX196709 MQB196709 MGF196709 LWJ196709 LMN196709 LCR196709 KSV196709 KIZ196709 JZD196709 JPH196709 JFL196709 IVP196709 ILT196709 IBX196709 HSB196709 HIF196709 GYJ196709 GON196709 GER196709 FUV196709 FKZ196709 FBD196709 ERH196709 EHL196709 DXP196709 DNT196709 DDX196709 CUB196709 CKF196709 CAJ196709 BQN196709 BGR196709 AWV196709 AMZ196709 ADD196709 TH196709 JL196709 N196709 WVX131173 WMB131173 WCF131173 VSJ131173 VIN131173 UYR131173 UOV131173 UEZ131173 TVD131173 TLH131173 TBL131173 SRP131173 SHT131173 RXX131173 ROB131173 REF131173 QUJ131173 QKN131173 QAR131173 PQV131173 PGZ131173 OXD131173 ONH131173 ODL131173 NTP131173 NJT131173 MZX131173 MQB131173 MGF131173 LWJ131173 LMN131173 LCR131173 KSV131173 KIZ131173 JZD131173 JPH131173 JFL131173 IVP131173 ILT131173 IBX131173 HSB131173 HIF131173 GYJ131173 GON131173 GER131173 FUV131173 FKZ131173 FBD131173 ERH131173 EHL131173 DXP131173 DNT131173 DDX131173 CUB131173 CKF131173 CAJ131173 BQN131173 BGR131173 AWV131173 AMZ131173 ADD131173 TH131173 JL131173 N131173 WVX65637 WMB65637 WCF65637 VSJ65637 VIN65637 UYR65637 UOV65637 UEZ65637 TVD65637 TLH65637 TBL65637 SRP65637 SHT65637 RXX65637 ROB65637 REF65637 QUJ65637 QKN65637 QAR65637 PQV65637 PGZ65637 OXD65637 ONH65637 ODL65637 NTP65637 NJT65637 MZX65637 MQB65637 MGF65637 LWJ65637 LMN65637 LCR65637 KSV65637 KIZ65637 JZD65637 JPH65637 JFL65637 IVP65637 ILT65637 IBX65637 HSB65637 HIF65637 GYJ65637 GON65637 GER65637 FUV65637 FKZ65637 FBD65637 ERH65637 EHL65637 DXP65637 DNT65637 DDX65637 CUB65637 CKF65637 CAJ65637 BQN65637 BGR65637 AWV65637 AMZ65637 ADD65637 TH65637 JL65637 N65637 WVN983146:WVN983147 WLR983146:WLR983147 WBV983146:WBV983147 VRZ983146:VRZ983147 VID983146:VID983147 UYH983146:UYH983147 UOL983146:UOL983147 UEP983146:UEP983147 TUT983146:TUT983147 TKX983146:TKX983147 TBB983146:TBB983147 SRF983146:SRF983147 SHJ983146:SHJ983147 RXN983146:RXN983147 RNR983146:RNR983147 RDV983146:RDV983147 QTZ983146:QTZ983147 QKD983146:QKD983147 QAH983146:QAH983147 PQL983146:PQL983147 PGP983146:PGP983147 OWT983146:OWT983147 OMX983146:OMX983147 ODB983146:ODB983147 NTF983146:NTF983147 NJJ983146:NJJ983147 MZN983146:MZN983147 MPR983146:MPR983147 MFV983146:MFV983147 LVZ983146:LVZ983147 LMD983146:LMD983147 LCH983146:LCH983147 KSL983146:KSL983147 KIP983146:KIP983147 JYT983146:JYT983147 JOX983146:JOX983147 JFB983146:JFB983147 IVF983146:IVF983147 ILJ983146:ILJ983147 IBN983146:IBN983147 HRR983146:HRR983147 HHV983146:HHV983147 GXZ983146:GXZ983147 GOD983146:GOD983147 GEH983146:GEH983147 FUL983146:FUL983147 FKP983146:FKP983147 FAT983146:FAT983147 EQX983146:EQX983147 EHB983146:EHB983147 DXF983146:DXF983147 DNJ983146:DNJ983147 DDN983146:DDN983147 CTR983146:CTR983147 CJV983146:CJV983147 BZZ983146:BZZ983147 BQD983146:BQD983147 BGH983146:BGH983147 AWL983146:AWL983147 AMP983146:AMP983147 ACT983146:ACT983147 SX983146:SX983147 JB983146:JB983147 C983146:C983147 WVN917610:WVN917611 WLR917610:WLR917611 WBV917610:WBV917611 VRZ917610:VRZ917611 VID917610:VID917611 UYH917610:UYH917611 UOL917610:UOL917611 UEP917610:UEP917611 TUT917610:TUT917611 TKX917610:TKX917611 TBB917610:TBB917611 SRF917610:SRF917611 SHJ917610:SHJ917611 RXN917610:RXN917611 RNR917610:RNR917611 RDV917610:RDV917611 QTZ917610:QTZ917611 QKD917610:QKD917611 QAH917610:QAH917611 PQL917610:PQL917611 PGP917610:PGP917611 OWT917610:OWT917611 OMX917610:OMX917611 ODB917610:ODB917611 NTF917610:NTF917611 NJJ917610:NJJ917611 MZN917610:MZN917611 MPR917610:MPR917611 MFV917610:MFV917611 LVZ917610:LVZ917611 LMD917610:LMD917611 LCH917610:LCH917611 KSL917610:KSL917611 KIP917610:KIP917611 JYT917610:JYT917611 JOX917610:JOX917611 JFB917610:JFB917611 IVF917610:IVF917611 ILJ917610:ILJ917611 IBN917610:IBN917611 HRR917610:HRR917611 HHV917610:HHV917611 GXZ917610:GXZ917611 GOD917610:GOD917611 GEH917610:GEH917611 FUL917610:FUL917611 FKP917610:FKP917611 FAT917610:FAT917611 EQX917610:EQX917611 EHB917610:EHB917611 DXF917610:DXF917611 DNJ917610:DNJ917611 DDN917610:DDN917611 CTR917610:CTR917611 CJV917610:CJV917611 BZZ917610:BZZ917611 BQD917610:BQD917611 BGH917610:BGH917611 AWL917610:AWL917611 AMP917610:AMP917611 ACT917610:ACT917611 SX917610:SX917611 JB917610:JB917611 C917610:C917611 WVN852074:WVN852075 WLR852074:WLR852075 WBV852074:WBV852075 VRZ852074:VRZ852075 VID852074:VID852075 UYH852074:UYH852075 UOL852074:UOL852075 UEP852074:UEP852075 TUT852074:TUT852075 TKX852074:TKX852075 TBB852074:TBB852075 SRF852074:SRF852075 SHJ852074:SHJ852075 RXN852074:RXN852075 RNR852074:RNR852075 RDV852074:RDV852075 QTZ852074:QTZ852075 QKD852074:QKD852075 QAH852074:QAH852075 PQL852074:PQL852075 PGP852074:PGP852075 OWT852074:OWT852075 OMX852074:OMX852075 ODB852074:ODB852075 NTF852074:NTF852075 NJJ852074:NJJ852075 MZN852074:MZN852075 MPR852074:MPR852075 MFV852074:MFV852075 LVZ852074:LVZ852075 LMD852074:LMD852075 LCH852074:LCH852075 KSL852074:KSL852075 KIP852074:KIP852075 JYT852074:JYT852075 JOX852074:JOX852075 JFB852074:JFB852075 IVF852074:IVF852075 ILJ852074:ILJ852075 IBN852074:IBN852075 HRR852074:HRR852075 HHV852074:HHV852075 GXZ852074:GXZ852075 GOD852074:GOD852075 GEH852074:GEH852075 FUL852074:FUL852075 FKP852074:FKP852075 FAT852074:FAT852075 EQX852074:EQX852075 EHB852074:EHB852075 DXF852074:DXF852075 DNJ852074:DNJ852075 DDN852074:DDN852075 CTR852074:CTR852075 CJV852074:CJV852075 BZZ852074:BZZ852075 BQD852074:BQD852075 BGH852074:BGH852075 AWL852074:AWL852075 AMP852074:AMP852075 ACT852074:ACT852075 SX852074:SX852075 JB852074:JB852075 C852074:C852075 WVN786538:WVN786539 WLR786538:WLR786539 WBV786538:WBV786539 VRZ786538:VRZ786539 VID786538:VID786539 UYH786538:UYH786539 UOL786538:UOL786539 UEP786538:UEP786539 TUT786538:TUT786539 TKX786538:TKX786539 TBB786538:TBB786539 SRF786538:SRF786539 SHJ786538:SHJ786539 RXN786538:RXN786539 RNR786538:RNR786539 RDV786538:RDV786539 QTZ786538:QTZ786539 QKD786538:QKD786539 QAH786538:QAH786539 PQL786538:PQL786539 PGP786538:PGP786539 OWT786538:OWT786539 OMX786538:OMX786539 ODB786538:ODB786539 NTF786538:NTF786539 NJJ786538:NJJ786539 MZN786538:MZN786539 MPR786538:MPR786539 MFV786538:MFV786539 LVZ786538:LVZ786539 LMD786538:LMD786539 LCH786538:LCH786539 KSL786538:KSL786539 KIP786538:KIP786539 JYT786538:JYT786539 JOX786538:JOX786539 JFB786538:JFB786539 IVF786538:IVF786539 ILJ786538:ILJ786539 IBN786538:IBN786539 HRR786538:HRR786539 HHV786538:HHV786539 GXZ786538:GXZ786539 GOD786538:GOD786539 GEH786538:GEH786539 FUL786538:FUL786539 FKP786538:FKP786539 FAT786538:FAT786539 EQX786538:EQX786539 EHB786538:EHB786539 DXF786538:DXF786539 DNJ786538:DNJ786539 DDN786538:DDN786539 CTR786538:CTR786539 CJV786538:CJV786539 BZZ786538:BZZ786539 BQD786538:BQD786539 BGH786538:BGH786539 AWL786538:AWL786539 AMP786538:AMP786539 ACT786538:ACT786539 SX786538:SX786539 JB786538:JB786539 C786538:C786539 WVN721002:WVN721003 WLR721002:WLR721003 WBV721002:WBV721003 VRZ721002:VRZ721003 VID721002:VID721003 UYH721002:UYH721003 UOL721002:UOL721003 UEP721002:UEP721003 TUT721002:TUT721003 TKX721002:TKX721003 TBB721002:TBB721003 SRF721002:SRF721003 SHJ721002:SHJ721003 RXN721002:RXN721003 RNR721002:RNR721003 RDV721002:RDV721003 QTZ721002:QTZ721003 QKD721002:QKD721003 QAH721002:QAH721003 PQL721002:PQL721003 PGP721002:PGP721003 OWT721002:OWT721003 OMX721002:OMX721003 ODB721002:ODB721003 NTF721002:NTF721003 NJJ721002:NJJ721003 MZN721002:MZN721003 MPR721002:MPR721003 MFV721002:MFV721003 LVZ721002:LVZ721003 LMD721002:LMD721003 LCH721002:LCH721003 KSL721002:KSL721003 KIP721002:KIP721003 JYT721002:JYT721003 JOX721002:JOX721003 JFB721002:JFB721003 IVF721002:IVF721003 ILJ721002:ILJ721003 IBN721002:IBN721003 HRR721002:HRR721003 HHV721002:HHV721003 GXZ721002:GXZ721003 GOD721002:GOD721003 GEH721002:GEH721003 FUL721002:FUL721003 FKP721002:FKP721003 FAT721002:FAT721003 EQX721002:EQX721003 EHB721002:EHB721003 DXF721002:DXF721003 DNJ721002:DNJ721003 DDN721002:DDN721003 CTR721002:CTR721003 CJV721002:CJV721003 BZZ721002:BZZ721003 BQD721002:BQD721003 BGH721002:BGH721003 AWL721002:AWL721003 AMP721002:AMP721003 ACT721002:ACT721003 SX721002:SX721003 JB721002:JB721003 C721002:C721003 WVN655466:WVN655467 WLR655466:WLR655467 WBV655466:WBV655467 VRZ655466:VRZ655467 VID655466:VID655467 UYH655466:UYH655467 UOL655466:UOL655467 UEP655466:UEP655467 TUT655466:TUT655467 TKX655466:TKX655467 TBB655466:TBB655467 SRF655466:SRF655467 SHJ655466:SHJ655467 RXN655466:RXN655467 RNR655466:RNR655467 RDV655466:RDV655467 QTZ655466:QTZ655467 QKD655466:QKD655467 QAH655466:QAH655467 PQL655466:PQL655467 PGP655466:PGP655467 OWT655466:OWT655467 OMX655466:OMX655467 ODB655466:ODB655467 NTF655466:NTF655467 NJJ655466:NJJ655467 MZN655466:MZN655467 MPR655466:MPR655467 MFV655466:MFV655467 LVZ655466:LVZ655467 LMD655466:LMD655467 LCH655466:LCH655467 KSL655466:KSL655467 KIP655466:KIP655467 JYT655466:JYT655467 JOX655466:JOX655467 JFB655466:JFB655467 IVF655466:IVF655467 ILJ655466:ILJ655467 IBN655466:IBN655467 HRR655466:HRR655467 HHV655466:HHV655467 GXZ655466:GXZ655467 GOD655466:GOD655467 GEH655466:GEH655467 FUL655466:FUL655467 FKP655466:FKP655467 FAT655466:FAT655467 EQX655466:EQX655467 EHB655466:EHB655467 DXF655466:DXF655467 DNJ655466:DNJ655467 DDN655466:DDN655467 CTR655466:CTR655467 CJV655466:CJV655467 BZZ655466:BZZ655467 BQD655466:BQD655467 BGH655466:BGH655467 AWL655466:AWL655467 AMP655466:AMP655467 ACT655466:ACT655467 SX655466:SX655467 JB655466:JB655467 C655466:C655467 WVN589930:WVN589931 WLR589930:WLR589931 WBV589930:WBV589931 VRZ589930:VRZ589931 VID589930:VID589931 UYH589930:UYH589931 UOL589930:UOL589931 UEP589930:UEP589931 TUT589930:TUT589931 TKX589930:TKX589931 TBB589930:TBB589931 SRF589930:SRF589931 SHJ589930:SHJ589931 RXN589930:RXN589931 RNR589930:RNR589931 RDV589930:RDV589931 QTZ589930:QTZ589931 QKD589930:QKD589931 QAH589930:QAH589931 PQL589930:PQL589931 PGP589930:PGP589931 OWT589930:OWT589931 OMX589930:OMX589931 ODB589930:ODB589931 NTF589930:NTF589931 NJJ589930:NJJ589931 MZN589930:MZN589931 MPR589930:MPR589931 MFV589930:MFV589931 LVZ589930:LVZ589931 LMD589930:LMD589931 LCH589930:LCH589931 KSL589930:KSL589931 KIP589930:KIP589931 JYT589930:JYT589931 JOX589930:JOX589931 JFB589930:JFB589931 IVF589930:IVF589931 ILJ589930:ILJ589931 IBN589930:IBN589931 HRR589930:HRR589931 HHV589930:HHV589931 GXZ589930:GXZ589931 GOD589930:GOD589931 GEH589930:GEH589931 FUL589930:FUL589931 FKP589930:FKP589931 FAT589930:FAT589931 EQX589930:EQX589931 EHB589930:EHB589931 DXF589930:DXF589931 DNJ589930:DNJ589931 DDN589930:DDN589931 CTR589930:CTR589931 CJV589930:CJV589931 BZZ589930:BZZ589931 BQD589930:BQD589931 BGH589930:BGH589931 AWL589930:AWL589931 AMP589930:AMP589931 ACT589930:ACT589931 SX589930:SX589931 JB589930:JB589931 C589930:C589931 WVN524394:WVN524395 WLR524394:WLR524395 WBV524394:WBV524395 VRZ524394:VRZ524395 VID524394:VID524395 UYH524394:UYH524395 UOL524394:UOL524395 UEP524394:UEP524395 TUT524394:TUT524395 TKX524394:TKX524395 TBB524394:TBB524395 SRF524394:SRF524395 SHJ524394:SHJ524395 RXN524394:RXN524395 RNR524394:RNR524395 RDV524394:RDV524395 QTZ524394:QTZ524395 QKD524394:QKD524395 QAH524394:QAH524395 PQL524394:PQL524395 PGP524394:PGP524395 OWT524394:OWT524395 OMX524394:OMX524395 ODB524394:ODB524395 NTF524394:NTF524395 NJJ524394:NJJ524395 MZN524394:MZN524395 MPR524394:MPR524395 MFV524394:MFV524395 LVZ524394:LVZ524395 LMD524394:LMD524395 LCH524394:LCH524395 KSL524394:KSL524395 KIP524394:KIP524395 JYT524394:JYT524395 JOX524394:JOX524395 JFB524394:JFB524395 IVF524394:IVF524395 ILJ524394:ILJ524395 IBN524394:IBN524395 HRR524394:HRR524395 HHV524394:HHV524395 GXZ524394:GXZ524395 GOD524394:GOD524395 GEH524394:GEH524395 FUL524394:FUL524395 FKP524394:FKP524395 FAT524394:FAT524395 EQX524394:EQX524395 EHB524394:EHB524395 DXF524394:DXF524395 DNJ524394:DNJ524395 DDN524394:DDN524395 CTR524394:CTR524395 CJV524394:CJV524395 BZZ524394:BZZ524395 BQD524394:BQD524395 BGH524394:BGH524395 AWL524394:AWL524395 AMP524394:AMP524395 ACT524394:ACT524395 SX524394:SX524395 JB524394:JB524395 C524394:C524395 WVN458858:WVN458859 WLR458858:WLR458859 WBV458858:WBV458859 VRZ458858:VRZ458859 VID458858:VID458859 UYH458858:UYH458859 UOL458858:UOL458859 UEP458858:UEP458859 TUT458858:TUT458859 TKX458858:TKX458859 TBB458858:TBB458859 SRF458858:SRF458859 SHJ458858:SHJ458859 RXN458858:RXN458859 RNR458858:RNR458859 RDV458858:RDV458859 QTZ458858:QTZ458859 QKD458858:QKD458859 QAH458858:QAH458859 PQL458858:PQL458859 PGP458858:PGP458859 OWT458858:OWT458859 OMX458858:OMX458859 ODB458858:ODB458859 NTF458858:NTF458859 NJJ458858:NJJ458859 MZN458858:MZN458859 MPR458858:MPR458859 MFV458858:MFV458859 LVZ458858:LVZ458859 LMD458858:LMD458859 LCH458858:LCH458859 KSL458858:KSL458859 KIP458858:KIP458859 JYT458858:JYT458859 JOX458858:JOX458859 JFB458858:JFB458859 IVF458858:IVF458859 ILJ458858:ILJ458859 IBN458858:IBN458859 HRR458858:HRR458859 HHV458858:HHV458859 GXZ458858:GXZ458859 GOD458858:GOD458859 GEH458858:GEH458859 FUL458858:FUL458859 FKP458858:FKP458859 FAT458858:FAT458859 EQX458858:EQX458859 EHB458858:EHB458859 DXF458858:DXF458859 DNJ458858:DNJ458859 DDN458858:DDN458859 CTR458858:CTR458859 CJV458858:CJV458859 BZZ458858:BZZ458859 BQD458858:BQD458859 BGH458858:BGH458859 AWL458858:AWL458859 AMP458858:AMP458859 ACT458858:ACT458859 SX458858:SX458859 JB458858:JB458859 C458858:C458859 WVN393322:WVN393323 WLR393322:WLR393323 WBV393322:WBV393323 VRZ393322:VRZ393323 VID393322:VID393323 UYH393322:UYH393323 UOL393322:UOL393323 UEP393322:UEP393323 TUT393322:TUT393323 TKX393322:TKX393323 TBB393322:TBB393323 SRF393322:SRF393323 SHJ393322:SHJ393323 RXN393322:RXN393323 RNR393322:RNR393323 RDV393322:RDV393323 QTZ393322:QTZ393323 QKD393322:QKD393323 QAH393322:QAH393323 PQL393322:PQL393323 PGP393322:PGP393323 OWT393322:OWT393323 OMX393322:OMX393323 ODB393322:ODB393323 NTF393322:NTF393323 NJJ393322:NJJ393323 MZN393322:MZN393323 MPR393322:MPR393323 MFV393322:MFV393323 LVZ393322:LVZ393323 LMD393322:LMD393323 LCH393322:LCH393323 KSL393322:KSL393323 KIP393322:KIP393323 JYT393322:JYT393323 JOX393322:JOX393323 JFB393322:JFB393323 IVF393322:IVF393323 ILJ393322:ILJ393323 IBN393322:IBN393323 HRR393322:HRR393323 HHV393322:HHV393323 GXZ393322:GXZ393323 GOD393322:GOD393323 GEH393322:GEH393323 FUL393322:FUL393323 FKP393322:FKP393323 FAT393322:FAT393323 EQX393322:EQX393323 EHB393322:EHB393323 DXF393322:DXF393323 DNJ393322:DNJ393323 DDN393322:DDN393323 CTR393322:CTR393323 CJV393322:CJV393323 BZZ393322:BZZ393323 BQD393322:BQD393323 BGH393322:BGH393323 AWL393322:AWL393323 AMP393322:AMP393323 ACT393322:ACT393323 SX393322:SX393323 JB393322:JB393323 C393322:C393323 WVN327786:WVN327787 WLR327786:WLR327787 WBV327786:WBV327787 VRZ327786:VRZ327787 VID327786:VID327787 UYH327786:UYH327787 UOL327786:UOL327787 UEP327786:UEP327787 TUT327786:TUT327787 TKX327786:TKX327787 TBB327786:TBB327787 SRF327786:SRF327787 SHJ327786:SHJ327787 RXN327786:RXN327787 RNR327786:RNR327787 RDV327786:RDV327787 QTZ327786:QTZ327787 QKD327786:QKD327787 QAH327786:QAH327787 PQL327786:PQL327787 PGP327786:PGP327787 OWT327786:OWT327787 OMX327786:OMX327787 ODB327786:ODB327787 NTF327786:NTF327787 NJJ327786:NJJ327787 MZN327786:MZN327787 MPR327786:MPR327787 MFV327786:MFV327787 LVZ327786:LVZ327787 LMD327786:LMD327787 LCH327786:LCH327787 KSL327786:KSL327787 KIP327786:KIP327787 JYT327786:JYT327787 JOX327786:JOX327787 JFB327786:JFB327787 IVF327786:IVF327787 ILJ327786:ILJ327787 IBN327786:IBN327787 HRR327786:HRR327787 HHV327786:HHV327787 GXZ327786:GXZ327787 GOD327786:GOD327787 GEH327786:GEH327787 FUL327786:FUL327787 FKP327786:FKP327787 FAT327786:FAT327787 EQX327786:EQX327787 EHB327786:EHB327787 DXF327786:DXF327787 DNJ327786:DNJ327787 DDN327786:DDN327787 CTR327786:CTR327787 CJV327786:CJV327787 BZZ327786:BZZ327787 BQD327786:BQD327787 BGH327786:BGH327787 AWL327786:AWL327787 AMP327786:AMP327787 ACT327786:ACT327787 SX327786:SX327787 JB327786:JB327787 C327786:C327787 WVN262250:WVN262251 WLR262250:WLR262251 WBV262250:WBV262251 VRZ262250:VRZ262251 VID262250:VID262251 UYH262250:UYH262251 UOL262250:UOL262251 UEP262250:UEP262251 TUT262250:TUT262251 TKX262250:TKX262251 TBB262250:TBB262251 SRF262250:SRF262251 SHJ262250:SHJ262251 RXN262250:RXN262251 RNR262250:RNR262251 RDV262250:RDV262251 QTZ262250:QTZ262251 QKD262250:QKD262251 QAH262250:QAH262251 PQL262250:PQL262251 PGP262250:PGP262251 OWT262250:OWT262251 OMX262250:OMX262251 ODB262250:ODB262251 NTF262250:NTF262251 NJJ262250:NJJ262251 MZN262250:MZN262251 MPR262250:MPR262251 MFV262250:MFV262251 LVZ262250:LVZ262251 LMD262250:LMD262251 LCH262250:LCH262251 KSL262250:KSL262251 KIP262250:KIP262251 JYT262250:JYT262251 JOX262250:JOX262251 JFB262250:JFB262251 IVF262250:IVF262251 ILJ262250:ILJ262251 IBN262250:IBN262251 HRR262250:HRR262251 HHV262250:HHV262251 GXZ262250:GXZ262251 GOD262250:GOD262251 GEH262250:GEH262251 FUL262250:FUL262251 FKP262250:FKP262251 FAT262250:FAT262251 EQX262250:EQX262251 EHB262250:EHB262251 DXF262250:DXF262251 DNJ262250:DNJ262251 DDN262250:DDN262251 CTR262250:CTR262251 CJV262250:CJV262251 BZZ262250:BZZ262251 BQD262250:BQD262251 BGH262250:BGH262251 AWL262250:AWL262251 AMP262250:AMP262251 ACT262250:ACT262251 SX262250:SX262251 JB262250:JB262251 C262250:C262251 WVN196714:WVN196715 WLR196714:WLR196715 WBV196714:WBV196715 VRZ196714:VRZ196715 VID196714:VID196715 UYH196714:UYH196715 UOL196714:UOL196715 UEP196714:UEP196715 TUT196714:TUT196715 TKX196714:TKX196715 TBB196714:TBB196715 SRF196714:SRF196715 SHJ196714:SHJ196715 RXN196714:RXN196715 RNR196714:RNR196715 RDV196714:RDV196715 QTZ196714:QTZ196715 QKD196714:QKD196715 QAH196714:QAH196715 PQL196714:PQL196715 PGP196714:PGP196715 OWT196714:OWT196715 OMX196714:OMX196715 ODB196714:ODB196715 NTF196714:NTF196715 NJJ196714:NJJ196715 MZN196714:MZN196715 MPR196714:MPR196715 MFV196714:MFV196715 LVZ196714:LVZ196715 LMD196714:LMD196715 LCH196714:LCH196715 KSL196714:KSL196715 KIP196714:KIP196715 JYT196714:JYT196715 JOX196714:JOX196715 JFB196714:JFB196715 IVF196714:IVF196715 ILJ196714:ILJ196715 IBN196714:IBN196715 HRR196714:HRR196715 HHV196714:HHV196715 GXZ196714:GXZ196715 GOD196714:GOD196715 GEH196714:GEH196715 FUL196714:FUL196715 FKP196714:FKP196715 FAT196714:FAT196715 EQX196714:EQX196715 EHB196714:EHB196715 DXF196714:DXF196715 DNJ196714:DNJ196715 DDN196714:DDN196715 CTR196714:CTR196715 CJV196714:CJV196715 BZZ196714:BZZ196715 BQD196714:BQD196715 BGH196714:BGH196715 AWL196714:AWL196715 AMP196714:AMP196715 ACT196714:ACT196715 SX196714:SX196715 JB196714:JB196715 C196714:C196715 WVN131178:WVN131179 WLR131178:WLR131179 WBV131178:WBV131179 VRZ131178:VRZ131179 VID131178:VID131179 UYH131178:UYH131179 UOL131178:UOL131179 UEP131178:UEP131179 TUT131178:TUT131179 TKX131178:TKX131179 TBB131178:TBB131179 SRF131178:SRF131179 SHJ131178:SHJ131179 RXN131178:RXN131179 RNR131178:RNR131179 RDV131178:RDV131179 QTZ131178:QTZ131179 QKD131178:QKD131179 QAH131178:QAH131179 PQL131178:PQL131179 PGP131178:PGP131179 OWT131178:OWT131179 OMX131178:OMX131179 ODB131178:ODB131179 NTF131178:NTF131179 NJJ131178:NJJ131179 MZN131178:MZN131179 MPR131178:MPR131179 MFV131178:MFV131179 LVZ131178:LVZ131179 LMD131178:LMD131179 LCH131178:LCH131179 KSL131178:KSL131179 KIP131178:KIP131179 JYT131178:JYT131179 JOX131178:JOX131179 JFB131178:JFB131179 IVF131178:IVF131179 ILJ131178:ILJ131179 IBN131178:IBN131179 HRR131178:HRR131179 HHV131178:HHV131179 GXZ131178:GXZ131179 GOD131178:GOD131179 GEH131178:GEH131179 FUL131178:FUL131179 FKP131178:FKP131179 FAT131178:FAT131179 EQX131178:EQX131179 EHB131178:EHB131179 DXF131178:DXF131179 DNJ131178:DNJ131179 DDN131178:DDN131179 CTR131178:CTR131179 CJV131178:CJV131179 BZZ131178:BZZ131179 BQD131178:BQD131179 BGH131178:BGH131179 AWL131178:AWL131179 AMP131178:AMP131179 ACT131178:ACT131179 SX131178:SX131179 JB131178:JB131179 C131178:C131179 WVN65642:WVN65643 WLR65642:WLR65643 WBV65642:WBV65643 VRZ65642:VRZ65643 VID65642:VID65643 UYH65642:UYH65643 UOL65642:UOL65643 UEP65642:UEP65643 TUT65642:TUT65643 TKX65642:TKX65643 TBB65642:TBB65643 SRF65642:SRF65643 SHJ65642:SHJ65643 RXN65642:RXN65643 RNR65642:RNR65643 RDV65642:RDV65643 QTZ65642:QTZ65643 QKD65642:QKD65643 QAH65642:QAH65643 PQL65642:PQL65643 PGP65642:PGP65643 OWT65642:OWT65643 OMX65642:OMX65643 ODB65642:ODB65643 NTF65642:NTF65643 NJJ65642:NJJ65643 MZN65642:MZN65643 MPR65642:MPR65643 MFV65642:MFV65643 LVZ65642:LVZ65643 LMD65642:LMD65643 LCH65642:LCH65643 KSL65642:KSL65643 KIP65642:KIP65643 JYT65642:JYT65643 JOX65642:JOX65643 JFB65642:JFB65643 IVF65642:IVF65643 ILJ65642:ILJ65643 IBN65642:IBN65643 HRR65642:HRR65643 HHV65642:HHV65643 GXZ65642:GXZ65643 GOD65642:GOD65643 GEH65642:GEH65643 FUL65642:FUL65643 FKP65642:FKP65643 FAT65642:FAT65643 EQX65642:EQX65643 EHB65642:EHB65643 DXF65642:DXF65643 DNJ65642:DNJ65643 DDN65642:DDN65643 CTR65642:CTR65643 CJV65642:CJV65643 BZZ65642:BZZ65643 BQD65642:BQD65643 BGH65642:BGH65643 AWL65642:AWL65643 AMP65642:AMP65643 ACT65642:ACT65643 SX65642:SX65643 JB65642:JB65643 C65642:C65643 WVM983147 WLQ983147 WBU983147 VRY983147 VIC983147 UYG983147 UOK983147 UEO983147 TUS983147 TKW983147 TBA983147 SRE983147 SHI983147 RXM983147 RNQ983147 RDU983147 QTY983147 QKC983147 QAG983147 PQK983147 PGO983147 OWS983147 OMW983147 ODA983147 NTE983147 NJI983147 MZM983147 MPQ983147 MFU983147 LVY983147 LMC983147 LCG983147 KSK983147 KIO983147 JYS983147 JOW983147 JFA983147 IVE983147 ILI983147 IBM983147 HRQ983147 HHU983147 GXY983147 GOC983147 GEG983147 FUK983147 FKO983147 FAS983147 EQW983147 EHA983147 DXE983147 DNI983147 DDM983147 CTQ983147 CJU983147 BZY983147 BQC983147 BGG983147 AWK983147 AMO983147 ACS983147 SW983147 JA983147 B983147 WVM917611 WLQ917611 WBU917611 VRY917611 VIC917611 UYG917611 UOK917611 UEO917611 TUS917611 TKW917611 TBA917611 SRE917611 SHI917611 RXM917611 RNQ917611 RDU917611 QTY917611 QKC917611 QAG917611 PQK917611 PGO917611 OWS917611 OMW917611 ODA917611 NTE917611 NJI917611 MZM917611 MPQ917611 MFU917611 LVY917611 LMC917611 LCG917611 KSK917611 KIO917611 JYS917611 JOW917611 JFA917611 IVE917611 ILI917611 IBM917611 HRQ917611 HHU917611 GXY917611 GOC917611 GEG917611 FUK917611 FKO917611 FAS917611 EQW917611 EHA917611 DXE917611 DNI917611 DDM917611 CTQ917611 CJU917611 BZY917611 BQC917611 BGG917611 AWK917611 AMO917611 ACS917611 SW917611 JA917611 B917611 WVM852075 WLQ852075 WBU852075 VRY852075 VIC852075 UYG852075 UOK852075 UEO852075 TUS852075 TKW852075 TBA852075 SRE852075 SHI852075 RXM852075 RNQ852075 RDU852075 QTY852075 QKC852075 QAG852075 PQK852075 PGO852075 OWS852075 OMW852075 ODA852075 NTE852075 NJI852075 MZM852075 MPQ852075 MFU852075 LVY852075 LMC852075 LCG852075 KSK852075 KIO852075 JYS852075 JOW852075 JFA852075 IVE852075 ILI852075 IBM852075 HRQ852075 HHU852075 GXY852075 GOC852075 GEG852075 FUK852075 FKO852075 FAS852075 EQW852075 EHA852075 DXE852075 DNI852075 DDM852075 CTQ852075 CJU852075 BZY852075 BQC852075 BGG852075 AWK852075 AMO852075 ACS852075 SW852075 JA852075 B852075 WVM786539 WLQ786539 WBU786539 VRY786539 VIC786539 UYG786539 UOK786539 UEO786539 TUS786539 TKW786539 TBA786539 SRE786539 SHI786539 RXM786539 RNQ786539 RDU786539 QTY786539 QKC786539 QAG786539 PQK786539 PGO786539 OWS786539 OMW786539 ODA786539 NTE786539 NJI786539 MZM786539 MPQ786539 MFU786539 LVY786539 LMC786539 LCG786539 KSK786539 KIO786539 JYS786539 JOW786539 JFA786539 IVE786539 ILI786539 IBM786539 HRQ786539 HHU786539 GXY786539 GOC786539 GEG786539 FUK786539 FKO786539 FAS786539 EQW786539 EHA786539 DXE786539 DNI786539 DDM786539 CTQ786539 CJU786539 BZY786539 BQC786539 BGG786539 AWK786539 AMO786539 ACS786539 SW786539 JA786539 B786539 WVM721003 WLQ721003 WBU721003 VRY721003 VIC721003 UYG721003 UOK721003 UEO721003 TUS721003 TKW721003 TBA721003 SRE721003 SHI721003 RXM721003 RNQ721003 RDU721003 QTY721003 QKC721003 QAG721003 PQK721003 PGO721003 OWS721003 OMW721003 ODA721003 NTE721003 NJI721003 MZM721003 MPQ721003 MFU721003 LVY721003 LMC721003 LCG721003 KSK721003 KIO721003 JYS721003 JOW721003 JFA721003 IVE721003 ILI721003 IBM721003 HRQ721003 HHU721003 GXY721003 GOC721003 GEG721003 FUK721003 FKO721003 FAS721003 EQW721003 EHA721003 DXE721003 DNI721003 DDM721003 CTQ721003 CJU721003 BZY721003 BQC721003 BGG721003 AWK721003 AMO721003 ACS721003 SW721003 JA721003 B721003 WVM655467 WLQ655467 WBU655467 VRY655467 VIC655467 UYG655467 UOK655467 UEO655467 TUS655467 TKW655467 TBA655467 SRE655467 SHI655467 RXM655467 RNQ655467 RDU655467 QTY655467 QKC655467 QAG655467 PQK655467 PGO655467 OWS655467 OMW655467 ODA655467 NTE655467 NJI655467 MZM655467 MPQ655467 MFU655467 LVY655467 LMC655467 LCG655467 KSK655467 KIO655467 JYS655467 JOW655467 JFA655467 IVE655467 ILI655467 IBM655467 HRQ655467 HHU655467 GXY655467 GOC655467 GEG655467 FUK655467 FKO655467 FAS655467 EQW655467 EHA655467 DXE655467 DNI655467 DDM655467 CTQ655467 CJU655467 BZY655467 BQC655467 BGG655467 AWK655467 AMO655467 ACS655467 SW655467 JA655467 B655467 WVM589931 WLQ589931 WBU589931 VRY589931 VIC589931 UYG589931 UOK589931 UEO589931 TUS589931 TKW589931 TBA589931 SRE589931 SHI589931 RXM589931 RNQ589931 RDU589931 QTY589931 QKC589931 QAG589931 PQK589931 PGO589931 OWS589931 OMW589931 ODA589931 NTE589931 NJI589931 MZM589931 MPQ589931 MFU589931 LVY589931 LMC589931 LCG589931 KSK589931 KIO589931 JYS589931 JOW589931 JFA589931 IVE589931 ILI589931 IBM589931 HRQ589931 HHU589931 GXY589931 GOC589931 GEG589931 FUK589931 FKO589931 FAS589931 EQW589931 EHA589931 DXE589931 DNI589931 DDM589931 CTQ589931 CJU589931 BZY589931 BQC589931 BGG589931 AWK589931 AMO589931 ACS589931 SW589931 JA589931 B589931 WVM524395 WLQ524395 WBU524395 VRY524395 VIC524395 UYG524395 UOK524395 UEO524395 TUS524395 TKW524395 TBA524395 SRE524395 SHI524395 RXM524395 RNQ524395 RDU524395 QTY524395 QKC524395 QAG524395 PQK524395 PGO524395 OWS524395 OMW524395 ODA524395 NTE524395 NJI524395 MZM524395 MPQ524395 MFU524395 LVY524395 LMC524395 LCG524395 KSK524395 KIO524395 JYS524395 JOW524395 JFA524395 IVE524395 ILI524395 IBM524395 HRQ524395 HHU524395 GXY524395 GOC524395 GEG524395 FUK524395 FKO524395 FAS524395 EQW524395 EHA524395 DXE524395 DNI524395 DDM524395 CTQ524395 CJU524395 BZY524395 BQC524395 BGG524395 AWK524395 AMO524395 ACS524395 SW524395 JA524395 B524395 WVM458859 WLQ458859 WBU458859 VRY458859 VIC458859 UYG458859 UOK458859 UEO458859 TUS458859 TKW458859 TBA458859 SRE458859 SHI458859 RXM458859 RNQ458859 RDU458859 QTY458859 QKC458859 QAG458859 PQK458859 PGO458859 OWS458859 OMW458859 ODA458859 NTE458859 NJI458859 MZM458859 MPQ458859 MFU458859 LVY458859 LMC458859 LCG458859 KSK458859 KIO458859 JYS458859 JOW458859 JFA458859 IVE458859 ILI458859 IBM458859 HRQ458859 HHU458859 GXY458859 GOC458859 GEG458859 FUK458859 FKO458859 FAS458859 EQW458859 EHA458859 DXE458859 DNI458859 DDM458859 CTQ458859 CJU458859 BZY458859 BQC458859 BGG458859 AWK458859 AMO458859 ACS458859 SW458859 JA458859 B458859 WVM393323 WLQ393323 WBU393323 VRY393323 VIC393323 UYG393323 UOK393323 UEO393323 TUS393323 TKW393323 TBA393323 SRE393323 SHI393323 RXM393323 RNQ393323 RDU393323 QTY393323 QKC393323 QAG393323 PQK393323 PGO393323 OWS393323 OMW393323 ODA393323 NTE393323 NJI393323 MZM393323 MPQ393323 MFU393323 LVY393323 LMC393323 LCG393323 KSK393323 KIO393323 JYS393323 JOW393323 JFA393323 IVE393323 ILI393323 IBM393323 HRQ393323 HHU393323 GXY393323 GOC393323 GEG393323 FUK393323 FKO393323 FAS393323 EQW393323 EHA393323 DXE393323 DNI393323 DDM393323 CTQ393323 CJU393323 BZY393323 BQC393323 BGG393323 AWK393323 AMO393323 ACS393323 SW393323 JA393323 B393323 WVM327787 WLQ327787 WBU327787 VRY327787 VIC327787 UYG327787 UOK327787 UEO327787 TUS327787 TKW327787 TBA327787 SRE327787 SHI327787 RXM327787 RNQ327787 RDU327787 QTY327787 QKC327787 QAG327787 PQK327787 PGO327787 OWS327787 OMW327787 ODA327787 NTE327787 NJI327787 MZM327787 MPQ327787 MFU327787 LVY327787 LMC327787 LCG327787 KSK327787 KIO327787 JYS327787 JOW327787 JFA327787 IVE327787 ILI327787 IBM327787 HRQ327787 HHU327787 GXY327787 GOC327787 GEG327787 FUK327787 FKO327787 FAS327787 EQW327787 EHA327787 DXE327787 DNI327787 DDM327787 CTQ327787 CJU327787 BZY327787 BQC327787 BGG327787 AWK327787 AMO327787 ACS327787 SW327787 JA327787 B327787 WVM262251 WLQ262251 WBU262251 VRY262251 VIC262251 UYG262251 UOK262251 UEO262251 TUS262251 TKW262251 TBA262251 SRE262251 SHI262251 RXM262251 RNQ262251 RDU262251 QTY262251 QKC262251 QAG262251 PQK262251 PGO262251 OWS262251 OMW262251 ODA262251 NTE262251 NJI262251 MZM262251 MPQ262251 MFU262251 LVY262251 LMC262251 LCG262251 KSK262251 KIO262251 JYS262251 JOW262251 JFA262251 IVE262251 ILI262251 IBM262251 HRQ262251 HHU262251 GXY262251 GOC262251 GEG262251 FUK262251 FKO262251 FAS262251 EQW262251 EHA262251 DXE262251 DNI262251 DDM262251 CTQ262251 CJU262251 BZY262251 BQC262251 BGG262251 AWK262251 AMO262251 ACS262251 SW262251 JA262251 B262251 WVM196715 WLQ196715 WBU196715 VRY196715 VIC196715 UYG196715 UOK196715 UEO196715 TUS196715 TKW196715 TBA196715 SRE196715 SHI196715 RXM196715 RNQ196715 RDU196715 QTY196715 QKC196715 QAG196715 PQK196715 PGO196715 OWS196715 OMW196715 ODA196715 NTE196715 NJI196715 MZM196715 MPQ196715 MFU196715 LVY196715 LMC196715 LCG196715 KSK196715 KIO196715 JYS196715 JOW196715 JFA196715 IVE196715 ILI196715 IBM196715 HRQ196715 HHU196715 GXY196715 GOC196715 GEG196715 FUK196715 FKO196715 FAS196715 EQW196715 EHA196715 DXE196715 DNI196715 DDM196715 CTQ196715 CJU196715 BZY196715 BQC196715 BGG196715 AWK196715 AMO196715 ACS196715 SW196715 JA196715 B196715 WVM131179 WLQ131179 WBU131179 VRY131179 VIC131179 UYG131179 UOK131179 UEO131179 TUS131179 TKW131179 TBA131179 SRE131179 SHI131179 RXM131179 RNQ131179 RDU131179 QTY131179 QKC131179 QAG131179 PQK131179 PGO131179 OWS131179 OMW131179 ODA131179 NTE131179 NJI131179 MZM131179 MPQ131179 MFU131179 LVY131179 LMC131179 LCG131179 KSK131179 KIO131179 JYS131179 JOW131179 JFA131179 IVE131179 ILI131179 IBM131179 HRQ131179 HHU131179 GXY131179 GOC131179 GEG131179 FUK131179 FKO131179 FAS131179 EQW131179 EHA131179 DXE131179 DNI131179 DDM131179 CTQ131179 CJU131179 BZY131179 BQC131179 BGG131179 AWK131179 AMO131179 ACS131179 SW131179 JA131179 B131179 WVM65643 WLQ65643 WBU65643 VRY65643 VIC65643 UYG65643 UOK65643 UEO65643 TUS65643 TKW65643 TBA65643 SRE65643 SHI65643 RXM65643 RNQ65643 RDU65643 QTY65643 QKC65643 QAG65643 PQK65643 PGO65643 OWS65643 OMW65643 ODA65643 NTE65643 NJI65643 MZM65643 MPQ65643 MFU65643 LVY65643 LMC65643 LCG65643 KSK65643 KIO65643 JYS65643 JOW65643 JFA65643 IVE65643 ILI65643 IBM65643 HRQ65643 HHU65643 GXY65643 GOC65643 GEG65643 FUK65643 FKO65643 FAS65643 EQW65643 EHA65643 DXE65643 DNI65643 DDM65643 CTQ65643 CJU65643 BZY65643 BQC65643 BGG65643 AWK65643 AMO65643 ACS65643 SW65643 JA65643 B65643 WVO983158:WVO983163 WLS983158:WLS983163 WBW983158:WBW983163 VSA983158:VSA983163 VIE983158:VIE983163 UYI983158:UYI983163 UOM983158:UOM983163 UEQ983158:UEQ983163 TUU983158:TUU983163 TKY983158:TKY983163 TBC983158:TBC983163 SRG983158:SRG983163 SHK983158:SHK983163 RXO983158:RXO983163 RNS983158:RNS983163 RDW983158:RDW983163 QUA983158:QUA983163 QKE983158:QKE983163 QAI983158:QAI983163 PQM983158:PQM983163 PGQ983158:PGQ983163 OWU983158:OWU983163 OMY983158:OMY983163 ODC983158:ODC983163 NTG983158:NTG983163 NJK983158:NJK983163 MZO983158:MZO983163 MPS983158:MPS983163 MFW983158:MFW983163 LWA983158:LWA983163 LME983158:LME983163 LCI983158:LCI983163 KSM983158:KSM983163 KIQ983158:KIQ983163 JYU983158:JYU983163 JOY983158:JOY983163 JFC983158:JFC983163 IVG983158:IVG983163 ILK983158:ILK983163 IBO983158:IBO983163 HRS983158:HRS983163 HHW983158:HHW983163 GYA983158:GYA983163 GOE983158:GOE983163 GEI983158:GEI983163 FUM983158:FUM983163 FKQ983158:FKQ983163 FAU983158:FAU983163 EQY983158:EQY983163 EHC983158:EHC983163 DXG983158:DXG983163 DNK983158:DNK983163 DDO983158:DDO983163 CTS983158:CTS983163 CJW983158:CJW983163 CAA983158:CAA983163 BQE983158:BQE983163 BGI983158:BGI983163 AWM983158:AWM983163 AMQ983158:AMQ983163 ACU983158:ACU983163 SY983158:SY983163 JC983158:JC983163 D983158:E983163 WVO917622:WVO917627 WLS917622:WLS917627 WBW917622:WBW917627 VSA917622:VSA917627 VIE917622:VIE917627 UYI917622:UYI917627 UOM917622:UOM917627 UEQ917622:UEQ917627 TUU917622:TUU917627 TKY917622:TKY917627 TBC917622:TBC917627 SRG917622:SRG917627 SHK917622:SHK917627 RXO917622:RXO917627 RNS917622:RNS917627 RDW917622:RDW917627 QUA917622:QUA917627 QKE917622:QKE917627 QAI917622:QAI917627 PQM917622:PQM917627 PGQ917622:PGQ917627 OWU917622:OWU917627 OMY917622:OMY917627 ODC917622:ODC917627 NTG917622:NTG917627 NJK917622:NJK917627 MZO917622:MZO917627 MPS917622:MPS917627 MFW917622:MFW917627 LWA917622:LWA917627 LME917622:LME917627 LCI917622:LCI917627 KSM917622:KSM917627 KIQ917622:KIQ917627 JYU917622:JYU917627 JOY917622:JOY917627 JFC917622:JFC917627 IVG917622:IVG917627 ILK917622:ILK917627 IBO917622:IBO917627 HRS917622:HRS917627 HHW917622:HHW917627 GYA917622:GYA917627 GOE917622:GOE917627 GEI917622:GEI917627 FUM917622:FUM917627 FKQ917622:FKQ917627 FAU917622:FAU917627 EQY917622:EQY917627 EHC917622:EHC917627 DXG917622:DXG917627 DNK917622:DNK917627 DDO917622:DDO917627 CTS917622:CTS917627 CJW917622:CJW917627 CAA917622:CAA917627 BQE917622:BQE917627 BGI917622:BGI917627 AWM917622:AWM917627 AMQ917622:AMQ917627 ACU917622:ACU917627 SY917622:SY917627 JC917622:JC917627 D917622:E917627 WVO852086:WVO852091 WLS852086:WLS852091 WBW852086:WBW852091 VSA852086:VSA852091 VIE852086:VIE852091 UYI852086:UYI852091 UOM852086:UOM852091 UEQ852086:UEQ852091 TUU852086:TUU852091 TKY852086:TKY852091 TBC852086:TBC852091 SRG852086:SRG852091 SHK852086:SHK852091 RXO852086:RXO852091 RNS852086:RNS852091 RDW852086:RDW852091 QUA852086:QUA852091 QKE852086:QKE852091 QAI852086:QAI852091 PQM852086:PQM852091 PGQ852086:PGQ852091 OWU852086:OWU852091 OMY852086:OMY852091 ODC852086:ODC852091 NTG852086:NTG852091 NJK852086:NJK852091 MZO852086:MZO852091 MPS852086:MPS852091 MFW852086:MFW852091 LWA852086:LWA852091 LME852086:LME852091 LCI852086:LCI852091 KSM852086:KSM852091 KIQ852086:KIQ852091 JYU852086:JYU852091 JOY852086:JOY852091 JFC852086:JFC852091 IVG852086:IVG852091 ILK852086:ILK852091 IBO852086:IBO852091 HRS852086:HRS852091 HHW852086:HHW852091 GYA852086:GYA852091 GOE852086:GOE852091 GEI852086:GEI852091 FUM852086:FUM852091 FKQ852086:FKQ852091 FAU852086:FAU852091 EQY852086:EQY852091 EHC852086:EHC852091 DXG852086:DXG852091 DNK852086:DNK852091 DDO852086:DDO852091 CTS852086:CTS852091 CJW852086:CJW852091 CAA852086:CAA852091 BQE852086:BQE852091 BGI852086:BGI852091 AWM852086:AWM852091 AMQ852086:AMQ852091 ACU852086:ACU852091 SY852086:SY852091 JC852086:JC852091 D852086:E852091 WVO786550:WVO786555 WLS786550:WLS786555 WBW786550:WBW786555 VSA786550:VSA786555 VIE786550:VIE786555 UYI786550:UYI786555 UOM786550:UOM786555 UEQ786550:UEQ786555 TUU786550:TUU786555 TKY786550:TKY786555 TBC786550:TBC786555 SRG786550:SRG786555 SHK786550:SHK786555 RXO786550:RXO786555 RNS786550:RNS786555 RDW786550:RDW786555 QUA786550:QUA786555 QKE786550:QKE786555 QAI786550:QAI786555 PQM786550:PQM786555 PGQ786550:PGQ786555 OWU786550:OWU786555 OMY786550:OMY786555 ODC786550:ODC786555 NTG786550:NTG786555 NJK786550:NJK786555 MZO786550:MZO786555 MPS786550:MPS786555 MFW786550:MFW786555 LWA786550:LWA786555 LME786550:LME786555 LCI786550:LCI786555 KSM786550:KSM786555 KIQ786550:KIQ786555 JYU786550:JYU786555 JOY786550:JOY786555 JFC786550:JFC786555 IVG786550:IVG786555 ILK786550:ILK786555 IBO786550:IBO786555 HRS786550:HRS786555 HHW786550:HHW786555 GYA786550:GYA786555 GOE786550:GOE786555 GEI786550:GEI786555 FUM786550:FUM786555 FKQ786550:FKQ786555 FAU786550:FAU786555 EQY786550:EQY786555 EHC786550:EHC786555 DXG786550:DXG786555 DNK786550:DNK786555 DDO786550:DDO786555 CTS786550:CTS786555 CJW786550:CJW786555 CAA786550:CAA786555 BQE786550:BQE786555 BGI786550:BGI786555 AWM786550:AWM786555 AMQ786550:AMQ786555 ACU786550:ACU786555 SY786550:SY786555 JC786550:JC786555 D786550:E786555 WVO721014:WVO721019 WLS721014:WLS721019 WBW721014:WBW721019 VSA721014:VSA721019 VIE721014:VIE721019 UYI721014:UYI721019 UOM721014:UOM721019 UEQ721014:UEQ721019 TUU721014:TUU721019 TKY721014:TKY721019 TBC721014:TBC721019 SRG721014:SRG721019 SHK721014:SHK721019 RXO721014:RXO721019 RNS721014:RNS721019 RDW721014:RDW721019 QUA721014:QUA721019 QKE721014:QKE721019 QAI721014:QAI721019 PQM721014:PQM721019 PGQ721014:PGQ721019 OWU721014:OWU721019 OMY721014:OMY721019 ODC721014:ODC721019 NTG721014:NTG721019 NJK721014:NJK721019 MZO721014:MZO721019 MPS721014:MPS721019 MFW721014:MFW721019 LWA721014:LWA721019 LME721014:LME721019 LCI721014:LCI721019 KSM721014:KSM721019 KIQ721014:KIQ721019 JYU721014:JYU721019 JOY721014:JOY721019 JFC721014:JFC721019 IVG721014:IVG721019 ILK721014:ILK721019 IBO721014:IBO721019 HRS721014:HRS721019 HHW721014:HHW721019 GYA721014:GYA721019 GOE721014:GOE721019 GEI721014:GEI721019 FUM721014:FUM721019 FKQ721014:FKQ721019 FAU721014:FAU721019 EQY721014:EQY721019 EHC721014:EHC721019 DXG721014:DXG721019 DNK721014:DNK721019 DDO721014:DDO721019 CTS721014:CTS721019 CJW721014:CJW721019 CAA721014:CAA721019 BQE721014:BQE721019 BGI721014:BGI721019 AWM721014:AWM721019 AMQ721014:AMQ721019 ACU721014:ACU721019 SY721014:SY721019 JC721014:JC721019 D721014:E721019 WVO655478:WVO655483 WLS655478:WLS655483 WBW655478:WBW655483 VSA655478:VSA655483 VIE655478:VIE655483 UYI655478:UYI655483 UOM655478:UOM655483 UEQ655478:UEQ655483 TUU655478:TUU655483 TKY655478:TKY655483 TBC655478:TBC655483 SRG655478:SRG655483 SHK655478:SHK655483 RXO655478:RXO655483 RNS655478:RNS655483 RDW655478:RDW655483 QUA655478:QUA655483 QKE655478:QKE655483 QAI655478:QAI655483 PQM655478:PQM655483 PGQ655478:PGQ655483 OWU655478:OWU655483 OMY655478:OMY655483 ODC655478:ODC655483 NTG655478:NTG655483 NJK655478:NJK655483 MZO655478:MZO655483 MPS655478:MPS655483 MFW655478:MFW655483 LWA655478:LWA655483 LME655478:LME655483 LCI655478:LCI655483 KSM655478:KSM655483 KIQ655478:KIQ655483 JYU655478:JYU655483 JOY655478:JOY655483 JFC655478:JFC655483 IVG655478:IVG655483 ILK655478:ILK655483 IBO655478:IBO655483 HRS655478:HRS655483 HHW655478:HHW655483 GYA655478:GYA655483 GOE655478:GOE655483 GEI655478:GEI655483 FUM655478:FUM655483 FKQ655478:FKQ655483 FAU655478:FAU655483 EQY655478:EQY655483 EHC655478:EHC655483 DXG655478:DXG655483 DNK655478:DNK655483 DDO655478:DDO655483 CTS655478:CTS655483 CJW655478:CJW655483 CAA655478:CAA655483 BQE655478:BQE655483 BGI655478:BGI655483 AWM655478:AWM655483 AMQ655478:AMQ655483 ACU655478:ACU655483 SY655478:SY655483 JC655478:JC655483 D655478:E655483 WVO589942:WVO589947 WLS589942:WLS589947 WBW589942:WBW589947 VSA589942:VSA589947 VIE589942:VIE589947 UYI589942:UYI589947 UOM589942:UOM589947 UEQ589942:UEQ589947 TUU589942:TUU589947 TKY589942:TKY589947 TBC589942:TBC589947 SRG589942:SRG589947 SHK589942:SHK589947 RXO589942:RXO589947 RNS589942:RNS589947 RDW589942:RDW589947 QUA589942:QUA589947 QKE589942:QKE589947 QAI589942:QAI589947 PQM589942:PQM589947 PGQ589942:PGQ589947 OWU589942:OWU589947 OMY589942:OMY589947 ODC589942:ODC589947 NTG589942:NTG589947 NJK589942:NJK589947 MZO589942:MZO589947 MPS589942:MPS589947 MFW589942:MFW589947 LWA589942:LWA589947 LME589942:LME589947 LCI589942:LCI589947 KSM589942:KSM589947 KIQ589942:KIQ589947 JYU589942:JYU589947 JOY589942:JOY589947 JFC589942:JFC589947 IVG589942:IVG589947 ILK589942:ILK589947 IBO589942:IBO589947 HRS589942:HRS589947 HHW589942:HHW589947 GYA589942:GYA589947 GOE589942:GOE589947 GEI589942:GEI589947 FUM589942:FUM589947 FKQ589942:FKQ589947 FAU589942:FAU589947 EQY589942:EQY589947 EHC589942:EHC589947 DXG589942:DXG589947 DNK589942:DNK589947 DDO589942:DDO589947 CTS589942:CTS589947 CJW589942:CJW589947 CAA589942:CAA589947 BQE589942:BQE589947 BGI589942:BGI589947 AWM589942:AWM589947 AMQ589942:AMQ589947 ACU589942:ACU589947 SY589942:SY589947 JC589942:JC589947 D589942:E589947 WVO524406:WVO524411 WLS524406:WLS524411 WBW524406:WBW524411 VSA524406:VSA524411 VIE524406:VIE524411 UYI524406:UYI524411 UOM524406:UOM524411 UEQ524406:UEQ524411 TUU524406:TUU524411 TKY524406:TKY524411 TBC524406:TBC524411 SRG524406:SRG524411 SHK524406:SHK524411 RXO524406:RXO524411 RNS524406:RNS524411 RDW524406:RDW524411 QUA524406:QUA524411 QKE524406:QKE524411 QAI524406:QAI524411 PQM524406:PQM524411 PGQ524406:PGQ524411 OWU524406:OWU524411 OMY524406:OMY524411 ODC524406:ODC524411 NTG524406:NTG524411 NJK524406:NJK524411 MZO524406:MZO524411 MPS524406:MPS524411 MFW524406:MFW524411 LWA524406:LWA524411 LME524406:LME524411 LCI524406:LCI524411 KSM524406:KSM524411 KIQ524406:KIQ524411 JYU524406:JYU524411 JOY524406:JOY524411 JFC524406:JFC524411 IVG524406:IVG524411 ILK524406:ILK524411 IBO524406:IBO524411 HRS524406:HRS524411 HHW524406:HHW524411 GYA524406:GYA524411 GOE524406:GOE524411 GEI524406:GEI524411 FUM524406:FUM524411 FKQ524406:FKQ524411 FAU524406:FAU524411 EQY524406:EQY524411 EHC524406:EHC524411 DXG524406:DXG524411 DNK524406:DNK524411 DDO524406:DDO524411 CTS524406:CTS524411 CJW524406:CJW524411 CAA524406:CAA524411 BQE524406:BQE524411 BGI524406:BGI524411 AWM524406:AWM524411 AMQ524406:AMQ524411 ACU524406:ACU524411 SY524406:SY524411 JC524406:JC524411 D524406:E524411 WVO458870:WVO458875 WLS458870:WLS458875 WBW458870:WBW458875 VSA458870:VSA458875 VIE458870:VIE458875 UYI458870:UYI458875 UOM458870:UOM458875 UEQ458870:UEQ458875 TUU458870:TUU458875 TKY458870:TKY458875 TBC458870:TBC458875 SRG458870:SRG458875 SHK458870:SHK458875 RXO458870:RXO458875 RNS458870:RNS458875 RDW458870:RDW458875 QUA458870:QUA458875 QKE458870:QKE458875 QAI458870:QAI458875 PQM458870:PQM458875 PGQ458870:PGQ458875 OWU458870:OWU458875 OMY458870:OMY458875 ODC458870:ODC458875 NTG458870:NTG458875 NJK458870:NJK458875 MZO458870:MZO458875 MPS458870:MPS458875 MFW458870:MFW458875 LWA458870:LWA458875 LME458870:LME458875 LCI458870:LCI458875 KSM458870:KSM458875 KIQ458870:KIQ458875 JYU458870:JYU458875 JOY458870:JOY458875 JFC458870:JFC458875 IVG458870:IVG458875 ILK458870:ILK458875 IBO458870:IBO458875 HRS458870:HRS458875 HHW458870:HHW458875 GYA458870:GYA458875 GOE458870:GOE458875 GEI458870:GEI458875 FUM458870:FUM458875 FKQ458870:FKQ458875 FAU458870:FAU458875 EQY458870:EQY458875 EHC458870:EHC458875 DXG458870:DXG458875 DNK458870:DNK458875 DDO458870:DDO458875 CTS458870:CTS458875 CJW458870:CJW458875 CAA458870:CAA458875 BQE458870:BQE458875 BGI458870:BGI458875 AWM458870:AWM458875 AMQ458870:AMQ458875 ACU458870:ACU458875 SY458870:SY458875 JC458870:JC458875 D458870:E458875 WVO393334:WVO393339 WLS393334:WLS393339 WBW393334:WBW393339 VSA393334:VSA393339 VIE393334:VIE393339 UYI393334:UYI393339 UOM393334:UOM393339 UEQ393334:UEQ393339 TUU393334:TUU393339 TKY393334:TKY393339 TBC393334:TBC393339 SRG393334:SRG393339 SHK393334:SHK393339 RXO393334:RXO393339 RNS393334:RNS393339 RDW393334:RDW393339 QUA393334:QUA393339 QKE393334:QKE393339 QAI393334:QAI393339 PQM393334:PQM393339 PGQ393334:PGQ393339 OWU393334:OWU393339 OMY393334:OMY393339 ODC393334:ODC393339 NTG393334:NTG393339 NJK393334:NJK393339 MZO393334:MZO393339 MPS393334:MPS393339 MFW393334:MFW393339 LWA393334:LWA393339 LME393334:LME393339 LCI393334:LCI393339 KSM393334:KSM393339 KIQ393334:KIQ393339 JYU393334:JYU393339 JOY393334:JOY393339 JFC393334:JFC393339 IVG393334:IVG393339 ILK393334:ILK393339 IBO393334:IBO393339 HRS393334:HRS393339 HHW393334:HHW393339 GYA393334:GYA393339 GOE393334:GOE393339 GEI393334:GEI393339 FUM393334:FUM393339 FKQ393334:FKQ393339 FAU393334:FAU393339 EQY393334:EQY393339 EHC393334:EHC393339 DXG393334:DXG393339 DNK393334:DNK393339 DDO393334:DDO393339 CTS393334:CTS393339 CJW393334:CJW393339 CAA393334:CAA393339 BQE393334:BQE393339 BGI393334:BGI393339 AWM393334:AWM393339 AMQ393334:AMQ393339 ACU393334:ACU393339 SY393334:SY393339 JC393334:JC393339 D393334:E393339 WVO327798:WVO327803 WLS327798:WLS327803 WBW327798:WBW327803 VSA327798:VSA327803 VIE327798:VIE327803 UYI327798:UYI327803 UOM327798:UOM327803 UEQ327798:UEQ327803 TUU327798:TUU327803 TKY327798:TKY327803 TBC327798:TBC327803 SRG327798:SRG327803 SHK327798:SHK327803 RXO327798:RXO327803 RNS327798:RNS327803 RDW327798:RDW327803 QUA327798:QUA327803 QKE327798:QKE327803 QAI327798:QAI327803 PQM327798:PQM327803 PGQ327798:PGQ327803 OWU327798:OWU327803 OMY327798:OMY327803 ODC327798:ODC327803 NTG327798:NTG327803 NJK327798:NJK327803 MZO327798:MZO327803 MPS327798:MPS327803 MFW327798:MFW327803 LWA327798:LWA327803 LME327798:LME327803 LCI327798:LCI327803 KSM327798:KSM327803 KIQ327798:KIQ327803 JYU327798:JYU327803 JOY327798:JOY327803 JFC327798:JFC327803 IVG327798:IVG327803 ILK327798:ILK327803 IBO327798:IBO327803 HRS327798:HRS327803 HHW327798:HHW327803 GYA327798:GYA327803 GOE327798:GOE327803 GEI327798:GEI327803 FUM327798:FUM327803 FKQ327798:FKQ327803 FAU327798:FAU327803 EQY327798:EQY327803 EHC327798:EHC327803 DXG327798:DXG327803 DNK327798:DNK327803 DDO327798:DDO327803 CTS327798:CTS327803 CJW327798:CJW327803 CAA327798:CAA327803 BQE327798:BQE327803 BGI327798:BGI327803 AWM327798:AWM327803 AMQ327798:AMQ327803 ACU327798:ACU327803 SY327798:SY327803 JC327798:JC327803 D327798:E327803 WVO262262:WVO262267 WLS262262:WLS262267 WBW262262:WBW262267 VSA262262:VSA262267 VIE262262:VIE262267 UYI262262:UYI262267 UOM262262:UOM262267 UEQ262262:UEQ262267 TUU262262:TUU262267 TKY262262:TKY262267 TBC262262:TBC262267 SRG262262:SRG262267 SHK262262:SHK262267 RXO262262:RXO262267 RNS262262:RNS262267 RDW262262:RDW262267 QUA262262:QUA262267 QKE262262:QKE262267 QAI262262:QAI262267 PQM262262:PQM262267 PGQ262262:PGQ262267 OWU262262:OWU262267 OMY262262:OMY262267 ODC262262:ODC262267 NTG262262:NTG262267 NJK262262:NJK262267 MZO262262:MZO262267 MPS262262:MPS262267 MFW262262:MFW262267 LWA262262:LWA262267 LME262262:LME262267 LCI262262:LCI262267 KSM262262:KSM262267 KIQ262262:KIQ262267 JYU262262:JYU262267 JOY262262:JOY262267 JFC262262:JFC262267 IVG262262:IVG262267 ILK262262:ILK262267 IBO262262:IBO262267 HRS262262:HRS262267 HHW262262:HHW262267 GYA262262:GYA262267 GOE262262:GOE262267 GEI262262:GEI262267 FUM262262:FUM262267 FKQ262262:FKQ262267 FAU262262:FAU262267 EQY262262:EQY262267 EHC262262:EHC262267 DXG262262:DXG262267 DNK262262:DNK262267 DDO262262:DDO262267 CTS262262:CTS262267 CJW262262:CJW262267 CAA262262:CAA262267 BQE262262:BQE262267 BGI262262:BGI262267 AWM262262:AWM262267 AMQ262262:AMQ262267 ACU262262:ACU262267 SY262262:SY262267 JC262262:JC262267 D262262:E262267 WVO196726:WVO196731 WLS196726:WLS196731 WBW196726:WBW196731 VSA196726:VSA196731 VIE196726:VIE196731 UYI196726:UYI196731 UOM196726:UOM196731 UEQ196726:UEQ196731 TUU196726:TUU196731 TKY196726:TKY196731 TBC196726:TBC196731 SRG196726:SRG196731 SHK196726:SHK196731 RXO196726:RXO196731 RNS196726:RNS196731 RDW196726:RDW196731 QUA196726:QUA196731 QKE196726:QKE196731 QAI196726:QAI196731 PQM196726:PQM196731 PGQ196726:PGQ196731 OWU196726:OWU196731 OMY196726:OMY196731 ODC196726:ODC196731 NTG196726:NTG196731 NJK196726:NJK196731 MZO196726:MZO196731 MPS196726:MPS196731 MFW196726:MFW196731 LWA196726:LWA196731 LME196726:LME196731 LCI196726:LCI196731 KSM196726:KSM196731 KIQ196726:KIQ196731 JYU196726:JYU196731 JOY196726:JOY196731 JFC196726:JFC196731 IVG196726:IVG196731 ILK196726:ILK196731 IBO196726:IBO196731 HRS196726:HRS196731 HHW196726:HHW196731 GYA196726:GYA196731 GOE196726:GOE196731 GEI196726:GEI196731 FUM196726:FUM196731 FKQ196726:FKQ196731 FAU196726:FAU196731 EQY196726:EQY196731 EHC196726:EHC196731 DXG196726:DXG196731 DNK196726:DNK196731 DDO196726:DDO196731 CTS196726:CTS196731 CJW196726:CJW196731 CAA196726:CAA196731 BQE196726:BQE196731 BGI196726:BGI196731 AWM196726:AWM196731 AMQ196726:AMQ196731 ACU196726:ACU196731 SY196726:SY196731 JC196726:JC196731 D196726:E196731 WVO131190:WVO131195 WLS131190:WLS131195 WBW131190:WBW131195 VSA131190:VSA131195 VIE131190:VIE131195 UYI131190:UYI131195 UOM131190:UOM131195 UEQ131190:UEQ131195 TUU131190:TUU131195 TKY131190:TKY131195 TBC131190:TBC131195 SRG131190:SRG131195 SHK131190:SHK131195 RXO131190:RXO131195 RNS131190:RNS131195 RDW131190:RDW131195 QUA131190:QUA131195 QKE131190:QKE131195 QAI131190:QAI131195 PQM131190:PQM131195 PGQ131190:PGQ131195 OWU131190:OWU131195 OMY131190:OMY131195 ODC131190:ODC131195 NTG131190:NTG131195 NJK131190:NJK131195 MZO131190:MZO131195 MPS131190:MPS131195 MFW131190:MFW131195 LWA131190:LWA131195 LME131190:LME131195 LCI131190:LCI131195 KSM131190:KSM131195 KIQ131190:KIQ131195 JYU131190:JYU131195 JOY131190:JOY131195 JFC131190:JFC131195 IVG131190:IVG131195 ILK131190:ILK131195 IBO131190:IBO131195 HRS131190:HRS131195 HHW131190:HHW131195 GYA131190:GYA131195 GOE131190:GOE131195 GEI131190:GEI131195 FUM131190:FUM131195 FKQ131190:FKQ131195 FAU131190:FAU131195 EQY131190:EQY131195 EHC131190:EHC131195 DXG131190:DXG131195 DNK131190:DNK131195 DDO131190:DDO131195 CTS131190:CTS131195 CJW131190:CJW131195 CAA131190:CAA131195 BQE131190:BQE131195 BGI131190:BGI131195 AWM131190:AWM131195 AMQ131190:AMQ131195 ACU131190:ACU131195 SY131190:SY131195 JC131190:JC131195 D131190:E131195 WVO65654:WVO65659 WLS65654:WLS65659 WBW65654:WBW65659 VSA65654:VSA65659 VIE65654:VIE65659 UYI65654:UYI65659 UOM65654:UOM65659 UEQ65654:UEQ65659 TUU65654:TUU65659 TKY65654:TKY65659 TBC65654:TBC65659 SRG65654:SRG65659 SHK65654:SHK65659 RXO65654:RXO65659 RNS65654:RNS65659 RDW65654:RDW65659 QUA65654:QUA65659 QKE65654:QKE65659 QAI65654:QAI65659 PQM65654:PQM65659 PGQ65654:PGQ65659 OWU65654:OWU65659 OMY65654:OMY65659 ODC65654:ODC65659 NTG65654:NTG65659 NJK65654:NJK65659 MZO65654:MZO65659 MPS65654:MPS65659 MFW65654:MFW65659 LWA65654:LWA65659 LME65654:LME65659 LCI65654:LCI65659 KSM65654:KSM65659 KIQ65654:KIQ65659 JYU65654:JYU65659 JOY65654:JOY65659 JFC65654:JFC65659 IVG65654:IVG65659 ILK65654:ILK65659 IBO65654:IBO65659 HRS65654:HRS65659 HHW65654:HHW65659 GYA65654:GYA65659 GOE65654:GOE65659 GEI65654:GEI65659 FUM65654:FUM65659 FKQ65654:FKQ65659 FAU65654:FAU65659 EQY65654:EQY65659 EHC65654:EHC65659 DXG65654:DXG65659 DNK65654:DNK65659 DDO65654:DDO65659 CTS65654:CTS65659 CJW65654:CJW65659 CAA65654:CAA65659 BQE65654:BQE65659 BGI65654:BGI65659 AWM65654:AWM65659 AMQ65654:AMQ65659 ACU65654:ACU65659 SY65654:SY65659 JC65654:JC65659 D65654:E65659 WVO983166:WVO983171 WLS983166:WLS983171 WBW983166:WBW983171 VSA983166:VSA983171 VIE983166:VIE983171 UYI983166:UYI983171 UOM983166:UOM983171 UEQ983166:UEQ983171 TUU983166:TUU983171 TKY983166:TKY983171 TBC983166:TBC983171 SRG983166:SRG983171 SHK983166:SHK983171 RXO983166:RXO983171 RNS983166:RNS983171 RDW983166:RDW983171 QUA983166:QUA983171 QKE983166:QKE983171 QAI983166:QAI983171 PQM983166:PQM983171 PGQ983166:PGQ983171 OWU983166:OWU983171 OMY983166:OMY983171 ODC983166:ODC983171 NTG983166:NTG983171 NJK983166:NJK983171 MZO983166:MZO983171 MPS983166:MPS983171 MFW983166:MFW983171 LWA983166:LWA983171 LME983166:LME983171 LCI983166:LCI983171 KSM983166:KSM983171 KIQ983166:KIQ983171 JYU983166:JYU983171 JOY983166:JOY983171 JFC983166:JFC983171 IVG983166:IVG983171 ILK983166:ILK983171 IBO983166:IBO983171 HRS983166:HRS983171 HHW983166:HHW983171 GYA983166:GYA983171 GOE983166:GOE983171 GEI983166:GEI983171 FUM983166:FUM983171 FKQ983166:FKQ983171 FAU983166:FAU983171 EQY983166:EQY983171 EHC983166:EHC983171 DXG983166:DXG983171 DNK983166:DNK983171 DDO983166:DDO983171 CTS983166:CTS983171 CJW983166:CJW983171 CAA983166:CAA983171 BQE983166:BQE983171 BGI983166:BGI983171 AWM983166:AWM983171 AMQ983166:AMQ983171 ACU983166:ACU983171 SY983166:SY983171 JC983166:JC983171 D983166:E983171 WVO917630:WVO917635 WLS917630:WLS917635 WBW917630:WBW917635 VSA917630:VSA917635 VIE917630:VIE917635 UYI917630:UYI917635 UOM917630:UOM917635 UEQ917630:UEQ917635 TUU917630:TUU917635 TKY917630:TKY917635 TBC917630:TBC917635 SRG917630:SRG917635 SHK917630:SHK917635 RXO917630:RXO917635 RNS917630:RNS917635 RDW917630:RDW917635 QUA917630:QUA917635 QKE917630:QKE917635 QAI917630:QAI917635 PQM917630:PQM917635 PGQ917630:PGQ917635 OWU917630:OWU917635 OMY917630:OMY917635 ODC917630:ODC917635 NTG917630:NTG917635 NJK917630:NJK917635 MZO917630:MZO917635 MPS917630:MPS917635 MFW917630:MFW917635 LWA917630:LWA917635 LME917630:LME917635 LCI917630:LCI917635 KSM917630:KSM917635 KIQ917630:KIQ917635 JYU917630:JYU917635 JOY917630:JOY917635 JFC917630:JFC917635 IVG917630:IVG917635 ILK917630:ILK917635 IBO917630:IBO917635 HRS917630:HRS917635 HHW917630:HHW917635 GYA917630:GYA917635 GOE917630:GOE917635 GEI917630:GEI917635 FUM917630:FUM917635 FKQ917630:FKQ917635 FAU917630:FAU917635 EQY917630:EQY917635 EHC917630:EHC917635 DXG917630:DXG917635 DNK917630:DNK917635 DDO917630:DDO917635 CTS917630:CTS917635 CJW917630:CJW917635 CAA917630:CAA917635 BQE917630:BQE917635 BGI917630:BGI917635 AWM917630:AWM917635 AMQ917630:AMQ917635 ACU917630:ACU917635 SY917630:SY917635 JC917630:JC917635 D917630:E917635 WVO852094:WVO852099 WLS852094:WLS852099 WBW852094:WBW852099 VSA852094:VSA852099 VIE852094:VIE852099 UYI852094:UYI852099 UOM852094:UOM852099 UEQ852094:UEQ852099 TUU852094:TUU852099 TKY852094:TKY852099 TBC852094:TBC852099 SRG852094:SRG852099 SHK852094:SHK852099 RXO852094:RXO852099 RNS852094:RNS852099 RDW852094:RDW852099 QUA852094:QUA852099 QKE852094:QKE852099 QAI852094:QAI852099 PQM852094:PQM852099 PGQ852094:PGQ852099 OWU852094:OWU852099 OMY852094:OMY852099 ODC852094:ODC852099 NTG852094:NTG852099 NJK852094:NJK852099 MZO852094:MZO852099 MPS852094:MPS852099 MFW852094:MFW852099 LWA852094:LWA852099 LME852094:LME852099 LCI852094:LCI852099 KSM852094:KSM852099 KIQ852094:KIQ852099 JYU852094:JYU852099 JOY852094:JOY852099 JFC852094:JFC852099 IVG852094:IVG852099 ILK852094:ILK852099 IBO852094:IBO852099 HRS852094:HRS852099 HHW852094:HHW852099 GYA852094:GYA852099 GOE852094:GOE852099 GEI852094:GEI852099 FUM852094:FUM852099 FKQ852094:FKQ852099 FAU852094:FAU852099 EQY852094:EQY852099 EHC852094:EHC852099 DXG852094:DXG852099 DNK852094:DNK852099 DDO852094:DDO852099 CTS852094:CTS852099 CJW852094:CJW852099 CAA852094:CAA852099 BQE852094:BQE852099 BGI852094:BGI852099 AWM852094:AWM852099 AMQ852094:AMQ852099 ACU852094:ACU852099 SY852094:SY852099 JC852094:JC852099 D852094:E852099 WVO786558:WVO786563 WLS786558:WLS786563 WBW786558:WBW786563 VSA786558:VSA786563 VIE786558:VIE786563 UYI786558:UYI786563 UOM786558:UOM786563 UEQ786558:UEQ786563 TUU786558:TUU786563 TKY786558:TKY786563 TBC786558:TBC786563 SRG786558:SRG786563 SHK786558:SHK786563 RXO786558:RXO786563 RNS786558:RNS786563 RDW786558:RDW786563 QUA786558:QUA786563 QKE786558:QKE786563 QAI786558:QAI786563 PQM786558:PQM786563 PGQ786558:PGQ786563 OWU786558:OWU786563 OMY786558:OMY786563 ODC786558:ODC786563 NTG786558:NTG786563 NJK786558:NJK786563 MZO786558:MZO786563 MPS786558:MPS786563 MFW786558:MFW786563 LWA786558:LWA786563 LME786558:LME786563 LCI786558:LCI786563 KSM786558:KSM786563 KIQ786558:KIQ786563 JYU786558:JYU786563 JOY786558:JOY786563 JFC786558:JFC786563 IVG786558:IVG786563 ILK786558:ILK786563 IBO786558:IBO786563 HRS786558:HRS786563 HHW786558:HHW786563 GYA786558:GYA786563 GOE786558:GOE786563 GEI786558:GEI786563 FUM786558:FUM786563 FKQ786558:FKQ786563 FAU786558:FAU786563 EQY786558:EQY786563 EHC786558:EHC786563 DXG786558:DXG786563 DNK786558:DNK786563 DDO786558:DDO786563 CTS786558:CTS786563 CJW786558:CJW786563 CAA786558:CAA786563 BQE786558:BQE786563 BGI786558:BGI786563 AWM786558:AWM786563 AMQ786558:AMQ786563 ACU786558:ACU786563 SY786558:SY786563 JC786558:JC786563 D786558:E786563 WVO721022:WVO721027 WLS721022:WLS721027 WBW721022:WBW721027 VSA721022:VSA721027 VIE721022:VIE721027 UYI721022:UYI721027 UOM721022:UOM721027 UEQ721022:UEQ721027 TUU721022:TUU721027 TKY721022:TKY721027 TBC721022:TBC721027 SRG721022:SRG721027 SHK721022:SHK721027 RXO721022:RXO721027 RNS721022:RNS721027 RDW721022:RDW721027 QUA721022:QUA721027 QKE721022:QKE721027 QAI721022:QAI721027 PQM721022:PQM721027 PGQ721022:PGQ721027 OWU721022:OWU721027 OMY721022:OMY721027 ODC721022:ODC721027 NTG721022:NTG721027 NJK721022:NJK721027 MZO721022:MZO721027 MPS721022:MPS721027 MFW721022:MFW721027 LWA721022:LWA721027 LME721022:LME721027 LCI721022:LCI721027 KSM721022:KSM721027 KIQ721022:KIQ721027 JYU721022:JYU721027 JOY721022:JOY721027 JFC721022:JFC721027 IVG721022:IVG721027 ILK721022:ILK721027 IBO721022:IBO721027 HRS721022:HRS721027 HHW721022:HHW721027 GYA721022:GYA721027 GOE721022:GOE721027 GEI721022:GEI721027 FUM721022:FUM721027 FKQ721022:FKQ721027 FAU721022:FAU721027 EQY721022:EQY721027 EHC721022:EHC721027 DXG721022:DXG721027 DNK721022:DNK721027 DDO721022:DDO721027 CTS721022:CTS721027 CJW721022:CJW721027 CAA721022:CAA721027 BQE721022:BQE721027 BGI721022:BGI721027 AWM721022:AWM721027 AMQ721022:AMQ721027 ACU721022:ACU721027 SY721022:SY721027 JC721022:JC721027 D721022:E721027 WVO655486:WVO655491 WLS655486:WLS655491 WBW655486:WBW655491 VSA655486:VSA655491 VIE655486:VIE655491 UYI655486:UYI655491 UOM655486:UOM655491 UEQ655486:UEQ655491 TUU655486:TUU655491 TKY655486:TKY655491 TBC655486:TBC655491 SRG655486:SRG655491 SHK655486:SHK655491 RXO655486:RXO655491 RNS655486:RNS655491 RDW655486:RDW655491 QUA655486:QUA655491 QKE655486:QKE655491 QAI655486:QAI655491 PQM655486:PQM655491 PGQ655486:PGQ655491 OWU655486:OWU655491 OMY655486:OMY655491 ODC655486:ODC655491 NTG655486:NTG655491 NJK655486:NJK655491 MZO655486:MZO655491 MPS655486:MPS655491 MFW655486:MFW655491 LWA655486:LWA655491 LME655486:LME655491 LCI655486:LCI655491 KSM655486:KSM655491 KIQ655486:KIQ655491 JYU655486:JYU655491 JOY655486:JOY655491 JFC655486:JFC655491 IVG655486:IVG655491 ILK655486:ILK655491 IBO655486:IBO655491 HRS655486:HRS655491 HHW655486:HHW655491 GYA655486:GYA655491 GOE655486:GOE655491 GEI655486:GEI655491 FUM655486:FUM655491 FKQ655486:FKQ655491 FAU655486:FAU655491 EQY655486:EQY655491 EHC655486:EHC655491 DXG655486:DXG655491 DNK655486:DNK655491 DDO655486:DDO655491 CTS655486:CTS655491 CJW655486:CJW655491 CAA655486:CAA655491 BQE655486:BQE655491 BGI655486:BGI655491 AWM655486:AWM655491 AMQ655486:AMQ655491 ACU655486:ACU655491 SY655486:SY655491 JC655486:JC655491 D655486:E655491 WVO589950:WVO589955 WLS589950:WLS589955 WBW589950:WBW589955 VSA589950:VSA589955 VIE589950:VIE589955 UYI589950:UYI589955 UOM589950:UOM589955 UEQ589950:UEQ589955 TUU589950:TUU589955 TKY589950:TKY589955 TBC589950:TBC589955 SRG589950:SRG589955 SHK589950:SHK589955 RXO589950:RXO589955 RNS589950:RNS589955 RDW589950:RDW589955 QUA589950:QUA589955 QKE589950:QKE589955 QAI589950:QAI589955 PQM589950:PQM589955 PGQ589950:PGQ589955 OWU589950:OWU589955 OMY589950:OMY589955 ODC589950:ODC589955 NTG589950:NTG589955 NJK589950:NJK589955 MZO589950:MZO589955 MPS589950:MPS589955 MFW589950:MFW589955 LWA589950:LWA589955 LME589950:LME589955 LCI589950:LCI589955 KSM589950:KSM589955 KIQ589950:KIQ589955 JYU589950:JYU589955 JOY589950:JOY589955 JFC589950:JFC589955 IVG589950:IVG589955 ILK589950:ILK589955 IBO589950:IBO589955 HRS589950:HRS589955 HHW589950:HHW589955 GYA589950:GYA589955 GOE589950:GOE589955 GEI589950:GEI589955 FUM589950:FUM589955 FKQ589950:FKQ589955 FAU589950:FAU589955 EQY589950:EQY589955 EHC589950:EHC589955 DXG589950:DXG589955 DNK589950:DNK589955 DDO589950:DDO589955 CTS589950:CTS589955 CJW589950:CJW589955 CAA589950:CAA589955 BQE589950:BQE589955 BGI589950:BGI589955 AWM589950:AWM589955 AMQ589950:AMQ589955 ACU589950:ACU589955 SY589950:SY589955 JC589950:JC589955 D589950:E589955 WVO524414:WVO524419 WLS524414:WLS524419 WBW524414:WBW524419 VSA524414:VSA524419 VIE524414:VIE524419 UYI524414:UYI524419 UOM524414:UOM524419 UEQ524414:UEQ524419 TUU524414:TUU524419 TKY524414:TKY524419 TBC524414:TBC524419 SRG524414:SRG524419 SHK524414:SHK524419 RXO524414:RXO524419 RNS524414:RNS524419 RDW524414:RDW524419 QUA524414:QUA524419 QKE524414:QKE524419 QAI524414:QAI524419 PQM524414:PQM524419 PGQ524414:PGQ524419 OWU524414:OWU524419 OMY524414:OMY524419 ODC524414:ODC524419 NTG524414:NTG524419 NJK524414:NJK524419 MZO524414:MZO524419 MPS524414:MPS524419 MFW524414:MFW524419 LWA524414:LWA524419 LME524414:LME524419 LCI524414:LCI524419 KSM524414:KSM524419 KIQ524414:KIQ524419 JYU524414:JYU524419 JOY524414:JOY524419 JFC524414:JFC524419 IVG524414:IVG524419 ILK524414:ILK524419 IBO524414:IBO524419 HRS524414:HRS524419 HHW524414:HHW524419 GYA524414:GYA524419 GOE524414:GOE524419 GEI524414:GEI524419 FUM524414:FUM524419 FKQ524414:FKQ524419 FAU524414:FAU524419 EQY524414:EQY524419 EHC524414:EHC524419 DXG524414:DXG524419 DNK524414:DNK524419 DDO524414:DDO524419 CTS524414:CTS524419 CJW524414:CJW524419 CAA524414:CAA524419 BQE524414:BQE524419 BGI524414:BGI524419 AWM524414:AWM524419 AMQ524414:AMQ524419 ACU524414:ACU524419 SY524414:SY524419 JC524414:JC524419 D524414:E524419 WVO458878:WVO458883 WLS458878:WLS458883 WBW458878:WBW458883 VSA458878:VSA458883 VIE458878:VIE458883 UYI458878:UYI458883 UOM458878:UOM458883 UEQ458878:UEQ458883 TUU458878:TUU458883 TKY458878:TKY458883 TBC458878:TBC458883 SRG458878:SRG458883 SHK458878:SHK458883 RXO458878:RXO458883 RNS458878:RNS458883 RDW458878:RDW458883 QUA458878:QUA458883 QKE458878:QKE458883 QAI458878:QAI458883 PQM458878:PQM458883 PGQ458878:PGQ458883 OWU458878:OWU458883 OMY458878:OMY458883 ODC458878:ODC458883 NTG458878:NTG458883 NJK458878:NJK458883 MZO458878:MZO458883 MPS458878:MPS458883 MFW458878:MFW458883 LWA458878:LWA458883 LME458878:LME458883 LCI458878:LCI458883 KSM458878:KSM458883 KIQ458878:KIQ458883 JYU458878:JYU458883 JOY458878:JOY458883 JFC458878:JFC458883 IVG458878:IVG458883 ILK458878:ILK458883 IBO458878:IBO458883 HRS458878:HRS458883 HHW458878:HHW458883 GYA458878:GYA458883 GOE458878:GOE458883 GEI458878:GEI458883 FUM458878:FUM458883 FKQ458878:FKQ458883 FAU458878:FAU458883 EQY458878:EQY458883 EHC458878:EHC458883 DXG458878:DXG458883 DNK458878:DNK458883 DDO458878:DDO458883 CTS458878:CTS458883 CJW458878:CJW458883 CAA458878:CAA458883 BQE458878:BQE458883 BGI458878:BGI458883 AWM458878:AWM458883 AMQ458878:AMQ458883 ACU458878:ACU458883 SY458878:SY458883 JC458878:JC458883 D458878:E458883 WVO393342:WVO393347 WLS393342:WLS393347 WBW393342:WBW393347 VSA393342:VSA393347 VIE393342:VIE393347 UYI393342:UYI393347 UOM393342:UOM393347 UEQ393342:UEQ393347 TUU393342:TUU393347 TKY393342:TKY393347 TBC393342:TBC393347 SRG393342:SRG393347 SHK393342:SHK393347 RXO393342:RXO393347 RNS393342:RNS393347 RDW393342:RDW393347 QUA393342:QUA393347 QKE393342:QKE393347 QAI393342:QAI393347 PQM393342:PQM393347 PGQ393342:PGQ393347 OWU393342:OWU393347 OMY393342:OMY393347 ODC393342:ODC393347 NTG393342:NTG393347 NJK393342:NJK393347 MZO393342:MZO393347 MPS393342:MPS393347 MFW393342:MFW393347 LWA393342:LWA393347 LME393342:LME393347 LCI393342:LCI393347 KSM393342:KSM393347 KIQ393342:KIQ393347 JYU393342:JYU393347 JOY393342:JOY393347 JFC393342:JFC393347 IVG393342:IVG393347 ILK393342:ILK393347 IBO393342:IBO393347 HRS393342:HRS393347 HHW393342:HHW393347 GYA393342:GYA393347 GOE393342:GOE393347 GEI393342:GEI393347 FUM393342:FUM393347 FKQ393342:FKQ393347 FAU393342:FAU393347 EQY393342:EQY393347 EHC393342:EHC393347 DXG393342:DXG393347 DNK393342:DNK393347 DDO393342:DDO393347 CTS393342:CTS393347 CJW393342:CJW393347 CAA393342:CAA393347 BQE393342:BQE393347 BGI393342:BGI393347 AWM393342:AWM393347 AMQ393342:AMQ393347 ACU393342:ACU393347 SY393342:SY393347 JC393342:JC393347 D393342:E393347 WVO327806:WVO327811 WLS327806:WLS327811 WBW327806:WBW327811 VSA327806:VSA327811 VIE327806:VIE327811 UYI327806:UYI327811 UOM327806:UOM327811 UEQ327806:UEQ327811 TUU327806:TUU327811 TKY327806:TKY327811 TBC327806:TBC327811 SRG327806:SRG327811 SHK327806:SHK327811 RXO327806:RXO327811 RNS327806:RNS327811 RDW327806:RDW327811 QUA327806:QUA327811 QKE327806:QKE327811 QAI327806:QAI327811 PQM327806:PQM327811 PGQ327806:PGQ327811 OWU327806:OWU327811 OMY327806:OMY327811 ODC327806:ODC327811 NTG327806:NTG327811 NJK327806:NJK327811 MZO327806:MZO327811 MPS327806:MPS327811 MFW327806:MFW327811 LWA327806:LWA327811 LME327806:LME327811 LCI327806:LCI327811 KSM327806:KSM327811 KIQ327806:KIQ327811 JYU327806:JYU327811 JOY327806:JOY327811 JFC327806:JFC327811 IVG327806:IVG327811 ILK327806:ILK327811 IBO327806:IBO327811 HRS327806:HRS327811 HHW327806:HHW327811 GYA327806:GYA327811 GOE327806:GOE327811 GEI327806:GEI327811 FUM327806:FUM327811 FKQ327806:FKQ327811 FAU327806:FAU327811 EQY327806:EQY327811 EHC327806:EHC327811 DXG327806:DXG327811 DNK327806:DNK327811 DDO327806:DDO327811 CTS327806:CTS327811 CJW327806:CJW327811 CAA327806:CAA327811 BQE327806:BQE327811 BGI327806:BGI327811 AWM327806:AWM327811 AMQ327806:AMQ327811 ACU327806:ACU327811 SY327806:SY327811 JC327806:JC327811 D327806:E327811 WVO262270:WVO262275 WLS262270:WLS262275 WBW262270:WBW262275 VSA262270:VSA262275 VIE262270:VIE262275 UYI262270:UYI262275 UOM262270:UOM262275 UEQ262270:UEQ262275 TUU262270:TUU262275 TKY262270:TKY262275 TBC262270:TBC262275 SRG262270:SRG262275 SHK262270:SHK262275 RXO262270:RXO262275 RNS262270:RNS262275 RDW262270:RDW262275 QUA262270:QUA262275 QKE262270:QKE262275 QAI262270:QAI262275 PQM262270:PQM262275 PGQ262270:PGQ262275 OWU262270:OWU262275 OMY262270:OMY262275 ODC262270:ODC262275 NTG262270:NTG262275 NJK262270:NJK262275 MZO262270:MZO262275 MPS262270:MPS262275 MFW262270:MFW262275 LWA262270:LWA262275 LME262270:LME262275 LCI262270:LCI262275 KSM262270:KSM262275 KIQ262270:KIQ262275 JYU262270:JYU262275 JOY262270:JOY262275 JFC262270:JFC262275 IVG262270:IVG262275 ILK262270:ILK262275 IBO262270:IBO262275 HRS262270:HRS262275 HHW262270:HHW262275 GYA262270:GYA262275 GOE262270:GOE262275 GEI262270:GEI262275 FUM262270:FUM262275 FKQ262270:FKQ262275 FAU262270:FAU262275 EQY262270:EQY262275 EHC262270:EHC262275 DXG262270:DXG262275 DNK262270:DNK262275 DDO262270:DDO262275 CTS262270:CTS262275 CJW262270:CJW262275 CAA262270:CAA262275 BQE262270:BQE262275 BGI262270:BGI262275 AWM262270:AWM262275 AMQ262270:AMQ262275 ACU262270:ACU262275 SY262270:SY262275 JC262270:JC262275 D262270:E262275 WVO196734:WVO196739 WLS196734:WLS196739 WBW196734:WBW196739 VSA196734:VSA196739 VIE196734:VIE196739 UYI196734:UYI196739 UOM196734:UOM196739 UEQ196734:UEQ196739 TUU196734:TUU196739 TKY196734:TKY196739 TBC196734:TBC196739 SRG196734:SRG196739 SHK196734:SHK196739 RXO196734:RXO196739 RNS196734:RNS196739 RDW196734:RDW196739 QUA196734:QUA196739 QKE196734:QKE196739 QAI196734:QAI196739 PQM196734:PQM196739 PGQ196734:PGQ196739 OWU196734:OWU196739 OMY196734:OMY196739 ODC196734:ODC196739 NTG196734:NTG196739 NJK196734:NJK196739 MZO196734:MZO196739 MPS196734:MPS196739 MFW196734:MFW196739 LWA196734:LWA196739 LME196734:LME196739 LCI196734:LCI196739 KSM196734:KSM196739 KIQ196734:KIQ196739 JYU196734:JYU196739 JOY196734:JOY196739 JFC196734:JFC196739 IVG196734:IVG196739 ILK196734:ILK196739 IBO196734:IBO196739 HRS196734:HRS196739 HHW196734:HHW196739 GYA196734:GYA196739 GOE196734:GOE196739 GEI196734:GEI196739 FUM196734:FUM196739 FKQ196734:FKQ196739 FAU196734:FAU196739 EQY196734:EQY196739 EHC196734:EHC196739 DXG196734:DXG196739 DNK196734:DNK196739 DDO196734:DDO196739 CTS196734:CTS196739 CJW196734:CJW196739 CAA196734:CAA196739 BQE196734:BQE196739 BGI196734:BGI196739 AWM196734:AWM196739 AMQ196734:AMQ196739 ACU196734:ACU196739 SY196734:SY196739 JC196734:JC196739 D196734:E196739 WVO131198:WVO131203 WLS131198:WLS131203 WBW131198:WBW131203 VSA131198:VSA131203 VIE131198:VIE131203 UYI131198:UYI131203 UOM131198:UOM131203 UEQ131198:UEQ131203 TUU131198:TUU131203 TKY131198:TKY131203 TBC131198:TBC131203 SRG131198:SRG131203 SHK131198:SHK131203 RXO131198:RXO131203 RNS131198:RNS131203 RDW131198:RDW131203 QUA131198:QUA131203 QKE131198:QKE131203 QAI131198:QAI131203 PQM131198:PQM131203 PGQ131198:PGQ131203 OWU131198:OWU131203 OMY131198:OMY131203 ODC131198:ODC131203 NTG131198:NTG131203 NJK131198:NJK131203 MZO131198:MZO131203 MPS131198:MPS131203 MFW131198:MFW131203 LWA131198:LWA131203 LME131198:LME131203 LCI131198:LCI131203 KSM131198:KSM131203 KIQ131198:KIQ131203 JYU131198:JYU131203 JOY131198:JOY131203 JFC131198:JFC131203 IVG131198:IVG131203 ILK131198:ILK131203 IBO131198:IBO131203 HRS131198:HRS131203 HHW131198:HHW131203 GYA131198:GYA131203 GOE131198:GOE131203 GEI131198:GEI131203 FUM131198:FUM131203 FKQ131198:FKQ131203 FAU131198:FAU131203 EQY131198:EQY131203 EHC131198:EHC131203 DXG131198:DXG131203 DNK131198:DNK131203 DDO131198:DDO131203 CTS131198:CTS131203 CJW131198:CJW131203 CAA131198:CAA131203 BQE131198:BQE131203 BGI131198:BGI131203 AWM131198:AWM131203 AMQ131198:AMQ131203 ACU131198:ACU131203 SY131198:SY131203 JC131198:JC131203 D131198:E131203 WVO65662:WVO65667 WLS65662:WLS65667 WBW65662:WBW65667 VSA65662:VSA65667 VIE65662:VIE65667 UYI65662:UYI65667 UOM65662:UOM65667 UEQ65662:UEQ65667 TUU65662:TUU65667 TKY65662:TKY65667 TBC65662:TBC65667 SRG65662:SRG65667 SHK65662:SHK65667 RXO65662:RXO65667 RNS65662:RNS65667 RDW65662:RDW65667 QUA65662:QUA65667 QKE65662:QKE65667 QAI65662:QAI65667 PQM65662:PQM65667 PGQ65662:PGQ65667 OWU65662:OWU65667 OMY65662:OMY65667 ODC65662:ODC65667 NTG65662:NTG65667 NJK65662:NJK65667 MZO65662:MZO65667 MPS65662:MPS65667 MFW65662:MFW65667 LWA65662:LWA65667 LME65662:LME65667 LCI65662:LCI65667 KSM65662:KSM65667 KIQ65662:KIQ65667 JYU65662:JYU65667 JOY65662:JOY65667 JFC65662:JFC65667 IVG65662:IVG65667 ILK65662:ILK65667 IBO65662:IBO65667 HRS65662:HRS65667 HHW65662:HHW65667 GYA65662:GYA65667 GOE65662:GOE65667 GEI65662:GEI65667 FUM65662:FUM65667 FKQ65662:FKQ65667 FAU65662:FAU65667 EQY65662:EQY65667 EHC65662:EHC65667 DXG65662:DXG65667 DNK65662:DNK65667 DDO65662:DDO65667 CTS65662:CTS65667 CJW65662:CJW65667 CAA65662:CAA65667 BQE65662:BQE65667 BGI65662:BGI65667 AWM65662:AWM65667 AMQ65662:AMQ65667 ACU65662:ACU65667 SY65662:SY65667 JC65662:JC65667 D65662:E65667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WVO983150:WVO983155 WLS983150:WLS983155 WBW983150:WBW983155 VSA983150:VSA983155 VIE983150:VIE983155 UYI983150:UYI983155 UOM983150:UOM983155 UEQ983150:UEQ983155 TUU983150:TUU983155 TKY983150:TKY983155 TBC983150:TBC983155 SRG983150:SRG983155 SHK983150:SHK983155 RXO983150:RXO983155 RNS983150:RNS983155 RDW983150:RDW983155 QUA983150:QUA983155 QKE983150:QKE983155 QAI983150:QAI983155 PQM983150:PQM983155 PGQ983150:PGQ983155 OWU983150:OWU983155 OMY983150:OMY983155 ODC983150:ODC983155 NTG983150:NTG983155 NJK983150:NJK983155 MZO983150:MZO983155 MPS983150:MPS983155 MFW983150:MFW983155 LWA983150:LWA983155 LME983150:LME983155 LCI983150:LCI983155 KSM983150:KSM983155 KIQ983150:KIQ983155 JYU983150:JYU983155 JOY983150:JOY983155 JFC983150:JFC983155 IVG983150:IVG983155 ILK983150:ILK983155 IBO983150:IBO983155 HRS983150:HRS983155 HHW983150:HHW983155 GYA983150:GYA983155 GOE983150:GOE983155 GEI983150:GEI983155 FUM983150:FUM983155 FKQ983150:FKQ983155 FAU983150:FAU983155 EQY983150:EQY983155 EHC983150:EHC983155 DXG983150:DXG983155 DNK983150:DNK983155 DDO983150:DDO983155 CTS983150:CTS983155 CJW983150:CJW983155 CAA983150:CAA983155 BQE983150:BQE983155 BGI983150:BGI983155 AWM983150:AWM983155 AMQ983150:AMQ983155 ACU983150:ACU983155 SY983150:SY983155 JC983150:JC983155 D983150:E983155 WVO917614:WVO917619 WLS917614:WLS917619 WBW917614:WBW917619 VSA917614:VSA917619 VIE917614:VIE917619 UYI917614:UYI917619 UOM917614:UOM917619 UEQ917614:UEQ917619 TUU917614:TUU917619 TKY917614:TKY917619 TBC917614:TBC917619 SRG917614:SRG917619 SHK917614:SHK917619 RXO917614:RXO917619 RNS917614:RNS917619 RDW917614:RDW917619 QUA917614:QUA917619 QKE917614:QKE917619 QAI917614:QAI917619 PQM917614:PQM917619 PGQ917614:PGQ917619 OWU917614:OWU917619 OMY917614:OMY917619 ODC917614:ODC917619 NTG917614:NTG917619 NJK917614:NJK917619 MZO917614:MZO917619 MPS917614:MPS917619 MFW917614:MFW917619 LWA917614:LWA917619 LME917614:LME917619 LCI917614:LCI917619 KSM917614:KSM917619 KIQ917614:KIQ917619 JYU917614:JYU917619 JOY917614:JOY917619 JFC917614:JFC917619 IVG917614:IVG917619 ILK917614:ILK917619 IBO917614:IBO917619 HRS917614:HRS917619 HHW917614:HHW917619 GYA917614:GYA917619 GOE917614:GOE917619 GEI917614:GEI917619 FUM917614:FUM917619 FKQ917614:FKQ917619 FAU917614:FAU917619 EQY917614:EQY917619 EHC917614:EHC917619 DXG917614:DXG917619 DNK917614:DNK917619 DDO917614:DDO917619 CTS917614:CTS917619 CJW917614:CJW917619 CAA917614:CAA917619 BQE917614:BQE917619 BGI917614:BGI917619 AWM917614:AWM917619 AMQ917614:AMQ917619 ACU917614:ACU917619 SY917614:SY917619 JC917614:JC917619 D917614:E917619 WVO852078:WVO852083 WLS852078:WLS852083 WBW852078:WBW852083 VSA852078:VSA852083 VIE852078:VIE852083 UYI852078:UYI852083 UOM852078:UOM852083 UEQ852078:UEQ852083 TUU852078:TUU852083 TKY852078:TKY852083 TBC852078:TBC852083 SRG852078:SRG852083 SHK852078:SHK852083 RXO852078:RXO852083 RNS852078:RNS852083 RDW852078:RDW852083 QUA852078:QUA852083 QKE852078:QKE852083 QAI852078:QAI852083 PQM852078:PQM852083 PGQ852078:PGQ852083 OWU852078:OWU852083 OMY852078:OMY852083 ODC852078:ODC852083 NTG852078:NTG852083 NJK852078:NJK852083 MZO852078:MZO852083 MPS852078:MPS852083 MFW852078:MFW852083 LWA852078:LWA852083 LME852078:LME852083 LCI852078:LCI852083 KSM852078:KSM852083 KIQ852078:KIQ852083 JYU852078:JYU852083 JOY852078:JOY852083 JFC852078:JFC852083 IVG852078:IVG852083 ILK852078:ILK852083 IBO852078:IBO852083 HRS852078:HRS852083 HHW852078:HHW852083 GYA852078:GYA852083 GOE852078:GOE852083 GEI852078:GEI852083 FUM852078:FUM852083 FKQ852078:FKQ852083 FAU852078:FAU852083 EQY852078:EQY852083 EHC852078:EHC852083 DXG852078:DXG852083 DNK852078:DNK852083 DDO852078:DDO852083 CTS852078:CTS852083 CJW852078:CJW852083 CAA852078:CAA852083 BQE852078:BQE852083 BGI852078:BGI852083 AWM852078:AWM852083 AMQ852078:AMQ852083 ACU852078:ACU852083 SY852078:SY852083 JC852078:JC852083 D852078:E852083 WVO786542:WVO786547 WLS786542:WLS786547 WBW786542:WBW786547 VSA786542:VSA786547 VIE786542:VIE786547 UYI786542:UYI786547 UOM786542:UOM786547 UEQ786542:UEQ786547 TUU786542:TUU786547 TKY786542:TKY786547 TBC786542:TBC786547 SRG786542:SRG786547 SHK786542:SHK786547 RXO786542:RXO786547 RNS786542:RNS786547 RDW786542:RDW786547 QUA786542:QUA786547 QKE786542:QKE786547 QAI786542:QAI786547 PQM786542:PQM786547 PGQ786542:PGQ786547 OWU786542:OWU786547 OMY786542:OMY786547 ODC786542:ODC786547 NTG786542:NTG786547 NJK786542:NJK786547 MZO786542:MZO786547 MPS786542:MPS786547 MFW786542:MFW786547 LWA786542:LWA786547 LME786542:LME786547 LCI786542:LCI786547 KSM786542:KSM786547 KIQ786542:KIQ786547 JYU786542:JYU786547 JOY786542:JOY786547 JFC786542:JFC786547 IVG786542:IVG786547 ILK786542:ILK786547 IBO786542:IBO786547 HRS786542:HRS786547 HHW786542:HHW786547 GYA786542:GYA786547 GOE786542:GOE786547 GEI786542:GEI786547 FUM786542:FUM786547 FKQ786542:FKQ786547 FAU786542:FAU786547 EQY786542:EQY786547 EHC786542:EHC786547 DXG786542:DXG786547 DNK786542:DNK786547 DDO786542:DDO786547 CTS786542:CTS786547 CJW786542:CJW786547 CAA786542:CAA786547 BQE786542:BQE786547 BGI786542:BGI786547 AWM786542:AWM786547 AMQ786542:AMQ786547 ACU786542:ACU786547 SY786542:SY786547 JC786542:JC786547 D786542:E786547 WVO721006:WVO721011 WLS721006:WLS721011 WBW721006:WBW721011 VSA721006:VSA721011 VIE721006:VIE721011 UYI721006:UYI721011 UOM721006:UOM721011 UEQ721006:UEQ721011 TUU721006:TUU721011 TKY721006:TKY721011 TBC721006:TBC721011 SRG721006:SRG721011 SHK721006:SHK721011 RXO721006:RXO721011 RNS721006:RNS721011 RDW721006:RDW721011 QUA721006:QUA721011 QKE721006:QKE721011 QAI721006:QAI721011 PQM721006:PQM721011 PGQ721006:PGQ721011 OWU721006:OWU721011 OMY721006:OMY721011 ODC721006:ODC721011 NTG721006:NTG721011 NJK721006:NJK721011 MZO721006:MZO721011 MPS721006:MPS721011 MFW721006:MFW721011 LWA721006:LWA721011 LME721006:LME721011 LCI721006:LCI721011 KSM721006:KSM721011 KIQ721006:KIQ721011 JYU721006:JYU721011 JOY721006:JOY721011 JFC721006:JFC721011 IVG721006:IVG721011 ILK721006:ILK721011 IBO721006:IBO721011 HRS721006:HRS721011 HHW721006:HHW721011 GYA721006:GYA721011 GOE721006:GOE721011 GEI721006:GEI721011 FUM721006:FUM721011 FKQ721006:FKQ721011 FAU721006:FAU721011 EQY721006:EQY721011 EHC721006:EHC721011 DXG721006:DXG721011 DNK721006:DNK721011 DDO721006:DDO721011 CTS721006:CTS721011 CJW721006:CJW721011 CAA721006:CAA721011 BQE721006:BQE721011 BGI721006:BGI721011 AWM721006:AWM721011 AMQ721006:AMQ721011 ACU721006:ACU721011 SY721006:SY721011 JC721006:JC721011 D721006:E721011 WVO655470:WVO655475 WLS655470:WLS655475 WBW655470:WBW655475 VSA655470:VSA655475 VIE655470:VIE655475 UYI655470:UYI655475 UOM655470:UOM655475 UEQ655470:UEQ655475 TUU655470:TUU655475 TKY655470:TKY655475 TBC655470:TBC655475 SRG655470:SRG655475 SHK655470:SHK655475 RXO655470:RXO655475 RNS655470:RNS655475 RDW655470:RDW655475 QUA655470:QUA655475 QKE655470:QKE655475 QAI655470:QAI655475 PQM655470:PQM655475 PGQ655470:PGQ655475 OWU655470:OWU655475 OMY655470:OMY655475 ODC655470:ODC655475 NTG655470:NTG655475 NJK655470:NJK655475 MZO655470:MZO655475 MPS655470:MPS655475 MFW655470:MFW655475 LWA655470:LWA655475 LME655470:LME655475 LCI655470:LCI655475 KSM655470:KSM655475 KIQ655470:KIQ655475 JYU655470:JYU655475 JOY655470:JOY655475 JFC655470:JFC655475 IVG655470:IVG655475 ILK655470:ILK655475 IBO655470:IBO655475 HRS655470:HRS655475 HHW655470:HHW655475 GYA655470:GYA655475 GOE655470:GOE655475 GEI655470:GEI655475 FUM655470:FUM655475 FKQ655470:FKQ655475 FAU655470:FAU655475 EQY655470:EQY655475 EHC655470:EHC655475 DXG655470:DXG655475 DNK655470:DNK655475 DDO655470:DDO655475 CTS655470:CTS655475 CJW655470:CJW655475 CAA655470:CAA655475 BQE655470:BQE655475 BGI655470:BGI655475 AWM655470:AWM655475 AMQ655470:AMQ655475 ACU655470:ACU655475 SY655470:SY655475 JC655470:JC655475 D655470:E655475 WVO589934:WVO589939 WLS589934:WLS589939 WBW589934:WBW589939 VSA589934:VSA589939 VIE589934:VIE589939 UYI589934:UYI589939 UOM589934:UOM589939 UEQ589934:UEQ589939 TUU589934:TUU589939 TKY589934:TKY589939 TBC589934:TBC589939 SRG589934:SRG589939 SHK589934:SHK589939 RXO589934:RXO589939 RNS589934:RNS589939 RDW589934:RDW589939 QUA589934:QUA589939 QKE589934:QKE589939 QAI589934:QAI589939 PQM589934:PQM589939 PGQ589934:PGQ589939 OWU589934:OWU589939 OMY589934:OMY589939 ODC589934:ODC589939 NTG589934:NTG589939 NJK589934:NJK589939 MZO589934:MZO589939 MPS589934:MPS589939 MFW589934:MFW589939 LWA589934:LWA589939 LME589934:LME589939 LCI589934:LCI589939 KSM589934:KSM589939 KIQ589934:KIQ589939 JYU589934:JYU589939 JOY589934:JOY589939 JFC589934:JFC589939 IVG589934:IVG589939 ILK589934:ILK589939 IBO589934:IBO589939 HRS589934:HRS589939 HHW589934:HHW589939 GYA589934:GYA589939 GOE589934:GOE589939 GEI589934:GEI589939 FUM589934:FUM589939 FKQ589934:FKQ589939 FAU589934:FAU589939 EQY589934:EQY589939 EHC589934:EHC589939 DXG589934:DXG589939 DNK589934:DNK589939 DDO589934:DDO589939 CTS589934:CTS589939 CJW589934:CJW589939 CAA589934:CAA589939 BQE589934:BQE589939 BGI589934:BGI589939 AWM589934:AWM589939 AMQ589934:AMQ589939 ACU589934:ACU589939 SY589934:SY589939 JC589934:JC589939 D589934:E589939 WVO524398:WVO524403 WLS524398:WLS524403 WBW524398:WBW524403 VSA524398:VSA524403 VIE524398:VIE524403 UYI524398:UYI524403 UOM524398:UOM524403 UEQ524398:UEQ524403 TUU524398:TUU524403 TKY524398:TKY524403 TBC524398:TBC524403 SRG524398:SRG524403 SHK524398:SHK524403 RXO524398:RXO524403 RNS524398:RNS524403 RDW524398:RDW524403 QUA524398:QUA524403 QKE524398:QKE524403 QAI524398:QAI524403 PQM524398:PQM524403 PGQ524398:PGQ524403 OWU524398:OWU524403 OMY524398:OMY524403 ODC524398:ODC524403 NTG524398:NTG524403 NJK524398:NJK524403 MZO524398:MZO524403 MPS524398:MPS524403 MFW524398:MFW524403 LWA524398:LWA524403 LME524398:LME524403 LCI524398:LCI524403 KSM524398:KSM524403 KIQ524398:KIQ524403 JYU524398:JYU524403 JOY524398:JOY524403 JFC524398:JFC524403 IVG524398:IVG524403 ILK524398:ILK524403 IBO524398:IBO524403 HRS524398:HRS524403 HHW524398:HHW524403 GYA524398:GYA524403 GOE524398:GOE524403 GEI524398:GEI524403 FUM524398:FUM524403 FKQ524398:FKQ524403 FAU524398:FAU524403 EQY524398:EQY524403 EHC524398:EHC524403 DXG524398:DXG524403 DNK524398:DNK524403 DDO524398:DDO524403 CTS524398:CTS524403 CJW524398:CJW524403 CAA524398:CAA524403 BQE524398:BQE524403 BGI524398:BGI524403 AWM524398:AWM524403 AMQ524398:AMQ524403 ACU524398:ACU524403 SY524398:SY524403 JC524398:JC524403 D524398:E524403 WVO458862:WVO458867 WLS458862:WLS458867 WBW458862:WBW458867 VSA458862:VSA458867 VIE458862:VIE458867 UYI458862:UYI458867 UOM458862:UOM458867 UEQ458862:UEQ458867 TUU458862:TUU458867 TKY458862:TKY458867 TBC458862:TBC458867 SRG458862:SRG458867 SHK458862:SHK458867 RXO458862:RXO458867 RNS458862:RNS458867 RDW458862:RDW458867 QUA458862:QUA458867 QKE458862:QKE458867 QAI458862:QAI458867 PQM458862:PQM458867 PGQ458862:PGQ458867 OWU458862:OWU458867 OMY458862:OMY458867 ODC458862:ODC458867 NTG458862:NTG458867 NJK458862:NJK458867 MZO458862:MZO458867 MPS458862:MPS458867 MFW458862:MFW458867 LWA458862:LWA458867 LME458862:LME458867 LCI458862:LCI458867 KSM458862:KSM458867 KIQ458862:KIQ458867 JYU458862:JYU458867 JOY458862:JOY458867 JFC458862:JFC458867 IVG458862:IVG458867 ILK458862:ILK458867 IBO458862:IBO458867 HRS458862:HRS458867 HHW458862:HHW458867 GYA458862:GYA458867 GOE458862:GOE458867 GEI458862:GEI458867 FUM458862:FUM458867 FKQ458862:FKQ458867 FAU458862:FAU458867 EQY458862:EQY458867 EHC458862:EHC458867 DXG458862:DXG458867 DNK458862:DNK458867 DDO458862:DDO458867 CTS458862:CTS458867 CJW458862:CJW458867 CAA458862:CAA458867 BQE458862:BQE458867 BGI458862:BGI458867 AWM458862:AWM458867 AMQ458862:AMQ458867 ACU458862:ACU458867 SY458862:SY458867 JC458862:JC458867 D458862:E458867 WVO393326:WVO393331 WLS393326:WLS393331 WBW393326:WBW393331 VSA393326:VSA393331 VIE393326:VIE393331 UYI393326:UYI393331 UOM393326:UOM393331 UEQ393326:UEQ393331 TUU393326:TUU393331 TKY393326:TKY393331 TBC393326:TBC393331 SRG393326:SRG393331 SHK393326:SHK393331 RXO393326:RXO393331 RNS393326:RNS393331 RDW393326:RDW393331 QUA393326:QUA393331 QKE393326:QKE393331 QAI393326:QAI393331 PQM393326:PQM393331 PGQ393326:PGQ393331 OWU393326:OWU393331 OMY393326:OMY393331 ODC393326:ODC393331 NTG393326:NTG393331 NJK393326:NJK393331 MZO393326:MZO393331 MPS393326:MPS393331 MFW393326:MFW393331 LWA393326:LWA393331 LME393326:LME393331 LCI393326:LCI393331 KSM393326:KSM393331 KIQ393326:KIQ393331 JYU393326:JYU393331 JOY393326:JOY393331 JFC393326:JFC393331 IVG393326:IVG393331 ILK393326:ILK393331 IBO393326:IBO393331 HRS393326:HRS393331 HHW393326:HHW393331 GYA393326:GYA393331 GOE393326:GOE393331 GEI393326:GEI393331 FUM393326:FUM393331 FKQ393326:FKQ393331 FAU393326:FAU393331 EQY393326:EQY393331 EHC393326:EHC393331 DXG393326:DXG393331 DNK393326:DNK393331 DDO393326:DDO393331 CTS393326:CTS393331 CJW393326:CJW393331 CAA393326:CAA393331 BQE393326:BQE393331 BGI393326:BGI393331 AWM393326:AWM393331 AMQ393326:AMQ393331 ACU393326:ACU393331 SY393326:SY393331 JC393326:JC393331 D393326:E393331 WVO327790:WVO327795 WLS327790:WLS327795 WBW327790:WBW327795 VSA327790:VSA327795 VIE327790:VIE327795 UYI327790:UYI327795 UOM327790:UOM327795 UEQ327790:UEQ327795 TUU327790:TUU327795 TKY327790:TKY327795 TBC327790:TBC327795 SRG327790:SRG327795 SHK327790:SHK327795 RXO327790:RXO327795 RNS327790:RNS327795 RDW327790:RDW327795 QUA327790:QUA327795 QKE327790:QKE327795 QAI327790:QAI327795 PQM327790:PQM327795 PGQ327790:PGQ327795 OWU327790:OWU327795 OMY327790:OMY327795 ODC327790:ODC327795 NTG327790:NTG327795 NJK327790:NJK327795 MZO327790:MZO327795 MPS327790:MPS327795 MFW327790:MFW327795 LWA327790:LWA327795 LME327790:LME327795 LCI327790:LCI327795 KSM327790:KSM327795 KIQ327790:KIQ327795 JYU327790:JYU327795 JOY327790:JOY327795 JFC327790:JFC327795 IVG327790:IVG327795 ILK327790:ILK327795 IBO327790:IBO327795 HRS327790:HRS327795 HHW327790:HHW327795 GYA327790:GYA327795 GOE327790:GOE327795 GEI327790:GEI327795 FUM327790:FUM327795 FKQ327790:FKQ327795 FAU327790:FAU327795 EQY327790:EQY327795 EHC327790:EHC327795 DXG327790:DXG327795 DNK327790:DNK327795 DDO327790:DDO327795 CTS327790:CTS327795 CJW327790:CJW327795 CAA327790:CAA327795 BQE327790:BQE327795 BGI327790:BGI327795 AWM327790:AWM327795 AMQ327790:AMQ327795 ACU327790:ACU327795 SY327790:SY327795 JC327790:JC327795 D327790:E327795 WVO262254:WVO262259 WLS262254:WLS262259 WBW262254:WBW262259 VSA262254:VSA262259 VIE262254:VIE262259 UYI262254:UYI262259 UOM262254:UOM262259 UEQ262254:UEQ262259 TUU262254:TUU262259 TKY262254:TKY262259 TBC262254:TBC262259 SRG262254:SRG262259 SHK262254:SHK262259 RXO262254:RXO262259 RNS262254:RNS262259 RDW262254:RDW262259 QUA262254:QUA262259 QKE262254:QKE262259 QAI262254:QAI262259 PQM262254:PQM262259 PGQ262254:PGQ262259 OWU262254:OWU262259 OMY262254:OMY262259 ODC262254:ODC262259 NTG262254:NTG262259 NJK262254:NJK262259 MZO262254:MZO262259 MPS262254:MPS262259 MFW262254:MFW262259 LWA262254:LWA262259 LME262254:LME262259 LCI262254:LCI262259 KSM262254:KSM262259 KIQ262254:KIQ262259 JYU262254:JYU262259 JOY262254:JOY262259 JFC262254:JFC262259 IVG262254:IVG262259 ILK262254:ILK262259 IBO262254:IBO262259 HRS262254:HRS262259 HHW262254:HHW262259 GYA262254:GYA262259 GOE262254:GOE262259 GEI262254:GEI262259 FUM262254:FUM262259 FKQ262254:FKQ262259 FAU262254:FAU262259 EQY262254:EQY262259 EHC262254:EHC262259 DXG262254:DXG262259 DNK262254:DNK262259 DDO262254:DDO262259 CTS262254:CTS262259 CJW262254:CJW262259 CAA262254:CAA262259 BQE262254:BQE262259 BGI262254:BGI262259 AWM262254:AWM262259 AMQ262254:AMQ262259 ACU262254:ACU262259 SY262254:SY262259 JC262254:JC262259 D262254:E262259 WVO196718:WVO196723 WLS196718:WLS196723 WBW196718:WBW196723 VSA196718:VSA196723 VIE196718:VIE196723 UYI196718:UYI196723 UOM196718:UOM196723 UEQ196718:UEQ196723 TUU196718:TUU196723 TKY196718:TKY196723 TBC196718:TBC196723 SRG196718:SRG196723 SHK196718:SHK196723 RXO196718:RXO196723 RNS196718:RNS196723 RDW196718:RDW196723 QUA196718:QUA196723 QKE196718:QKE196723 QAI196718:QAI196723 PQM196718:PQM196723 PGQ196718:PGQ196723 OWU196718:OWU196723 OMY196718:OMY196723 ODC196718:ODC196723 NTG196718:NTG196723 NJK196718:NJK196723 MZO196718:MZO196723 MPS196718:MPS196723 MFW196718:MFW196723 LWA196718:LWA196723 LME196718:LME196723 LCI196718:LCI196723 KSM196718:KSM196723 KIQ196718:KIQ196723 JYU196718:JYU196723 JOY196718:JOY196723 JFC196718:JFC196723 IVG196718:IVG196723 ILK196718:ILK196723 IBO196718:IBO196723 HRS196718:HRS196723 HHW196718:HHW196723 GYA196718:GYA196723 GOE196718:GOE196723 GEI196718:GEI196723 FUM196718:FUM196723 FKQ196718:FKQ196723 FAU196718:FAU196723 EQY196718:EQY196723 EHC196718:EHC196723 DXG196718:DXG196723 DNK196718:DNK196723 DDO196718:DDO196723 CTS196718:CTS196723 CJW196718:CJW196723 CAA196718:CAA196723 BQE196718:BQE196723 BGI196718:BGI196723 AWM196718:AWM196723 AMQ196718:AMQ196723 ACU196718:ACU196723 SY196718:SY196723 JC196718:JC196723 D196718:E196723 WVO131182:WVO131187 WLS131182:WLS131187 WBW131182:WBW131187 VSA131182:VSA131187 VIE131182:VIE131187 UYI131182:UYI131187 UOM131182:UOM131187 UEQ131182:UEQ131187 TUU131182:TUU131187 TKY131182:TKY131187 TBC131182:TBC131187 SRG131182:SRG131187 SHK131182:SHK131187 RXO131182:RXO131187 RNS131182:RNS131187 RDW131182:RDW131187 QUA131182:QUA131187 QKE131182:QKE131187 QAI131182:QAI131187 PQM131182:PQM131187 PGQ131182:PGQ131187 OWU131182:OWU131187 OMY131182:OMY131187 ODC131182:ODC131187 NTG131182:NTG131187 NJK131182:NJK131187 MZO131182:MZO131187 MPS131182:MPS131187 MFW131182:MFW131187 LWA131182:LWA131187 LME131182:LME131187 LCI131182:LCI131187 KSM131182:KSM131187 KIQ131182:KIQ131187 JYU131182:JYU131187 JOY131182:JOY131187 JFC131182:JFC131187 IVG131182:IVG131187 ILK131182:ILK131187 IBO131182:IBO131187 HRS131182:HRS131187 HHW131182:HHW131187 GYA131182:GYA131187 GOE131182:GOE131187 GEI131182:GEI131187 FUM131182:FUM131187 FKQ131182:FKQ131187 FAU131182:FAU131187 EQY131182:EQY131187 EHC131182:EHC131187 DXG131182:DXG131187 DNK131182:DNK131187 DDO131182:DDO131187 CTS131182:CTS131187 CJW131182:CJW131187 CAA131182:CAA131187 BQE131182:BQE131187 BGI131182:BGI131187 AWM131182:AWM131187 AMQ131182:AMQ131187 ACU131182:ACU131187 SY131182:SY131187 JC131182:JC131187 D131182:E131187 WVO65646:WVO65651 WLS65646:WLS65651 WBW65646:WBW65651 VSA65646:VSA65651 VIE65646:VIE65651 UYI65646:UYI65651 UOM65646:UOM65651 UEQ65646:UEQ65651 TUU65646:TUU65651 TKY65646:TKY65651 TBC65646:TBC65651 SRG65646:SRG65651 SHK65646:SHK65651 RXO65646:RXO65651 RNS65646:RNS65651 RDW65646:RDW65651 QUA65646:QUA65651 QKE65646:QKE65651 QAI65646:QAI65651 PQM65646:PQM65651 PGQ65646:PGQ65651 OWU65646:OWU65651 OMY65646:OMY65651 ODC65646:ODC65651 NTG65646:NTG65651 NJK65646:NJK65651 MZO65646:MZO65651 MPS65646:MPS65651 MFW65646:MFW65651 LWA65646:LWA65651 LME65646:LME65651 LCI65646:LCI65651 KSM65646:KSM65651 KIQ65646:KIQ65651 JYU65646:JYU65651 JOY65646:JOY65651 JFC65646:JFC65651 IVG65646:IVG65651 ILK65646:ILK65651 IBO65646:IBO65651 HRS65646:HRS65651 HHW65646:HHW65651 GYA65646:GYA65651 GOE65646:GOE65651 GEI65646:GEI65651 FUM65646:FUM65651 FKQ65646:FKQ65651 FAU65646:FAU65651 EQY65646:EQY65651 EHC65646:EHC65651 DXG65646:DXG65651 DNK65646:DNK65651 DDO65646:DDO65651 CTS65646:CTS65651 CJW65646:CJW65651 CAA65646:CAA65651 BQE65646:BQE65651 BGI65646:BGI65651 AWM65646:AWM65651 AMQ65646:AMQ65651 ACU65646:ACU65651 SY65646:SY65651 JC65646:JC65651 D65646:E65651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WVO46:WVO52 WLS46:WLS52 WBW46:WBW52 VSA46:VSA52 VIE46:VIE52 UYI46:UYI52 UOM46:UOM52 UEQ46:UEQ52 TUU46:TUU52 TKY46:TKY52 TBC46:TBC52 SRG46:SRG52 SHK46:SHK52 RXO46:RXO52 RNS46:RNS52 RDW46:RDW52 QUA46:QUA52 QKE46:QKE52 QAI46:QAI52 PQM46:PQM52 PGQ46:PGQ52 OWU46:OWU52 OMY46:OMY52 ODC46:ODC52 NTG46:NTG52 NJK46:NJK52 MZO46:MZO52 MPS46:MPS52 MFW46:MFW52 LWA46:LWA52 LME46:LME52 LCI46:LCI52 KSM46:KSM52 KIQ46:KIQ52 JYU46:JYU52 JOY46:JOY52 JFC46:JFC52 IVG46:IVG52 ILK46:ILK52 IBO46:IBO52 HRS46:HRS52 HHW46:HHW52 GYA46:GYA52 GOE46:GOE52 GEI46:GEI52 FUM46:FUM52 FKQ46:FKQ52 FAU46:FAU52 EQY46:EQY52 EHC46:EHC52 DXG46:DXG52 DNK46:DNK52 DDO46:DDO52 CTS46:CTS52 CJW46:CJW52 CAA46:CAA52 BQE46:BQE52 BGI46:BGI52 AWM46:AWM52 AMQ46:AMQ52 ACU46:ACU52 SY46:SY52 JC46:JC52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JC22:JC25 SY22:SY25 ACU22:ACU25 AMQ22:AMQ25 AWM22:AWM25 BGI22:BGI25 BQE22:BQE25 CAA22:CAA25 CJW22:CJW25 CTS22:CTS25 DDO22:DDO25 DNK22:DNK25 DXG22:DXG25 EHC22:EHC25 EQY22:EQY25 FAU22:FAU25 FKQ22:FKQ25 FUM22:FUM25 GEI22:GEI25 GOE22:GOE25 GYA22:GYA25 HHW22:HHW25 HRS22:HRS25 IBO22:IBO25 ILK22:ILK25 IVG22:IVG25 JFC22:JFC25 JOY22:JOY25 JYU22:JYU25 KIQ22:KIQ25 KSM22:KSM25 LCI22:LCI25 LME22:LME25 LWA22:LWA25 MFW22:MFW25 MPS22:MPS25 MZO22:MZO25 NJK22:NJK25 NTG22:NTG25 ODC22:ODC25 OMY22:OMY25 OWU22:OWU25 PGQ22:PGQ25 PQM22:PQM25 QAI22:QAI25 QKE22:QKE25 QUA22:QUA25 RDW22:RDW25 RNS22:RNS25 RXO22:RXO25 SHK22:SHK25 SRG22:SRG25 TBC22:TBC25 TKY22:TKY25 TUU22:TUU25 UEQ22:UEQ25 UOM22:UOM25 UYI22:UYI25 VIE22:VIE25 VSA22:VSA25 WBW22:WBW25 WLS22:WLS25 WVO22:WVO25 JC27:JC30 SY27:SY30 ACU27:ACU30 AMQ27:AMQ30 AWM27:AWM30 BGI27:BGI30 BQE27:BQE30 CAA27:CAA30 CJW27:CJW30 CTS27:CTS30 DDO27:DDO30 DNK27:DNK30 DXG27:DXG30 EHC27:EHC30 EQY27:EQY30 FAU27:FAU30 FKQ27:FKQ30 FUM27:FUM30 GEI27:GEI30 GOE27:GOE30 GYA27:GYA30 HHW27:HHW30 HRS27:HRS30 IBO27:IBO30 ILK27:ILK30 IVG27:IVG30 JFC27:JFC30 JOY27:JOY30 JYU27:JYU30 KIQ27:KIQ30 KSM27:KSM30 LCI27:LCI30 LME27:LME30 LWA27:LWA30 MFW27:MFW30 MPS27:MPS30 MZO27:MZO30 NJK27:NJK30 NTG27:NTG30 ODC27:ODC30 OMY27:OMY30 OWU27:OWU30 PGQ27:PGQ30 PQM27:PQM30 QAI27:QAI30 QKE27:QKE30 QUA27:QUA30 RDW27:RDW30 RNS27:RNS30 RXO27:RXO30 SHK27:SHK30 SRG27:SRG30 TBC27:TBC30 TKY27:TKY30 TUU27:TUU30 UEQ27:UEQ30 UOM27:UOM30 UYI27:UYI30 VIE27:VIE30 VSA27:VSA30 WBW27:WBW30 WLS27:WLS30 WVO27:WVO30 JC33:JC38 SY33:SY38 ACU33:ACU38 AMQ33:AMQ38 AWM33:AWM38 BGI33:BGI38 BQE33:BQE38 CAA33:CAA38 CJW33:CJW38 CTS33:CTS38 DDO33:DDO38 DNK33:DNK38 DXG33:DXG38 EHC33:EHC38 EQY33:EQY38 FAU33:FAU38 FKQ33:FKQ38 FUM33:FUM38 GEI33:GEI38 GOE33:GOE38 GYA33:GYA38 HHW33:HHW38 HRS33:HRS38 IBO33:IBO38 ILK33:ILK38 IVG33:IVG38 JFC33:JFC38 JOY33:JOY38 JYU33:JYU38 KIQ33:KIQ38 KSM33:KSM38 LCI33:LCI38 LME33:LME38 LWA33:LWA38 MFW33:MFW38 MPS33:MPS38 MZO33:MZO38 NJK33:NJK38 NTG33:NTG38 ODC33:ODC38 OMY33:OMY38 OWU33:OWU38 PGQ33:PGQ38 PQM33:PQM38 QAI33:QAI38 QKE33:QKE38 QUA33:QUA38 RDW33:RDW38 RNS33:RNS38 RXO33:RXO38 SHK33:SHK38 SRG33:SRG38 TBC33:TBC38 TKY33:TKY38 TUU33:TUU38 UEQ33:UEQ38 UOM33:UOM38 UYI33:UYI38 VIE33:VIE38 VSA33:VSA38 WBW33:WBW38 WLS33:WLS38 WVO33:WVO38 JC41:JC43 SY41:SY43 ACU41:ACU43 AMQ41:AMQ43 AWM41:AWM43 BGI41:BGI43 BQE41:BQE43 CAA41:CAA43 CJW41:CJW43 CTS41:CTS43 DDO41:DDO43 DNK41:DNK43 DXG41:DXG43 EHC41:EHC43 EQY41:EQY43 FAU41:FAU43 FKQ41:FKQ43 FUM41:FUM43 GEI41:GEI43 GOE41:GOE43 GYA41:GYA43 HHW41:HHW43 HRS41:HRS43 IBO41:IBO43 ILK41:ILK43 IVG41:IVG43 JFC41:JFC43 JOY41:JOY43 JYU41:JYU43 KIQ41:KIQ43 KSM41:KSM43 LCI41:LCI43 LME41:LME43 LWA41:LWA43 MFW41:MFW43 MPS41:MPS43 MZO41:MZO43 NJK41:NJK43 NTG41:NTG43 ODC41:ODC43 OMY41:OMY43 OWU41:OWU43 PGQ41:PGQ43 PQM41:PQM43 QAI41:QAI43 QKE41:QKE43 QUA41:QUA43 RDW41:RDW43 RNS41:RNS43 RXO41:RXO43 SHK41:SHK43 SRG41:SRG43 TBC41:TBC43 TKY41:TKY43 TUU41:TUU43 UEQ41:UEQ43 UOM41:UOM43 UYI41:UYI43 VIE41:VIE43 VSA41:VSA43 WBW41:WBW43 WLS41:WLS43 WVO41:WVO43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5" t="s">
        <v>0</v>
      </c>
      <c r="C1" s="1015"/>
      <c r="D1" s="1015"/>
      <c r="E1" s="1015"/>
      <c r="F1" s="1015"/>
      <c r="G1" s="1015"/>
      <c r="H1" s="1015"/>
      <c r="I1" s="1015"/>
      <c r="J1" s="1015"/>
      <c r="K1" s="1015"/>
      <c r="L1" s="1015"/>
      <c r="M1" s="1015"/>
      <c r="N1" s="1015"/>
      <c r="O1" s="1015"/>
      <c r="P1" s="1015"/>
      <c r="Q1" s="1015"/>
      <c r="R1" s="1015"/>
      <c r="S1" s="1015"/>
      <c r="T1" s="1015"/>
      <c r="U1" s="101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6" t="s">
        <v>3</v>
      </c>
      <c r="B4" s="1016"/>
      <c r="C4" s="1016"/>
      <c r="D4" s="1016"/>
      <c r="E4" s="1016"/>
      <c r="F4" s="1016"/>
      <c r="G4" s="1016"/>
      <c r="H4" s="1016"/>
      <c r="I4" s="1016"/>
      <c r="J4" s="1016"/>
      <c r="K4" s="1016"/>
      <c r="L4" s="1016"/>
      <c r="M4" s="1016"/>
      <c r="N4" s="1016"/>
      <c r="O4" s="1016"/>
      <c r="P4" s="1016"/>
      <c r="Q4" s="1016"/>
      <c r="R4" s="1016"/>
      <c r="S4" s="1016"/>
      <c r="T4" s="1016"/>
      <c r="U4" s="1016"/>
      <c r="V4" s="1016"/>
      <c r="W4" s="1016"/>
      <c r="X4" s="1016"/>
      <c r="Y4" s="1016"/>
      <c r="Z4" s="1016"/>
      <c r="AA4" s="1016"/>
      <c r="AB4" s="1016"/>
      <c r="AC4" s="1016"/>
      <c r="AD4" s="1016"/>
      <c r="AE4" s="1016"/>
      <c r="AF4" s="1016"/>
      <c r="AG4" s="1016"/>
      <c r="AH4" s="1016"/>
      <c r="AI4" s="1016"/>
      <c r="AJ4" s="1016"/>
      <c r="AK4" s="1016"/>
      <c r="AL4" s="1016"/>
      <c r="AM4" s="1016"/>
      <c r="AN4" s="1016"/>
      <c r="AO4" s="1016"/>
      <c r="AP4" s="1016"/>
      <c r="AQ4" s="1016"/>
      <c r="AR4" s="1016"/>
      <c r="AS4" s="1016"/>
      <c r="AT4" s="1016"/>
      <c r="AU4" s="1016"/>
      <c r="AV4" s="1016"/>
      <c r="AW4" s="1016"/>
      <c r="AX4" s="1016"/>
      <c r="AY4" s="1016"/>
      <c r="AZ4" s="1016"/>
      <c r="BA4" s="1016"/>
      <c r="BB4" s="1016"/>
      <c r="BC4" s="1016"/>
      <c r="BD4" s="1016"/>
    </row>
    <row r="5" spans="1:150" s="205" customFormat="1" ht="72.75" customHeight="1" thickBot="1" x14ac:dyDescent="0.3">
      <c r="A5" s="1016" t="s">
        <v>4</v>
      </c>
      <c r="B5" s="1016"/>
      <c r="C5" s="1016"/>
      <c r="D5" s="1016"/>
      <c r="E5" s="1016"/>
      <c r="F5" s="1016"/>
      <c r="G5" s="1016"/>
      <c r="H5" s="1016"/>
      <c r="I5" s="1016"/>
      <c r="J5" s="1016"/>
      <c r="K5" s="1016"/>
      <c r="L5" s="1016"/>
      <c r="M5" s="1016"/>
      <c r="N5" s="1016"/>
      <c r="O5" s="1016"/>
      <c r="P5" s="1016"/>
      <c r="Q5" s="1016"/>
      <c r="R5" s="1016"/>
      <c r="S5" s="1016"/>
      <c r="T5" s="1016"/>
      <c r="U5" s="1016"/>
      <c r="V5" s="1016"/>
      <c r="W5" s="1016"/>
      <c r="X5" s="1016"/>
      <c r="Y5" s="1016"/>
      <c r="Z5" s="1016"/>
      <c r="AA5" s="1016"/>
      <c r="AB5" s="1016"/>
      <c r="AC5" s="1016"/>
      <c r="AD5" s="1016"/>
      <c r="AE5" s="1016"/>
      <c r="AF5" s="1016"/>
      <c r="AG5" s="1016"/>
      <c r="AH5" s="1016"/>
      <c r="AI5" s="1016"/>
      <c r="AJ5" s="1016"/>
      <c r="AK5" s="1016"/>
      <c r="AL5" s="1016"/>
      <c r="AM5" s="1016"/>
      <c r="AN5" s="1016"/>
      <c r="AO5" s="1016"/>
      <c r="AP5" s="1016"/>
      <c r="AQ5" s="1016"/>
      <c r="AR5" s="1016"/>
      <c r="AS5" s="1016"/>
      <c r="AT5" s="1016"/>
      <c r="AU5" s="1016"/>
      <c r="AV5" s="1016"/>
      <c r="AW5" s="1016"/>
      <c r="AX5" s="1016"/>
      <c r="AY5" s="1016"/>
      <c r="AZ5" s="1016"/>
      <c r="BA5" s="1016"/>
      <c r="BB5" s="1016"/>
      <c r="BC5" s="1016"/>
      <c r="BD5" s="1016"/>
    </row>
    <row r="6" spans="1:150" s="205" customFormat="1" ht="27" customHeight="1" thickBot="1" x14ac:dyDescent="0.3">
      <c r="A6" s="1017" t="s">
        <v>5</v>
      </c>
      <c r="B6" s="1020" t="s">
        <v>6</v>
      </c>
      <c r="C6" s="1020" t="s">
        <v>7</v>
      </c>
      <c r="D6" s="1017" t="s">
        <v>8</v>
      </c>
      <c r="E6" s="1017" t="s">
        <v>9</v>
      </c>
      <c r="F6" s="1017" t="s">
        <v>10</v>
      </c>
      <c r="G6" s="1023" t="s">
        <v>11</v>
      </c>
      <c r="H6" s="1023" t="s">
        <v>12</v>
      </c>
      <c r="I6" s="1029" t="s">
        <v>13</v>
      </c>
      <c r="J6" s="1023" t="s">
        <v>14</v>
      </c>
      <c r="K6" s="1023" t="s">
        <v>15</v>
      </c>
      <c r="L6" s="1023" t="s">
        <v>16</v>
      </c>
      <c r="M6" s="1023" t="s">
        <v>17</v>
      </c>
      <c r="N6" s="1046" t="s">
        <v>18</v>
      </c>
      <c r="O6" s="1023" t="s">
        <v>19</v>
      </c>
      <c r="P6" s="1017" t="s">
        <v>20</v>
      </c>
      <c r="Q6" s="1017" t="s">
        <v>21</v>
      </c>
      <c r="R6" s="1023" t="s">
        <v>22</v>
      </c>
      <c r="S6" s="1026" t="s">
        <v>23</v>
      </c>
      <c r="T6" s="1046" t="s">
        <v>24</v>
      </c>
      <c r="U6" s="1049" t="s">
        <v>25</v>
      </c>
      <c r="V6" s="1023" t="s">
        <v>26</v>
      </c>
      <c r="W6" s="1023" t="s">
        <v>27</v>
      </c>
      <c r="X6" s="1038" t="s">
        <v>28</v>
      </c>
      <c r="Y6" s="1023" t="s">
        <v>29</v>
      </c>
      <c r="Z6" s="1038" t="s">
        <v>30</v>
      </c>
      <c r="AA6" s="1041" t="s">
        <v>31</v>
      </c>
      <c r="AB6" s="1041"/>
      <c r="AC6" s="1041"/>
      <c r="AD6" s="1041"/>
      <c r="AE6" s="1041"/>
      <c r="AF6" s="1041"/>
      <c r="AG6" s="1041"/>
      <c r="AH6" s="1041"/>
      <c r="AI6" s="1041"/>
      <c r="AJ6" s="1041"/>
      <c r="AK6" s="1041"/>
      <c r="AL6" s="1041"/>
      <c r="AM6" s="1041"/>
      <c r="AN6" s="1041"/>
      <c r="AO6" s="1041"/>
      <c r="AP6" s="1041"/>
      <c r="AQ6" s="1041"/>
      <c r="AR6" s="1041"/>
      <c r="AS6" s="1041"/>
      <c r="AT6" s="1041"/>
      <c r="AU6" s="1041"/>
      <c r="AV6" s="1041"/>
      <c r="AW6" s="1041"/>
      <c r="AX6" s="1041"/>
      <c r="AY6" s="1041"/>
      <c r="AZ6" s="1041"/>
      <c r="BA6" s="1041"/>
      <c r="BB6" s="1042"/>
      <c r="BC6" s="1043" t="s">
        <v>32</v>
      </c>
      <c r="BD6" s="102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8"/>
      <c r="B7" s="1021"/>
      <c r="C7" s="1021"/>
      <c r="D7" s="1021"/>
      <c r="E7" s="1018"/>
      <c r="F7" s="1018"/>
      <c r="G7" s="1024"/>
      <c r="H7" s="1024"/>
      <c r="I7" s="1030"/>
      <c r="J7" s="1024"/>
      <c r="K7" s="1024"/>
      <c r="L7" s="1024"/>
      <c r="M7" s="1024"/>
      <c r="N7" s="1047"/>
      <c r="O7" s="1024"/>
      <c r="P7" s="1018"/>
      <c r="Q7" s="1018"/>
      <c r="R7" s="1024"/>
      <c r="S7" s="1027"/>
      <c r="T7" s="1047"/>
      <c r="U7" s="1050"/>
      <c r="V7" s="1024"/>
      <c r="W7" s="1024"/>
      <c r="X7" s="1039"/>
      <c r="Y7" s="1024"/>
      <c r="Z7" s="1039"/>
      <c r="AA7" s="1032">
        <v>2016</v>
      </c>
      <c r="AB7" s="1032"/>
      <c r="AC7" s="1032"/>
      <c r="AD7" s="1032"/>
      <c r="AE7" s="1032"/>
      <c r="AF7" s="1032"/>
      <c r="AG7" s="1033"/>
      <c r="AH7" s="1034">
        <v>2017</v>
      </c>
      <c r="AI7" s="1032"/>
      <c r="AJ7" s="1032"/>
      <c r="AK7" s="1032"/>
      <c r="AL7" s="1032"/>
      <c r="AM7" s="1032"/>
      <c r="AN7" s="1033"/>
      <c r="AO7" s="1034">
        <v>2018</v>
      </c>
      <c r="AP7" s="1032"/>
      <c r="AQ7" s="1032"/>
      <c r="AR7" s="1032"/>
      <c r="AS7" s="1032"/>
      <c r="AT7" s="1032"/>
      <c r="AU7" s="1033"/>
      <c r="AV7" s="1034">
        <v>2019</v>
      </c>
      <c r="AW7" s="1032"/>
      <c r="AX7" s="1032"/>
      <c r="AY7" s="1032"/>
      <c r="AZ7" s="1032"/>
      <c r="BA7" s="1032"/>
      <c r="BB7" s="1033"/>
      <c r="BC7" s="1044"/>
      <c r="BD7" s="102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19"/>
      <c r="B8" s="1022"/>
      <c r="C8" s="1022"/>
      <c r="D8" s="1022"/>
      <c r="E8" s="1019"/>
      <c r="F8" s="1019"/>
      <c r="G8" s="1025"/>
      <c r="H8" s="1025"/>
      <c r="I8" s="1031"/>
      <c r="J8" s="1025"/>
      <c r="K8" s="1025"/>
      <c r="L8" s="1025"/>
      <c r="M8" s="1025"/>
      <c r="N8" s="1048"/>
      <c r="O8" s="1025"/>
      <c r="P8" s="1019"/>
      <c r="Q8" s="1019"/>
      <c r="R8" s="1025"/>
      <c r="S8" s="1028"/>
      <c r="T8" s="1048"/>
      <c r="U8" s="1051"/>
      <c r="V8" s="1024"/>
      <c r="W8" s="1025"/>
      <c r="X8" s="1040"/>
      <c r="Y8" s="1025"/>
      <c r="Z8" s="104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5"/>
      <c r="BD8" s="102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1940</v>
      </c>
      <c r="ER8" s="819" t="s">
        <v>1941</v>
      </c>
      <c r="ES8" s="819" t="s">
        <v>1942</v>
      </c>
      <c r="ET8" s="821"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FHpKIiA60ftLOHfH9JM8z9yGHMRIDfisrNKOQTdSp3U0rz1dHEm3quY9iBEYleLr096Ts4KJgTAP0YW591ygQ==" saltValue="1rcHziURqEjc1/P9AeXCE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9" activePane="bottomLeft" state="frozen"/>
      <selection pane="bottomLeft" activeCell="A25" sqref="A25"/>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1956</v>
      </c>
      <c r="E8" s="211" t="str">
        <f t="shared" si="0"/>
        <v>CAROLINA SANCHEZ MORA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1915</v>
      </c>
      <c r="C10" s="866" t="s">
        <v>1914</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1954</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1694</v>
      </c>
      <c r="I3" s="70" t="s">
        <v>1772</v>
      </c>
      <c r="J3" s="71" t="s">
        <v>1773</v>
      </c>
      <c r="K3" s="105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E2.P_F.MR1 -  DESARROLLO TURÍSTICO DE ALTA COMPETITIVIDAD</Descripci_x00f3_n>
  </documentManagement>
</p:properties>
</file>

<file path=customXml/itemProps1.xml><?xml version="1.0" encoding="utf-8"?>
<ds:datastoreItem xmlns:ds="http://schemas.openxmlformats.org/officeDocument/2006/customXml" ds:itemID="{C3CFEA64-8E88-4D80-B3C5-3A66117E7971}"/>
</file>

<file path=customXml/itemProps2.xml><?xml version="1.0" encoding="utf-8"?>
<ds:datastoreItem xmlns:ds="http://schemas.openxmlformats.org/officeDocument/2006/customXml" ds:itemID="{E48CC00B-7222-4CF1-ADF5-66359A7D08BD}"/>
</file>

<file path=customXml/itemProps3.xml><?xml version="1.0" encoding="utf-8"?>
<ds:datastoreItem xmlns:ds="http://schemas.openxmlformats.org/officeDocument/2006/customXml" ds:itemID="{BF9A5CC5-C8DF-4418-B50A-6A033D4077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E2.P_F.MR1 -  DESARROLLO TURÍSTICO DE ALTA COMPETITIVIDAD</dc:title>
  <dc:creator>FARID</dc:creator>
  <cp:lastModifiedBy>Adriana Mora</cp:lastModifiedBy>
  <dcterms:created xsi:type="dcterms:W3CDTF">2017-01-16T16:29:25Z</dcterms:created>
  <dcterms:modified xsi:type="dcterms:W3CDTF">2020-01-29T17:03:56Z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