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2.P_F  DESARROLLO TURISTICO DE ALTA COMPETITIVIDAD\"/>
    </mc:Choice>
  </mc:AlternateContent>
  <xr:revisionPtr revIDLastSave="0" documentId="13_ncr:1_{5D532611-F5CD-4674-974B-38B407370D3E}"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34" i="6" l="1"/>
  <c r="AB34" i="6"/>
  <c r="Z34" i="6"/>
  <c r="X34" i="6"/>
  <c r="V34" i="6"/>
  <c r="T34" i="6"/>
  <c r="R34" i="6"/>
  <c r="AD27" i="6"/>
  <c r="AB27" i="6"/>
  <c r="Z27" i="6"/>
  <c r="X27" i="6"/>
  <c r="V27" i="6"/>
  <c r="T27" i="6"/>
  <c r="R27" i="6"/>
  <c r="AD21" i="6"/>
  <c r="AB21" i="6"/>
  <c r="Z21" i="6"/>
  <c r="X21" i="6"/>
  <c r="V21" i="6"/>
  <c r="T21" i="6"/>
  <c r="R21" i="6"/>
  <c r="AD13" i="6"/>
  <c r="AB13" i="6"/>
  <c r="Z13" i="6"/>
  <c r="X13" i="6"/>
  <c r="V13" i="6"/>
  <c r="T13" i="6"/>
  <c r="R13" i="6"/>
  <c r="K5" i="10" l="1"/>
  <c r="H5" i="10"/>
  <c r="AI33" i="6" l="1"/>
  <c r="AH33" i="6"/>
  <c r="AG33" i="6"/>
  <c r="AF33" i="6"/>
  <c r="AE33" i="6"/>
  <c r="AC33" i="6"/>
  <c r="AA33" i="6"/>
  <c r="Y33" i="6"/>
  <c r="W33" i="6"/>
  <c r="U33" i="6"/>
  <c r="S33" i="6"/>
  <c r="J33" i="6"/>
  <c r="AI26" i="6"/>
  <c r="AH26" i="6"/>
  <c r="AG26" i="6"/>
  <c r="AF26" i="6"/>
  <c r="AE26" i="6"/>
  <c r="AC26" i="6"/>
  <c r="AA26" i="6"/>
  <c r="Y26" i="6"/>
  <c r="W26" i="6"/>
  <c r="U26" i="6"/>
  <c r="S26" i="6"/>
  <c r="J26" i="6"/>
  <c r="AI20" i="6"/>
  <c r="AH20" i="6"/>
  <c r="AG20" i="6"/>
  <c r="AF20" i="6"/>
  <c r="AE20" i="6"/>
  <c r="AC20" i="6"/>
  <c r="AA20" i="6"/>
  <c r="Y20" i="6"/>
  <c r="W20" i="6"/>
  <c r="U20" i="6"/>
  <c r="S20" i="6"/>
  <c r="J20" i="6"/>
  <c r="AI12" i="6"/>
  <c r="AH12" i="6"/>
  <c r="AG12" i="6"/>
  <c r="AF12" i="6"/>
  <c r="AE12" i="6"/>
  <c r="AC12" i="6"/>
  <c r="AA12" i="6"/>
  <c r="Y12" i="6"/>
  <c r="W12" i="6"/>
  <c r="U12" i="6"/>
  <c r="S12" i="6"/>
  <c r="J12" i="6"/>
  <c r="AK36" i="6" l="1"/>
  <c r="AK35" i="6"/>
  <c r="AK34" i="6"/>
  <c r="AK30" i="6"/>
  <c r="AK29" i="6"/>
  <c r="AK28" i="6"/>
  <c r="AK27" i="6"/>
  <c r="AK23" i="6"/>
  <c r="AK22" i="6"/>
  <c r="AK21" i="6"/>
  <c r="AK17" i="6"/>
  <c r="AK16" i="6"/>
  <c r="AK15" i="6"/>
  <c r="AK14" i="6"/>
  <c r="AK13" i="6"/>
  <c r="AI9" i="6"/>
  <c r="AK26" i="6" l="1"/>
  <c r="AK12" i="6"/>
  <c r="AK20" i="6"/>
  <c r="AK33" i="6"/>
  <c r="AH9" i="6"/>
  <c r="AU189" i="6" l="1"/>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36" i="6"/>
  <c r="AR36" i="6"/>
  <c r="AU35" i="6"/>
  <c r="AR35" i="6"/>
  <c r="AU34" i="6"/>
  <c r="H34" i="6"/>
  <c r="G34" i="6"/>
  <c r="F34" i="6"/>
  <c r="E34" i="6"/>
  <c r="AU23" i="6"/>
  <c r="AR23" i="6"/>
  <c r="AU22" i="6"/>
  <c r="AR22" i="6"/>
  <c r="AU21" i="6"/>
  <c r="H21" i="6"/>
  <c r="G21" i="6"/>
  <c r="F21" i="6"/>
  <c r="E21" i="6"/>
  <c r="AU30" i="6"/>
  <c r="AR30" i="6"/>
  <c r="AU29" i="6"/>
  <c r="AR29" i="6"/>
  <c r="AU28" i="6"/>
  <c r="AR28" i="6"/>
  <c r="AU27" i="6"/>
  <c r="AR27" i="6"/>
  <c r="H27" i="6"/>
  <c r="G27" i="6"/>
  <c r="F27" i="6"/>
  <c r="E27" i="6"/>
  <c r="AK48" i="6" l="1"/>
  <c r="AR102" i="6"/>
  <c r="AK57" i="6"/>
  <c r="AU75" i="6"/>
  <c r="AR39" i="6"/>
  <c r="AK129" i="6"/>
  <c r="AU147" i="6"/>
  <c r="AK84" i="6"/>
  <c r="AK111" i="6"/>
  <c r="AU120" i="6"/>
  <c r="AU165" i="6"/>
  <c r="AK174" i="6"/>
  <c r="AK75" i="6"/>
  <c r="AK66" i="6"/>
  <c r="AK138" i="6"/>
  <c r="AU174" i="6"/>
  <c r="AU84" i="6"/>
  <c r="AU111" i="6"/>
  <c r="AR156" i="6"/>
  <c r="AR75" i="6"/>
  <c r="AK93" i="6"/>
  <c r="AR165" i="6"/>
  <c r="AK183" i="6"/>
  <c r="AU129" i="6"/>
  <c r="AU93" i="6"/>
  <c r="AK165" i="6"/>
  <c r="AU183" i="6"/>
  <c r="AR120" i="6"/>
  <c r="AU57" i="6"/>
  <c r="AK147" i="6"/>
  <c r="AU48" i="6"/>
  <c r="AU66" i="6"/>
  <c r="AK120" i="6"/>
  <c r="AU138" i="6"/>
  <c r="AR57" i="6"/>
  <c r="AR93" i="6"/>
  <c r="AR138" i="6"/>
  <c r="AR183" i="6"/>
  <c r="AR48" i="6"/>
  <c r="AR66" i="6"/>
  <c r="AR84" i="6"/>
  <c r="AR111" i="6"/>
  <c r="AR129" i="6"/>
  <c r="AR147" i="6"/>
  <c r="AR174" i="6"/>
  <c r="AU39" i="6"/>
  <c r="AU102" i="6"/>
  <c r="AU156" i="6"/>
  <c r="AK156" i="6"/>
  <c r="AK102" i="6"/>
  <c r="AK39" i="6"/>
  <c r="J7" i="6" l="1"/>
  <c r="E9" i="6"/>
  <c r="E13" i="6"/>
  <c r="H9" i="6"/>
  <c r="G9" i="6"/>
  <c r="F9" i="6"/>
  <c r="AR17" i="6"/>
  <c r="AR16" i="6"/>
  <c r="AR15" i="6"/>
  <c r="AR14" i="6"/>
  <c r="AR13" i="6"/>
  <c r="AU17"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27" i="6" l="1"/>
  <c r="I21" i="6"/>
  <c r="I34"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84" i="6" l="1"/>
  <c r="C175" i="6"/>
  <c r="C166" i="6"/>
  <c r="C157" i="6"/>
  <c r="C148" i="6"/>
  <c r="C139" i="6"/>
  <c r="C130" i="6"/>
  <c r="C121" i="6"/>
  <c r="C112" i="6"/>
  <c r="C103" i="6"/>
  <c r="C94" i="6"/>
  <c r="C85" i="6"/>
  <c r="C76" i="6"/>
  <c r="C67" i="6"/>
  <c r="C58" i="6"/>
  <c r="C49" i="6"/>
  <c r="C40" i="6"/>
  <c r="C34" i="6"/>
  <c r="C21" i="6"/>
  <c r="C27" i="6"/>
  <c r="B184" i="6"/>
  <c r="B175" i="6"/>
  <c r="B166" i="6"/>
  <c r="B157" i="6"/>
  <c r="B148" i="6"/>
  <c r="B139" i="6"/>
  <c r="B130" i="6"/>
  <c r="B121" i="6"/>
  <c r="B112" i="6"/>
  <c r="B103" i="6"/>
  <c r="B94" i="6"/>
  <c r="B85" i="6"/>
  <c r="B76" i="6"/>
  <c r="B67" i="6"/>
  <c r="B58" i="6"/>
  <c r="B49" i="6"/>
  <c r="B40" i="6"/>
  <c r="B34" i="6"/>
  <c r="B21" i="6"/>
  <c r="B27"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 i="5" l="1"/>
  <c r="AN9" i="5" s="1"/>
  <c r="AN218" i="5"/>
  <c r="AG109" i="5"/>
  <c r="AN109" i="5" s="1"/>
  <c r="AG95" i="5"/>
  <c r="AN95" i="5" s="1"/>
  <c r="AN111" i="5"/>
  <c r="AN283" i="5"/>
  <c r="AU283" i="5" s="1"/>
  <c r="AK186" i="5"/>
  <c r="AR186" i="5" s="1"/>
  <c r="AG275" i="5"/>
  <c r="AN139" i="5"/>
  <c r="BB186" i="5"/>
  <c r="AH9" i="5"/>
  <c r="AO9" i="5" s="1"/>
  <c r="AV9" i="5" s="1"/>
  <c r="BB9" i="5" s="1"/>
  <c r="AO139" i="5"/>
  <c r="AU139" i="5" s="1"/>
  <c r="AH186" i="5"/>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G148" i="5"/>
  <c r="AN169" i="5"/>
  <c r="AO169" i="5"/>
  <c r="AG182" i="5"/>
  <c r="AO182" i="5"/>
  <c r="BC283" i="5"/>
  <c r="AW201" i="5"/>
  <c r="BB201" i="5" s="1"/>
  <c r="AU201" i="5"/>
  <c r="AO230" i="5"/>
  <c r="AU230" i="5" s="1"/>
  <c r="AN230" i="5"/>
  <c r="AN256" i="5"/>
  <c r="AU256" i="5" s="1"/>
  <c r="AO256" i="5"/>
  <c r="AV256" i="5" s="1"/>
  <c r="BB256" i="5" s="1"/>
  <c r="AG87" i="5"/>
  <c r="AN87" i="5" s="1"/>
  <c r="AG169" i="5"/>
  <c r="AO186" i="5"/>
  <c r="BB230" i="5"/>
  <c r="AH195" i="5"/>
  <c r="AN201" i="5"/>
  <c r="AP206" i="5"/>
  <c r="AP218" i="5"/>
  <c r="AN221" i="5"/>
  <c r="AH229" i="5"/>
  <c r="AG256" i="5"/>
  <c r="AH275" i="5"/>
  <c r="AH281" i="5"/>
  <c r="AG186" i="5"/>
  <c r="AV139" i="5" l="1"/>
  <c r="BB139" i="5" s="1"/>
  <c r="BC95" i="5"/>
  <c r="AU9" i="5"/>
  <c r="BC9" i="5" s="1"/>
  <c r="BC53" i="5"/>
  <c r="AU211" i="5"/>
  <c r="BC211" i="5" s="1"/>
  <c r="BC109" i="5"/>
  <c r="BB69" i="5"/>
  <c r="AU186" i="5"/>
  <c r="BC201" i="5"/>
  <c r="AU69" i="5"/>
  <c r="AN186" i="5"/>
  <c r="BC139" i="5"/>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6" i="5" l="1"/>
  <c r="BC182" i="5"/>
  <c r="BC36" i="5"/>
  <c r="BC69" i="5"/>
  <c r="BC121" i="5"/>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B33" i="6" l="1"/>
  <c r="V33" i="6"/>
  <c r="AD20" i="6" l="1"/>
  <c r="AD33" i="6"/>
  <c r="AB26" i="6"/>
  <c r="X26" i="6"/>
  <c r="T33" i="6"/>
  <c r="X20" i="6"/>
  <c r="Z12" i="6"/>
  <c r="Z33" i="6"/>
  <c r="Z26" i="6"/>
  <c r="AD12" i="6"/>
  <c r="AB20" i="6"/>
  <c r="X33" i="6"/>
  <c r="AB12" i="6"/>
  <c r="T20" i="6"/>
  <c r="T12" i="6"/>
  <c r="V26" i="6"/>
  <c r="X12" i="6"/>
  <c r="V20" i="6"/>
  <c r="V12" i="6"/>
  <c r="AD26" i="6"/>
  <c r="Z20" i="6"/>
  <c r="T26" i="6"/>
  <c r="AB9" i="6" l="1"/>
  <c r="V9" i="6"/>
  <c r="R26" i="6"/>
  <c r="AJ27" i="6"/>
  <c r="AJ26" i="6" s="1"/>
  <c r="X9" i="6"/>
  <c r="AD9" i="6"/>
  <c r="Z9" i="6"/>
  <c r="R12" i="6"/>
  <c r="AJ13" i="6"/>
  <c r="AJ12" i="6" s="1"/>
  <c r="R33" i="6"/>
  <c r="AJ34" i="6"/>
  <c r="AJ33" i="6" s="1"/>
  <c r="T9" i="6"/>
  <c r="R20" i="6"/>
  <c r="AJ21" i="6"/>
  <c r="AJ20" i="6" s="1"/>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0" authorId="3" shapeId="0" xr:uid="{00000000-0006-0000-0000-000030000000}">
      <text>
        <r>
          <rPr>
            <b/>
            <sz val="9"/>
            <color indexed="81"/>
            <rFont val="Tahoma"/>
            <family val="2"/>
          </rPr>
          <t>COFINANCIACIÓN DEPARTAMENTO</t>
        </r>
        <r>
          <rPr>
            <sz val="9"/>
            <color indexed="81"/>
            <rFont val="Tahoma"/>
            <family val="2"/>
          </rPr>
          <t xml:space="preserve">
</t>
        </r>
      </text>
    </comment>
    <comment ref="S20" authorId="3" shapeId="0" xr:uid="{00000000-0006-0000-0000-000031000000}">
      <text>
        <r>
          <rPr>
            <b/>
            <sz val="9"/>
            <color indexed="81"/>
            <rFont val="Tahoma"/>
            <family val="2"/>
          </rPr>
          <t>COFINANCIACIÓN DEPARTAMENTO</t>
        </r>
        <r>
          <rPr>
            <sz val="9"/>
            <color indexed="81"/>
            <rFont val="Tahoma"/>
            <family val="2"/>
          </rPr>
          <t xml:space="preserve">
</t>
        </r>
      </text>
    </comment>
    <comment ref="T20" authorId="3" shapeId="0" xr:uid="{00000000-0006-0000-0000-000032000000}">
      <text>
        <r>
          <rPr>
            <b/>
            <sz val="9"/>
            <color indexed="81"/>
            <rFont val="Tahoma"/>
            <family val="2"/>
          </rPr>
          <t>COFINACIACIÓN NACIÓN</t>
        </r>
      </text>
    </comment>
    <comment ref="U20" authorId="3" shapeId="0" xr:uid="{00000000-0006-0000-0000-000033000000}">
      <text>
        <r>
          <rPr>
            <b/>
            <sz val="9"/>
            <color indexed="81"/>
            <rFont val="Tahoma"/>
            <family val="2"/>
          </rPr>
          <t>COFINACIACIÓN NACIÓN</t>
        </r>
      </text>
    </comment>
    <comment ref="V20" authorId="3" shapeId="0" xr:uid="{00000000-0006-0000-0000-000034000000}">
      <text>
        <r>
          <rPr>
            <b/>
            <sz val="9"/>
            <color indexed="81"/>
            <rFont val="Tahoma"/>
            <family val="2"/>
          </rPr>
          <t>CRÉDITO</t>
        </r>
      </text>
    </comment>
    <comment ref="W20" authorId="3" shapeId="0" xr:uid="{00000000-0006-0000-0000-000035000000}">
      <text>
        <r>
          <rPr>
            <b/>
            <sz val="9"/>
            <color indexed="81"/>
            <rFont val="Tahoma"/>
            <family val="2"/>
          </rPr>
          <t>CRÉDITO</t>
        </r>
      </text>
    </comment>
    <comment ref="X20" authorId="3" shapeId="0" xr:uid="{00000000-0006-0000-0000-000036000000}">
      <text>
        <r>
          <rPr>
            <b/>
            <sz val="9"/>
            <color indexed="81"/>
            <rFont val="Tahoma"/>
            <family val="2"/>
          </rPr>
          <t>OTROS</t>
        </r>
      </text>
    </comment>
    <comment ref="Y20" authorId="3" shapeId="0" xr:uid="{00000000-0006-0000-0000-000037000000}">
      <text>
        <r>
          <rPr>
            <b/>
            <sz val="9"/>
            <color indexed="81"/>
            <rFont val="Tahoma"/>
            <family val="2"/>
          </rPr>
          <t>OTROS</t>
        </r>
      </text>
    </comment>
    <comment ref="Z20" authorId="3" shapeId="0" xr:uid="{00000000-0006-0000-0000-000038000000}">
      <text>
        <r>
          <rPr>
            <b/>
            <sz val="9"/>
            <color indexed="81"/>
            <rFont val="Tahoma"/>
            <family val="2"/>
          </rPr>
          <t>RECURSOS PROPIOS</t>
        </r>
      </text>
    </comment>
    <comment ref="AA20" authorId="3" shapeId="0" xr:uid="{00000000-0006-0000-0000-000039000000}">
      <text>
        <r>
          <rPr>
            <b/>
            <sz val="9"/>
            <color indexed="81"/>
            <rFont val="Tahoma"/>
            <family val="2"/>
          </rPr>
          <t>RECURSOS PROPIOS</t>
        </r>
      </text>
    </comment>
    <comment ref="AB20" authorId="3" shapeId="0" xr:uid="{00000000-0006-0000-0000-00003A000000}">
      <text>
        <r>
          <rPr>
            <b/>
            <sz val="9"/>
            <color indexed="81"/>
            <rFont val="Tahoma"/>
            <family val="2"/>
          </rPr>
          <t>SGP</t>
        </r>
      </text>
    </comment>
    <comment ref="AC20" authorId="3" shapeId="0" xr:uid="{00000000-0006-0000-0000-00003B000000}">
      <text>
        <r>
          <rPr>
            <b/>
            <sz val="9"/>
            <color indexed="81"/>
            <rFont val="Tahoma"/>
            <family val="2"/>
          </rPr>
          <t>SGP</t>
        </r>
      </text>
    </comment>
    <comment ref="AD20" authorId="3" shapeId="0" xr:uid="{00000000-0006-0000-0000-00003C000000}">
      <text>
        <r>
          <rPr>
            <b/>
            <sz val="9"/>
            <color indexed="81"/>
            <rFont val="Tahoma"/>
            <family val="2"/>
          </rPr>
          <t>REGALÍAS</t>
        </r>
      </text>
    </comment>
    <comment ref="AE20" authorId="3" shapeId="0" xr:uid="{00000000-0006-0000-0000-00003D000000}">
      <text>
        <r>
          <rPr>
            <b/>
            <sz val="9"/>
            <color indexed="81"/>
            <rFont val="Tahoma"/>
            <family val="2"/>
          </rPr>
          <t>REGALÍAS</t>
        </r>
      </text>
    </comment>
    <comment ref="AF20" authorId="3" shapeId="0" xr:uid="{00000000-0006-0000-0000-00003E000000}">
      <text>
        <r>
          <rPr>
            <b/>
            <sz val="9"/>
            <color indexed="81"/>
            <rFont val="Tahoma"/>
            <family val="2"/>
          </rPr>
          <t>RECURSOS FUNCIONAMIENTO</t>
        </r>
      </text>
    </comment>
    <comment ref="AG20" authorId="3" shapeId="0" xr:uid="{00000000-0006-0000-0000-00003F000000}">
      <text>
        <r>
          <rPr>
            <b/>
            <sz val="9"/>
            <color indexed="81"/>
            <rFont val="Tahoma"/>
            <family val="2"/>
          </rPr>
          <t>RECURSOS FUNCIONAMIENTO</t>
        </r>
      </text>
    </comment>
    <comment ref="AH20" authorId="3" shapeId="0" xr:uid="{00000000-0006-0000-0000-000040000000}">
      <text>
        <r>
          <rPr>
            <b/>
            <sz val="9"/>
            <color indexed="81"/>
            <rFont val="Tahoma"/>
            <family val="2"/>
          </rPr>
          <t>RECURSOS GESTIONADOS</t>
        </r>
      </text>
    </comment>
    <comment ref="AI20" authorId="3" shapeId="0" xr:uid="{00000000-0006-0000-0000-000041000000}">
      <text>
        <r>
          <rPr>
            <b/>
            <sz val="9"/>
            <color indexed="81"/>
            <rFont val="Tahoma"/>
            <family val="2"/>
          </rPr>
          <t>RECURSOS GESTIONADOS</t>
        </r>
      </text>
    </comment>
    <comment ref="AJ20" authorId="3" shapeId="0" xr:uid="{00000000-0006-0000-0000-000042000000}">
      <text>
        <r>
          <rPr>
            <b/>
            <sz val="9"/>
            <color indexed="81"/>
            <rFont val="Tahoma"/>
            <family val="2"/>
          </rPr>
          <t>TOTALES</t>
        </r>
        <r>
          <rPr>
            <sz val="9"/>
            <color indexed="81"/>
            <rFont val="Tahoma"/>
            <family val="2"/>
          </rPr>
          <t xml:space="preserve">
</t>
        </r>
      </text>
    </comment>
    <comment ref="AK20" authorId="3" shapeId="0" xr:uid="{00000000-0006-0000-0000-000043000000}">
      <text>
        <r>
          <rPr>
            <b/>
            <sz val="9"/>
            <color indexed="81"/>
            <rFont val="Tahoma"/>
            <family val="2"/>
          </rPr>
          <t>TOTALES</t>
        </r>
        <r>
          <rPr>
            <sz val="9"/>
            <color indexed="81"/>
            <rFont val="Tahoma"/>
            <family val="2"/>
          </rPr>
          <t xml:space="preserve">
</t>
        </r>
      </text>
    </comment>
    <comment ref="AL20" authorId="2" shapeId="0" xr:uid="{00000000-0006-0000-0000-000044000000}">
      <text>
        <r>
          <rPr>
            <b/>
            <sz val="8"/>
            <color indexed="81"/>
            <rFont val="Tahoma"/>
            <family val="2"/>
          </rPr>
          <t>PRIMERA INFANCIA (0 a 5 años)</t>
        </r>
        <r>
          <rPr>
            <sz val="8"/>
            <color indexed="81"/>
            <rFont val="Tahoma"/>
            <family val="2"/>
          </rPr>
          <t xml:space="preserve">
</t>
        </r>
      </text>
    </comment>
    <comment ref="AM20" authorId="2" shapeId="0" xr:uid="{00000000-0006-0000-0000-000045000000}">
      <text>
        <r>
          <rPr>
            <b/>
            <sz val="8"/>
            <color indexed="81"/>
            <rFont val="Tahoma"/>
            <family val="2"/>
          </rPr>
          <t>INFANCIA (6 a 11 años)</t>
        </r>
        <r>
          <rPr>
            <sz val="8"/>
            <color indexed="81"/>
            <rFont val="Tahoma"/>
            <family val="2"/>
          </rPr>
          <t xml:space="preserve">
</t>
        </r>
      </text>
    </comment>
    <comment ref="AN20" authorId="2" shapeId="0" xr:uid="{00000000-0006-0000-0000-000046000000}">
      <text>
        <r>
          <rPr>
            <b/>
            <sz val="8"/>
            <color indexed="81"/>
            <rFont val="Tahoma"/>
            <family val="2"/>
          </rPr>
          <t>ADOLESCENCIA (12 A 17 años)</t>
        </r>
      </text>
    </comment>
    <comment ref="AO20" authorId="2" shapeId="0" xr:uid="{00000000-0006-0000-0000-000047000000}">
      <text>
        <r>
          <rPr>
            <b/>
            <sz val="8"/>
            <color indexed="81"/>
            <rFont val="Tahoma"/>
            <family val="2"/>
          </rPr>
          <t>JUVENTUD (18 a 28 años)</t>
        </r>
        <r>
          <rPr>
            <sz val="8"/>
            <color indexed="81"/>
            <rFont val="Tahoma"/>
            <family val="2"/>
          </rPr>
          <t xml:space="preserve">
</t>
        </r>
      </text>
    </comment>
    <comment ref="AP20"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0" authorId="2" shapeId="0" xr:uid="{00000000-0006-0000-0000-000049000000}">
      <text>
        <r>
          <rPr>
            <b/>
            <sz val="8"/>
            <color indexed="81"/>
            <rFont val="Tahoma"/>
            <family val="2"/>
          </rPr>
          <t>ADULTO MAYOR  (61 años en adelante)</t>
        </r>
        <r>
          <rPr>
            <sz val="8"/>
            <color indexed="81"/>
            <rFont val="Tahoma"/>
            <family val="2"/>
          </rPr>
          <t xml:space="preserve">
</t>
        </r>
      </text>
    </comment>
    <comment ref="AS20" authorId="2" shapeId="0" xr:uid="{00000000-0006-0000-0000-00004A000000}">
      <text>
        <r>
          <rPr>
            <b/>
            <sz val="8"/>
            <color indexed="81"/>
            <rFont val="Tahoma"/>
            <family val="2"/>
          </rPr>
          <t>MUJERES</t>
        </r>
        <r>
          <rPr>
            <sz val="8"/>
            <color indexed="81"/>
            <rFont val="Tahoma"/>
            <family val="2"/>
          </rPr>
          <t xml:space="preserve">
</t>
        </r>
      </text>
    </comment>
    <comment ref="AT20" authorId="2" shapeId="0" xr:uid="{00000000-0006-0000-0000-00004B000000}">
      <text>
        <r>
          <rPr>
            <b/>
            <sz val="8"/>
            <color indexed="81"/>
            <rFont val="Tahoma"/>
            <family val="2"/>
          </rPr>
          <t>HOMBRES</t>
        </r>
      </text>
    </comment>
    <comment ref="AV20" authorId="2" shapeId="0" xr:uid="{00000000-0006-0000-0000-00004C000000}">
      <text>
        <r>
          <rPr>
            <b/>
            <sz val="8"/>
            <color indexed="81"/>
            <rFont val="Tahoma"/>
            <family val="2"/>
          </rPr>
          <t>VÍCTIMAS CONFLICTO ARMADO</t>
        </r>
        <r>
          <rPr>
            <sz val="8"/>
            <color indexed="81"/>
            <rFont val="Tahoma"/>
            <family val="2"/>
          </rPr>
          <t xml:space="preserve">
</t>
        </r>
      </text>
    </comment>
    <comment ref="AX20" authorId="2" shapeId="0" xr:uid="{00000000-0006-0000-0000-00004D000000}">
      <text>
        <r>
          <rPr>
            <b/>
            <sz val="8"/>
            <color indexed="81"/>
            <rFont val="Tahoma"/>
            <family val="2"/>
          </rPr>
          <t>DISCAPACITADOS</t>
        </r>
        <r>
          <rPr>
            <sz val="8"/>
            <color indexed="81"/>
            <rFont val="Tahoma"/>
            <family val="2"/>
          </rPr>
          <t xml:space="preserve">
</t>
        </r>
      </text>
    </comment>
    <comment ref="AY20" authorId="2" shapeId="0" xr:uid="{00000000-0006-0000-0000-00004E000000}">
      <text>
        <r>
          <rPr>
            <b/>
            <sz val="8"/>
            <color indexed="81"/>
            <rFont val="Tahoma"/>
            <family val="2"/>
          </rPr>
          <t>AFROCOLOMBIANO O RAIZAL</t>
        </r>
      </text>
    </comment>
    <comment ref="AZ20" authorId="2" shapeId="0" xr:uid="{00000000-0006-0000-0000-00004F000000}">
      <text>
        <r>
          <rPr>
            <b/>
            <sz val="8"/>
            <color indexed="81"/>
            <rFont val="Tahoma"/>
            <family val="2"/>
          </rPr>
          <t>INDÍGENAS</t>
        </r>
        <r>
          <rPr>
            <sz val="8"/>
            <color indexed="81"/>
            <rFont val="Tahoma"/>
            <family val="2"/>
          </rPr>
          <t xml:space="preserve">
</t>
        </r>
      </text>
    </comment>
    <comment ref="BA20" authorId="1" shapeId="0" xr:uid="{00000000-0006-0000-0000-000050000000}">
      <text>
        <r>
          <rPr>
            <b/>
            <sz val="9"/>
            <color indexed="81"/>
            <rFont val="Tahoma"/>
            <family val="2"/>
          </rPr>
          <t>MEDIO DE EVIDENCIA. INFORME, RESGISTRO FOTOGRAFICO, PLANILLA, ETC</t>
        </r>
      </text>
    </comment>
    <comment ref="R26" authorId="3" shapeId="0" xr:uid="{00000000-0006-0000-0000-000051000000}">
      <text>
        <r>
          <rPr>
            <b/>
            <sz val="9"/>
            <color indexed="81"/>
            <rFont val="Tahoma"/>
            <family val="2"/>
          </rPr>
          <t>COFINANCIACIÓN DEPARTAMENTO</t>
        </r>
        <r>
          <rPr>
            <sz val="9"/>
            <color indexed="81"/>
            <rFont val="Tahoma"/>
            <family val="2"/>
          </rPr>
          <t xml:space="preserve">
</t>
        </r>
      </text>
    </comment>
    <comment ref="S26" authorId="3" shapeId="0" xr:uid="{00000000-0006-0000-0000-000052000000}">
      <text>
        <r>
          <rPr>
            <b/>
            <sz val="9"/>
            <color indexed="81"/>
            <rFont val="Tahoma"/>
            <family val="2"/>
          </rPr>
          <t>COFINANCIACIÓN DEPARTAMENTO</t>
        </r>
        <r>
          <rPr>
            <sz val="9"/>
            <color indexed="81"/>
            <rFont val="Tahoma"/>
            <family val="2"/>
          </rPr>
          <t xml:space="preserve">
</t>
        </r>
      </text>
    </comment>
    <comment ref="T26" authorId="3" shapeId="0" xr:uid="{00000000-0006-0000-0000-000053000000}">
      <text>
        <r>
          <rPr>
            <b/>
            <sz val="9"/>
            <color indexed="81"/>
            <rFont val="Tahoma"/>
            <family val="2"/>
          </rPr>
          <t>COFINACIACIÓN NACIÓN</t>
        </r>
      </text>
    </comment>
    <comment ref="U26" authorId="3" shapeId="0" xr:uid="{00000000-0006-0000-0000-000054000000}">
      <text>
        <r>
          <rPr>
            <b/>
            <sz val="9"/>
            <color indexed="81"/>
            <rFont val="Tahoma"/>
            <family val="2"/>
          </rPr>
          <t>COFINACIACIÓN NACIÓN</t>
        </r>
      </text>
    </comment>
    <comment ref="V26" authorId="3" shapeId="0" xr:uid="{00000000-0006-0000-0000-000055000000}">
      <text>
        <r>
          <rPr>
            <b/>
            <sz val="9"/>
            <color indexed="81"/>
            <rFont val="Tahoma"/>
            <family val="2"/>
          </rPr>
          <t>CRÉDITO</t>
        </r>
      </text>
    </comment>
    <comment ref="W26" authorId="3" shapeId="0" xr:uid="{00000000-0006-0000-0000-000056000000}">
      <text>
        <r>
          <rPr>
            <b/>
            <sz val="9"/>
            <color indexed="81"/>
            <rFont val="Tahoma"/>
            <family val="2"/>
          </rPr>
          <t>CRÉDITO</t>
        </r>
      </text>
    </comment>
    <comment ref="X26" authorId="3" shapeId="0" xr:uid="{00000000-0006-0000-0000-000057000000}">
      <text>
        <r>
          <rPr>
            <b/>
            <sz val="9"/>
            <color indexed="81"/>
            <rFont val="Tahoma"/>
            <family val="2"/>
          </rPr>
          <t>OTROS</t>
        </r>
      </text>
    </comment>
    <comment ref="Y26" authorId="3" shapeId="0" xr:uid="{00000000-0006-0000-0000-000058000000}">
      <text>
        <r>
          <rPr>
            <b/>
            <sz val="9"/>
            <color indexed="81"/>
            <rFont val="Tahoma"/>
            <family val="2"/>
          </rPr>
          <t>OTROS</t>
        </r>
      </text>
    </comment>
    <comment ref="Z26" authorId="3" shapeId="0" xr:uid="{00000000-0006-0000-0000-000059000000}">
      <text>
        <r>
          <rPr>
            <b/>
            <sz val="9"/>
            <color indexed="81"/>
            <rFont val="Tahoma"/>
            <family val="2"/>
          </rPr>
          <t>RECURSOS PROPIOS</t>
        </r>
      </text>
    </comment>
    <comment ref="AA26" authorId="3" shapeId="0" xr:uid="{00000000-0006-0000-0000-00005A000000}">
      <text>
        <r>
          <rPr>
            <b/>
            <sz val="9"/>
            <color indexed="81"/>
            <rFont val="Tahoma"/>
            <family val="2"/>
          </rPr>
          <t>RECURSOS PROPIOS</t>
        </r>
      </text>
    </comment>
    <comment ref="AB26" authorId="3" shapeId="0" xr:uid="{00000000-0006-0000-0000-00005B000000}">
      <text>
        <r>
          <rPr>
            <b/>
            <sz val="9"/>
            <color indexed="81"/>
            <rFont val="Tahoma"/>
            <family val="2"/>
          </rPr>
          <t>SGP</t>
        </r>
      </text>
    </comment>
    <comment ref="AC26" authorId="3" shapeId="0" xr:uid="{00000000-0006-0000-0000-00005C000000}">
      <text>
        <r>
          <rPr>
            <b/>
            <sz val="9"/>
            <color indexed="81"/>
            <rFont val="Tahoma"/>
            <family val="2"/>
          </rPr>
          <t>SGP</t>
        </r>
      </text>
    </comment>
    <comment ref="AD26" authorId="3" shapeId="0" xr:uid="{00000000-0006-0000-0000-00005D000000}">
      <text>
        <r>
          <rPr>
            <b/>
            <sz val="9"/>
            <color indexed="81"/>
            <rFont val="Tahoma"/>
            <family val="2"/>
          </rPr>
          <t>REGALÍAS</t>
        </r>
      </text>
    </comment>
    <comment ref="AE26" authorId="3" shapeId="0" xr:uid="{00000000-0006-0000-0000-00005E000000}">
      <text>
        <r>
          <rPr>
            <b/>
            <sz val="9"/>
            <color indexed="81"/>
            <rFont val="Tahoma"/>
            <family val="2"/>
          </rPr>
          <t>REGALÍAS</t>
        </r>
      </text>
    </comment>
    <comment ref="AF26" authorId="3" shapeId="0" xr:uid="{00000000-0006-0000-0000-00005F000000}">
      <text>
        <r>
          <rPr>
            <b/>
            <sz val="9"/>
            <color indexed="81"/>
            <rFont val="Tahoma"/>
            <family val="2"/>
          </rPr>
          <t>RECURSOS FUNCIONAMIENTO</t>
        </r>
      </text>
    </comment>
    <comment ref="AG26" authorId="3" shapeId="0" xr:uid="{00000000-0006-0000-0000-000060000000}">
      <text>
        <r>
          <rPr>
            <b/>
            <sz val="9"/>
            <color indexed="81"/>
            <rFont val="Tahoma"/>
            <family val="2"/>
          </rPr>
          <t>RECURSOS FUNCIONAMIENTO</t>
        </r>
      </text>
    </comment>
    <comment ref="AH26" authorId="3" shapeId="0" xr:uid="{00000000-0006-0000-0000-000061000000}">
      <text>
        <r>
          <rPr>
            <b/>
            <sz val="9"/>
            <color indexed="81"/>
            <rFont val="Tahoma"/>
            <family val="2"/>
          </rPr>
          <t>RECURSOS GESTIONADOS</t>
        </r>
      </text>
    </comment>
    <comment ref="AI26" authorId="3" shapeId="0" xr:uid="{00000000-0006-0000-0000-000062000000}">
      <text>
        <r>
          <rPr>
            <b/>
            <sz val="9"/>
            <color indexed="81"/>
            <rFont val="Tahoma"/>
            <family val="2"/>
          </rPr>
          <t>RECURSOS GESTIONADOS</t>
        </r>
      </text>
    </comment>
    <comment ref="AJ26" authorId="3" shapeId="0" xr:uid="{00000000-0006-0000-0000-000063000000}">
      <text>
        <r>
          <rPr>
            <b/>
            <sz val="9"/>
            <color indexed="81"/>
            <rFont val="Tahoma"/>
            <family val="2"/>
          </rPr>
          <t>TOTALES</t>
        </r>
        <r>
          <rPr>
            <sz val="9"/>
            <color indexed="81"/>
            <rFont val="Tahoma"/>
            <family val="2"/>
          </rPr>
          <t xml:space="preserve">
</t>
        </r>
      </text>
    </comment>
    <comment ref="AK26" authorId="3" shapeId="0" xr:uid="{00000000-0006-0000-0000-000064000000}">
      <text>
        <r>
          <rPr>
            <b/>
            <sz val="9"/>
            <color indexed="81"/>
            <rFont val="Tahoma"/>
            <family val="2"/>
          </rPr>
          <t>TOTALES</t>
        </r>
        <r>
          <rPr>
            <sz val="9"/>
            <color indexed="81"/>
            <rFont val="Tahoma"/>
            <family val="2"/>
          </rPr>
          <t xml:space="preserve">
</t>
        </r>
      </text>
    </comment>
    <comment ref="AL26" authorId="2" shapeId="0" xr:uid="{00000000-0006-0000-0000-000065000000}">
      <text>
        <r>
          <rPr>
            <b/>
            <sz val="8"/>
            <color indexed="81"/>
            <rFont val="Tahoma"/>
            <family val="2"/>
          </rPr>
          <t>PRIMERA INFANCIA (0 a 5 años)</t>
        </r>
        <r>
          <rPr>
            <sz val="8"/>
            <color indexed="81"/>
            <rFont val="Tahoma"/>
            <family val="2"/>
          </rPr>
          <t xml:space="preserve">
</t>
        </r>
      </text>
    </comment>
    <comment ref="AM26" authorId="2" shapeId="0" xr:uid="{00000000-0006-0000-0000-000066000000}">
      <text>
        <r>
          <rPr>
            <b/>
            <sz val="8"/>
            <color indexed="81"/>
            <rFont val="Tahoma"/>
            <family val="2"/>
          </rPr>
          <t>INFANCIA (6 a 11 años)</t>
        </r>
        <r>
          <rPr>
            <sz val="8"/>
            <color indexed="81"/>
            <rFont val="Tahoma"/>
            <family val="2"/>
          </rPr>
          <t xml:space="preserve">
</t>
        </r>
      </text>
    </comment>
    <comment ref="AN26" authorId="2" shapeId="0" xr:uid="{00000000-0006-0000-0000-000067000000}">
      <text>
        <r>
          <rPr>
            <b/>
            <sz val="8"/>
            <color indexed="81"/>
            <rFont val="Tahoma"/>
            <family val="2"/>
          </rPr>
          <t>ADOLESCENCIA (12 A 17 años)</t>
        </r>
      </text>
    </comment>
    <comment ref="AO26" authorId="2" shapeId="0" xr:uid="{00000000-0006-0000-0000-000068000000}">
      <text>
        <r>
          <rPr>
            <b/>
            <sz val="8"/>
            <color indexed="81"/>
            <rFont val="Tahoma"/>
            <family val="2"/>
          </rPr>
          <t>JUVENTUD (18 a 28 años)</t>
        </r>
        <r>
          <rPr>
            <sz val="8"/>
            <color indexed="81"/>
            <rFont val="Tahoma"/>
            <family val="2"/>
          </rPr>
          <t xml:space="preserve">
</t>
        </r>
      </text>
    </comment>
    <comment ref="AP26"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26" authorId="2" shapeId="0" xr:uid="{00000000-0006-0000-0000-00006A000000}">
      <text>
        <r>
          <rPr>
            <b/>
            <sz val="8"/>
            <color indexed="81"/>
            <rFont val="Tahoma"/>
            <family val="2"/>
          </rPr>
          <t>ADULTO MAYOR  (61 años en adelante)</t>
        </r>
        <r>
          <rPr>
            <sz val="8"/>
            <color indexed="81"/>
            <rFont val="Tahoma"/>
            <family val="2"/>
          </rPr>
          <t xml:space="preserve">
</t>
        </r>
      </text>
    </comment>
    <comment ref="AS26" authorId="2" shapeId="0" xr:uid="{00000000-0006-0000-0000-00006B000000}">
      <text>
        <r>
          <rPr>
            <b/>
            <sz val="8"/>
            <color indexed="81"/>
            <rFont val="Tahoma"/>
            <family val="2"/>
          </rPr>
          <t>MUJERES</t>
        </r>
        <r>
          <rPr>
            <sz val="8"/>
            <color indexed="81"/>
            <rFont val="Tahoma"/>
            <family val="2"/>
          </rPr>
          <t xml:space="preserve">
</t>
        </r>
      </text>
    </comment>
    <comment ref="AT26" authorId="2" shapeId="0" xr:uid="{00000000-0006-0000-0000-00006C000000}">
      <text>
        <r>
          <rPr>
            <b/>
            <sz val="8"/>
            <color indexed="81"/>
            <rFont val="Tahoma"/>
            <family val="2"/>
          </rPr>
          <t>HOMBRES</t>
        </r>
      </text>
    </comment>
    <comment ref="AV26" authorId="2" shapeId="0" xr:uid="{00000000-0006-0000-0000-00006D000000}">
      <text>
        <r>
          <rPr>
            <b/>
            <sz val="8"/>
            <color indexed="81"/>
            <rFont val="Tahoma"/>
            <family val="2"/>
          </rPr>
          <t>VÍCTIMAS CONFLICTO ARMADO</t>
        </r>
        <r>
          <rPr>
            <sz val="8"/>
            <color indexed="81"/>
            <rFont val="Tahoma"/>
            <family val="2"/>
          </rPr>
          <t xml:space="preserve">
</t>
        </r>
      </text>
    </comment>
    <comment ref="AX26" authorId="2" shapeId="0" xr:uid="{00000000-0006-0000-0000-00006E000000}">
      <text>
        <r>
          <rPr>
            <b/>
            <sz val="8"/>
            <color indexed="81"/>
            <rFont val="Tahoma"/>
            <family val="2"/>
          </rPr>
          <t>DISCAPACITADOS</t>
        </r>
        <r>
          <rPr>
            <sz val="8"/>
            <color indexed="81"/>
            <rFont val="Tahoma"/>
            <family val="2"/>
          </rPr>
          <t xml:space="preserve">
</t>
        </r>
      </text>
    </comment>
    <comment ref="AY26" authorId="2" shapeId="0" xr:uid="{00000000-0006-0000-0000-00006F000000}">
      <text>
        <r>
          <rPr>
            <b/>
            <sz val="8"/>
            <color indexed="81"/>
            <rFont val="Tahoma"/>
            <family val="2"/>
          </rPr>
          <t>AFROCOLOMBIANO O RAIZAL</t>
        </r>
      </text>
    </comment>
    <comment ref="AZ26" authorId="2" shapeId="0" xr:uid="{00000000-0006-0000-0000-000070000000}">
      <text>
        <r>
          <rPr>
            <b/>
            <sz val="8"/>
            <color indexed="81"/>
            <rFont val="Tahoma"/>
            <family val="2"/>
          </rPr>
          <t>INDÍGENAS</t>
        </r>
        <r>
          <rPr>
            <sz val="8"/>
            <color indexed="81"/>
            <rFont val="Tahoma"/>
            <family val="2"/>
          </rPr>
          <t xml:space="preserve">
</t>
        </r>
      </text>
    </comment>
    <comment ref="BA26" authorId="1" shapeId="0" xr:uid="{00000000-0006-0000-0000-000071000000}">
      <text>
        <r>
          <rPr>
            <b/>
            <sz val="9"/>
            <color indexed="81"/>
            <rFont val="Tahoma"/>
            <family val="2"/>
          </rPr>
          <t>MEDIO DE EVIDENCIA. INFORME, RESGISTRO FOTOGRAFICO, PLANILLA, ETC</t>
        </r>
      </text>
    </comment>
    <comment ref="R33" authorId="3" shapeId="0" xr:uid="{00000000-0006-0000-0000-000072000000}">
      <text>
        <r>
          <rPr>
            <b/>
            <sz val="9"/>
            <color indexed="81"/>
            <rFont val="Tahoma"/>
            <family val="2"/>
          </rPr>
          <t>COFINANCIACIÓN DEPARTAMENTO</t>
        </r>
        <r>
          <rPr>
            <sz val="9"/>
            <color indexed="81"/>
            <rFont val="Tahoma"/>
            <family val="2"/>
          </rPr>
          <t xml:space="preserve">
</t>
        </r>
      </text>
    </comment>
    <comment ref="S33" authorId="3" shapeId="0" xr:uid="{00000000-0006-0000-0000-000073000000}">
      <text>
        <r>
          <rPr>
            <b/>
            <sz val="9"/>
            <color indexed="81"/>
            <rFont val="Tahoma"/>
            <family val="2"/>
          </rPr>
          <t>COFINANCIACIÓN DEPARTAMENTO</t>
        </r>
        <r>
          <rPr>
            <sz val="9"/>
            <color indexed="81"/>
            <rFont val="Tahoma"/>
            <family val="2"/>
          </rPr>
          <t xml:space="preserve">
</t>
        </r>
      </text>
    </comment>
    <comment ref="T33" authorId="3" shapeId="0" xr:uid="{00000000-0006-0000-0000-000074000000}">
      <text>
        <r>
          <rPr>
            <b/>
            <sz val="9"/>
            <color indexed="81"/>
            <rFont val="Tahoma"/>
            <family val="2"/>
          </rPr>
          <t>COFINACIACIÓN NACIÓN</t>
        </r>
      </text>
    </comment>
    <comment ref="U33" authorId="3" shapeId="0" xr:uid="{00000000-0006-0000-0000-000075000000}">
      <text>
        <r>
          <rPr>
            <b/>
            <sz val="9"/>
            <color indexed="81"/>
            <rFont val="Tahoma"/>
            <family val="2"/>
          </rPr>
          <t>COFINACIACIÓN NACIÓN</t>
        </r>
      </text>
    </comment>
    <comment ref="V33" authorId="3" shapeId="0" xr:uid="{00000000-0006-0000-0000-000076000000}">
      <text>
        <r>
          <rPr>
            <b/>
            <sz val="9"/>
            <color indexed="81"/>
            <rFont val="Tahoma"/>
            <family val="2"/>
          </rPr>
          <t>CRÉDITO</t>
        </r>
      </text>
    </comment>
    <comment ref="W33" authorId="3" shapeId="0" xr:uid="{00000000-0006-0000-0000-000077000000}">
      <text>
        <r>
          <rPr>
            <b/>
            <sz val="9"/>
            <color indexed="81"/>
            <rFont val="Tahoma"/>
            <family val="2"/>
          </rPr>
          <t>CRÉDITO</t>
        </r>
      </text>
    </comment>
    <comment ref="X33" authorId="3" shapeId="0" xr:uid="{00000000-0006-0000-0000-000078000000}">
      <text>
        <r>
          <rPr>
            <b/>
            <sz val="9"/>
            <color indexed="81"/>
            <rFont val="Tahoma"/>
            <family val="2"/>
          </rPr>
          <t>OTROS</t>
        </r>
      </text>
    </comment>
    <comment ref="Y33" authorId="3" shapeId="0" xr:uid="{00000000-0006-0000-0000-000079000000}">
      <text>
        <r>
          <rPr>
            <b/>
            <sz val="9"/>
            <color indexed="81"/>
            <rFont val="Tahoma"/>
            <family val="2"/>
          </rPr>
          <t>OTROS</t>
        </r>
      </text>
    </comment>
    <comment ref="Z33" authorId="3" shapeId="0" xr:uid="{00000000-0006-0000-0000-00007A000000}">
      <text>
        <r>
          <rPr>
            <b/>
            <sz val="9"/>
            <color indexed="81"/>
            <rFont val="Tahoma"/>
            <family val="2"/>
          </rPr>
          <t>RECURSOS PROPIOS</t>
        </r>
      </text>
    </comment>
    <comment ref="AA33" authorId="3" shapeId="0" xr:uid="{00000000-0006-0000-0000-00007B000000}">
      <text>
        <r>
          <rPr>
            <b/>
            <sz val="9"/>
            <color indexed="81"/>
            <rFont val="Tahoma"/>
            <family val="2"/>
          </rPr>
          <t>RECURSOS PROPIOS</t>
        </r>
      </text>
    </comment>
    <comment ref="AB33" authorId="3" shapeId="0" xr:uid="{00000000-0006-0000-0000-00007C000000}">
      <text>
        <r>
          <rPr>
            <b/>
            <sz val="9"/>
            <color indexed="81"/>
            <rFont val="Tahoma"/>
            <family val="2"/>
          </rPr>
          <t>SGP</t>
        </r>
      </text>
    </comment>
    <comment ref="AC33" authorId="3" shapeId="0" xr:uid="{00000000-0006-0000-0000-00007D000000}">
      <text>
        <r>
          <rPr>
            <b/>
            <sz val="9"/>
            <color indexed="81"/>
            <rFont val="Tahoma"/>
            <family val="2"/>
          </rPr>
          <t>SGP</t>
        </r>
      </text>
    </comment>
    <comment ref="AD33" authorId="3" shapeId="0" xr:uid="{00000000-0006-0000-0000-00007E000000}">
      <text>
        <r>
          <rPr>
            <b/>
            <sz val="9"/>
            <color indexed="81"/>
            <rFont val="Tahoma"/>
            <family val="2"/>
          </rPr>
          <t>REGALÍAS</t>
        </r>
      </text>
    </comment>
    <comment ref="AE33" authorId="3" shapeId="0" xr:uid="{00000000-0006-0000-0000-00007F000000}">
      <text>
        <r>
          <rPr>
            <b/>
            <sz val="9"/>
            <color indexed="81"/>
            <rFont val="Tahoma"/>
            <family val="2"/>
          </rPr>
          <t>REGALÍAS</t>
        </r>
      </text>
    </comment>
    <comment ref="AF33" authorId="3" shapeId="0" xr:uid="{00000000-0006-0000-0000-000080000000}">
      <text>
        <r>
          <rPr>
            <b/>
            <sz val="9"/>
            <color indexed="81"/>
            <rFont val="Tahoma"/>
            <family val="2"/>
          </rPr>
          <t>RECURSOS FUNCIONAMIENTO</t>
        </r>
      </text>
    </comment>
    <comment ref="AG33" authorId="3" shapeId="0" xr:uid="{00000000-0006-0000-0000-000081000000}">
      <text>
        <r>
          <rPr>
            <b/>
            <sz val="9"/>
            <color indexed="81"/>
            <rFont val="Tahoma"/>
            <family val="2"/>
          </rPr>
          <t>RECURSOS FUNCIONAMIENTO</t>
        </r>
      </text>
    </comment>
    <comment ref="AH33" authorId="3" shapeId="0" xr:uid="{00000000-0006-0000-0000-000082000000}">
      <text>
        <r>
          <rPr>
            <b/>
            <sz val="9"/>
            <color indexed="81"/>
            <rFont val="Tahoma"/>
            <family val="2"/>
          </rPr>
          <t>RECURSOS GESTIONADOS</t>
        </r>
      </text>
    </comment>
    <comment ref="AI33" authorId="3" shapeId="0" xr:uid="{00000000-0006-0000-0000-000083000000}">
      <text>
        <r>
          <rPr>
            <b/>
            <sz val="9"/>
            <color indexed="81"/>
            <rFont val="Tahoma"/>
            <family val="2"/>
          </rPr>
          <t>RECURSOS GESTIONADOS</t>
        </r>
      </text>
    </comment>
    <comment ref="AJ33" authorId="3" shapeId="0" xr:uid="{00000000-0006-0000-0000-000084000000}">
      <text>
        <r>
          <rPr>
            <b/>
            <sz val="9"/>
            <color indexed="81"/>
            <rFont val="Tahoma"/>
            <family val="2"/>
          </rPr>
          <t>TOTALES</t>
        </r>
        <r>
          <rPr>
            <sz val="9"/>
            <color indexed="81"/>
            <rFont val="Tahoma"/>
            <family val="2"/>
          </rPr>
          <t xml:space="preserve">
</t>
        </r>
      </text>
    </comment>
    <comment ref="AK33" authorId="3" shapeId="0" xr:uid="{00000000-0006-0000-0000-000085000000}">
      <text>
        <r>
          <rPr>
            <b/>
            <sz val="9"/>
            <color indexed="81"/>
            <rFont val="Tahoma"/>
            <family val="2"/>
          </rPr>
          <t>TOTALES</t>
        </r>
        <r>
          <rPr>
            <sz val="9"/>
            <color indexed="81"/>
            <rFont val="Tahoma"/>
            <family val="2"/>
          </rPr>
          <t xml:space="preserve">
</t>
        </r>
      </text>
    </comment>
    <comment ref="AL33" authorId="2" shapeId="0" xr:uid="{00000000-0006-0000-0000-000086000000}">
      <text>
        <r>
          <rPr>
            <b/>
            <sz val="8"/>
            <color indexed="81"/>
            <rFont val="Tahoma"/>
            <family val="2"/>
          </rPr>
          <t>PRIMERA INFANCIA (0 a 5 años)</t>
        </r>
        <r>
          <rPr>
            <sz val="8"/>
            <color indexed="81"/>
            <rFont val="Tahoma"/>
            <family val="2"/>
          </rPr>
          <t xml:space="preserve">
</t>
        </r>
      </text>
    </comment>
    <comment ref="AM33" authorId="2" shapeId="0" xr:uid="{00000000-0006-0000-0000-000087000000}">
      <text>
        <r>
          <rPr>
            <b/>
            <sz val="8"/>
            <color indexed="81"/>
            <rFont val="Tahoma"/>
            <family val="2"/>
          </rPr>
          <t>INFANCIA (6 a 11 años)</t>
        </r>
        <r>
          <rPr>
            <sz val="8"/>
            <color indexed="81"/>
            <rFont val="Tahoma"/>
            <family val="2"/>
          </rPr>
          <t xml:space="preserve">
</t>
        </r>
      </text>
    </comment>
    <comment ref="AN33" authorId="2" shapeId="0" xr:uid="{00000000-0006-0000-0000-000088000000}">
      <text>
        <r>
          <rPr>
            <b/>
            <sz val="8"/>
            <color indexed="81"/>
            <rFont val="Tahoma"/>
            <family val="2"/>
          </rPr>
          <t>ADOLESCENCIA (12 A 17 años)</t>
        </r>
      </text>
    </comment>
    <comment ref="AO33" authorId="2" shapeId="0" xr:uid="{00000000-0006-0000-0000-000089000000}">
      <text>
        <r>
          <rPr>
            <b/>
            <sz val="8"/>
            <color indexed="81"/>
            <rFont val="Tahoma"/>
            <family val="2"/>
          </rPr>
          <t>JUVENTUD (18 a 28 años)</t>
        </r>
        <r>
          <rPr>
            <sz val="8"/>
            <color indexed="81"/>
            <rFont val="Tahoma"/>
            <family val="2"/>
          </rPr>
          <t xml:space="preserve">
</t>
        </r>
      </text>
    </comment>
    <comment ref="AP33"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3" authorId="2" shapeId="0" xr:uid="{00000000-0006-0000-0000-00008B000000}">
      <text>
        <r>
          <rPr>
            <b/>
            <sz val="8"/>
            <color indexed="81"/>
            <rFont val="Tahoma"/>
            <family val="2"/>
          </rPr>
          <t>ADULTO MAYOR  (61 años en adelante)</t>
        </r>
        <r>
          <rPr>
            <sz val="8"/>
            <color indexed="81"/>
            <rFont val="Tahoma"/>
            <family val="2"/>
          </rPr>
          <t xml:space="preserve">
</t>
        </r>
      </text>
    </comment>
    <comment ref="AS33" authorId="2" shapeId="0" xr:uid="{00000000-0006-0000-0000-00008C000000}">
      <text>
        <r>
          <rPr>
            <b/>
            <sz val="8"/>
            <color indexed="81"/>
            <rFont val="Tahoma"/>
            <family val="2"/>
          </rPr>
          <t>MUJERES</t>
        </r>
        <r>
          <rPr>
            <sz val="8"/>
            <color indexed="81"/>
            <rFont val="Tahoma"/>
            <family val="2"/>
          </rPr>
          <t xml:space="preserve">
</t>
        </r>
      </text>
    </comment>
    <comment ref="AT33" authorId="2" shapeId="0" xr:uid="{00000000-0006-0000-0000-00008D000000}">
      <text>
        <r>
          <rPr>
            <b/>
            <sz val="8"/>
            <color indexed="81"/>
            <rFont val="Tahoma"/>
            <family val="2"/>
          </rPr>
          <t>HOMBRES</t>
        </r>
      </text>
    </comment>
    <comment ref="AV33" authorId="2" shapeId="0" xr:uid="{00000000-0006-0000-0000-00008E000000}">
      <text>
        <r>
          <rPr>
            <b/>
            <sz val="8"/>
            <color indexed="81"/>
            <rFont val="Tahoma"/>
            <family val="2"/>
          </rPr>
          <t>VÍCTIMAS CONFLICTO ARMADO</t>
        </r>
        <r>
          <rPr>
            <sz val="8"/>
            <color indexed="81"/>
            <rFont val="Tahoma"/>
            <family val="2"/>
          </rPr>
          <t xml:space="preserve">
</t>
        </r>
      </text>
    </comment>
    <comment ref="AX33" authorId="2" shapeId="0" xr:uid="{00000000-0006-0000-0000-00008F000000}">
      <text>
        <r>
          <rPr>
            <b/>
            <sz val="8"/>
            <color indexed="81"/>
            <rFont val="Tahoma"/>
            <family val="2"/>
          </rPr>
          <t>DISCAPACITADOS</t>
        </r>
        <r>
          <rPr>
            <sz val="8"/>
            <color indexed="81"/>
            <rFont val="Tahoma"/>
            <family val="2"/>
          </rPr>
          <t xml:space="preserve">
</t>
        </r>
      </text>
    </comment>
    <comment ref="AY33" authorId="2" shapeId="0" xr:uid="{00000000-0006-0000-0000-000090000000}">
      <text>
        <r>
          <rPr>
            <b/>
            <sz val="8"/>
            <color indexed="81"/>
            <rFont val="Tahoma"/>
            <family val="2"/>
          </rPr>
          <t>AFROCOLOMBIANO O RAIZAL</t>
        </r>
      </text>
    </comment>
    <comment ref="AZ33" authorId="2" shapeId="0" xr:uid="{00000000-0006-0000-0000-000091000000}">
      <text>
        <r>
          <rPr>
            <b/>
            <sz val="8"/>
            <color indexed="81"/>
            <rFont val="Tahoma"/>
            <family val="2"/>
          </rPr>
          <t>INDÍGENAS</t>
        </r>
        <r>
          <rPr>
            <sz val="8"/>
            <color indexed="81"/>
            <rFont val="Tahoma"/>
            <family val="2"/>
          </rPr>
          <t xml:space="preserve">
</t>
        </r>
      </text>
    </comment>
    <comment ref="BA33" authorId="1" shapeId="0" xr:uid="{00000000-0006-0000-0000-000092000000}">
      <text>
        <r>
          <rPr>
            <b/>
            <sz val="9"/>
            <color indexed="81"/>
            <rFont val="Tahoma"/>
            <family val="2"/>
          </rPr>
          <t>MEDIO DE EVIDENCIA. INFORME, RESGISTRO FOTOGRAFICO, PLANILLA, ETC</t>
        </r>
      </text>
    </comment>
    <comment ref="AL39" authorId="2" shapeId="0" xr:uid="{00000000-0006-0000-0000-000093000000}">
      <text>
        <r>
          <rPr>
            <b/>
            <sz val="8"/>
            <color indexed="81"/>
            <rFont val="Tahoma"/>
            <family val="2"/>
          </rPr>
          <t>PRIMERA INFANCIA (0 a 5 años)</t>
        </r>
        <r>
          <rPr>
            <sz val="8"/>
            <color indexed="81"/>
            <rFont val="Tahoma"/>
            <family val="2"/>
          </rPr>
          <t xml:space="preserve">
</t>
        </r>
      </text>
    </comment>
    <comment ref="AM39" authorId="2" shapeId="0" xr:uid="{00000000-0006-0000-0000-000094000000}">
      <text>
        <r>
          <rPr>
            <b/>
            <sz val="8"/>
            <color indexed="81"/>
            <rFont val="Tahoma"/>
            <family val="2"/>
          </rPr>
          <t>INFANCIA (6 a 11 años)</t>
        </r>
        <r>
          <rPr>
            <sz val="8"/>
            <color indexed="81"/>
            <rFont val="Tahoma"/>
            <family val="2"/>
          </rPr>
          <t xml:space="preserve">
</t>
        </r>
      </text>
    </comment>
    <comment ref="AN39" authorId="2" shapeId="0" xr:uid="{00000000-0006-0000-0000-000095000000}">
      <text>
        <r>
          <rPr>
            <b/>
            <sz val="8"/>
            <color indexed="81"/>
            <rFont val="Tahoma"/>
            <family val="2"/>
          </rPr>
          <t>ADOLESCENCIA (12 A 17 años)</t>
        </r>
      </text>
    </comment>
    <comment ref="AO39" authorId="2" shapeId="0" xr:uid="{00000000-0006-0000-0000-000096000000}">
      <text>
        <r>
          <rPr>
            <b/>
            <sz val="8"/>
            <color indexed="81"/>
            <rFont val="Tahoma"/>
            <family val="2"/>
          </rPr>
          <t>JUVENTUD (18 a 28 años)</t>
        </r>
        <r>
          <rPr>
            <sz val="8"/>
            <color indexed="81"/>
            <rFont val="Tahoma"/>
            <family val="2"/>
          </rPr>
          <t xml:space="preserve">
</t>
        </r>
      </text>
    </comment>
    <comment ref="AP39" authorId="2" shapeId="0" xr:uid="{00000000-0006-0000-0000-000097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98000000}">
      <text>
        <r>
          <rPr>
            <b/>
            <sz val="8"/>
            <color indexed="81"/>
            <rFont val="Tahoma"/>
            <family val="2"/>
          </rPr>
          <t>ADULTO MAYOR  (61 años en adelante)</t>
        </r>
        <r>
          <rPr>
            <sz val="8"/>
            <color indexed="81"/>
            <rFont val="Tahoma"/>
            <family val="2"/>
          </rPr>
          <t xml:space="preserve">
</t>
        </r>
      </text>
    </comment>
    <comment ref="AS39" authorId="2" shapeId="0" xr:uid="{00000000-0006-0000-0000-000099000000}">
      <text>
        <r>
          <rPr>
            <b/>
            <sz val="8"/>
            <color indexed="81"/>
            <rFont val="Tahoma"/>
            <family val="2"/>
          </rPr>
          <t>MUJERES</t>
        </r>
        <r>
          <rPr>
            <sz val="8"/>
            <color indexed="81"/>
            <rFont val="Tahoma"/>
            <family val="2"/>
          </rPr>
          <t xml:space="preserve">
</t>
        </r>
      </text>
    </comment>
    <comment ref="AT39" authorId="2" shapeId="0" xr:uid="{00000000-0006-0000-0000-00009A000000}">
      <text>
        <r>
          <rPr>
            <b/>
            <sz val="8"/>
            <color indexed="81"/>
            <rFont val="Tahoma"/>
            <family val="2"/>
          </rPr>
          <t>HOMBRES</t>
        </r>
      </text>
    </comment>
    <comment ref="AV39" authorId="2" shapeId="0" xr:uid="{00000000-0006-0000-0000-00009B000000}">
      <text>
        <r>
          <rPr>
            <b/>
            <sz val="8"/>
            <color indexed="81"/>
            <rFont val="Tahoma"/>
            <family val="2"/>
          </rPr>
          <t>VÍCTIMAS CONFLICTO ARMADO</t>
        </r>
        <r>
          <rPr>
            <sz val="8"/>
            <color indexed="81"/>
            <rFont val="Tahoma"/>
            <family val="2"/>
          </rPr>
          <t xml:space="preserve">
</t>
        </r>
      </text>
    </comment>
    <comment ref="AX39" authorId="2" shapeId="0" xr:uid="{00000000-0006-0000-0000-00009C000000}">
      <text>
        <r>
          <rPr>
            <b/>
            <sz val="8"/>
            <color indexed="81"/>
            <rFont val="Tahoma"/>
            <family val="2"/>
          </rPr>
          <t>DISCAPACITADOS</t>
        </r>
        <r>
          <rPr>
            <sz val="8"/>
            <color indexed="81"/>
            <rFont val="Tahoma"/>
            <family val="2"/>
          </rPr>
          <t xml:space="preserve">
</t>
        </r>
      </text>
    </comment>
    <comment ref="AY39" authorId="2" shapeId="0" xr:uid="{00000000-0006-0000-0000-00009D000000}">
      <text>
        <r>
          <rPr>
            <b/>
            <sz val="8"/>
            <color indexed="81"/>
            <rFont val="Tahoma"/>
            <family val="2"/>
          </rPr>
          <t>AFROCOLOMBIANO O RAIZAL</t>
        </r>
      </text>
    </comment>
    <comment ref="AZ39" authorId="2" shapeId="0" xr:uid="{00000000-0006-0000-0000-00009E000000}">
      <text>
        <r>
          <rPr>
            <b/>
            <sz val="8"/>
            <color indexed="81"/>
            <rFont val="Tahoma"/>
            <family val="2"/>
          </rPr>
          <t>INDÍGENAS</t>
        </r>
        <r>
          <rPr>
            <sz val="8"/>
            <color indexed="81"/>
            <rFont val="Tahoma"/>
            <family val="2"/>
          </rPr>
          <t xml:space="preserve">
</t>
        </r>
      </text>
    </comment>
    <comment ref="BA39" authorId="1" shapeId="0" xr:uid="{00000000-0006-0000-0000-00009F000000}">
      <text>
        <r>
          <rPr>
            <b/>
            <sz val="9"/>
            <color indexed="81"/>
            <rFont val="Tahoma"/>
            <family val="2"/>
          </rPr>
          <t>MEDIO DE EVIDENCIA. INFORME, RESGISTRO FOTOGRAFICO, PLANILLA, ETC</t>
        </r>
      </text>
    </comment>
    <comment ref="AL48" authorId="2" shapeId="0" xr:uid="{00000000-0006-0000-0000-0000A0000000}">
      <text>
        <r>
          <rPr>
            <b/>
            <sz val="8"/>
            <color indexed="81"/>
            <rFont val="Tahoma"/>
            <family val="2"/>
          </rPr>
          <t>PRIMERA INFANCIA (0 a 5 años)</t>
        </r>
        <r>
          <rPr>
            <sz val="8"/>
            <color indexed="81"/>
            <rFont val="Tahoma"/>
            <family val="2"/>
          </rPr>
          <t xml:space="preserve">
</t>
        </r>
      </text>
    </comment>
    <comment ref="AM48" authorId="2" shapeId="0" xr:uid="{00000000-0006-0000-0000-0000A1000000}">
      <text>
        <r>
          <rPr>
            <b/>
            <sz val="8"/>
            <color indexed="81"/>
            <rFont val="Tahoma"/>
            <family val="2"/>
          </rPr>
          <t>INFANCIA (6 a 11 años)</t>
        </r>
        <r>
          <rPr>
            <sz val="8"/>
            <color indexed="81"/>
            <rFont val="Tahoma"/>
            <family val="2"/>
          </rPr>
          <t xml:space="preserve">
</t>
        </r>
      </text>
    </comment>
    <comment ref="AN48" authorId="2" shapeId="0" xr:uid="{00000000-0006-0000-0000-0000A2000000}">
      <text>
        <r>
          <rPr>
            <b/>
            <sz val="8"/>
            <color indexed="81"/>
            <rFont val="Tahoma"/>
            <family val="2"/>
          </rPr>
          <t>ADOLESCENCIA (12 A 17 años)</t>
        </r>
      </text>
    </comment>
    <comment ref="AO48" authorId="2" shapeId="0" xr:uid="{00000000-0006-0000-0000-0000A3000000}">
      <text>
        <r>
          <rPr>
            <b/>
            <sz val="8"/>
            <color indexed="81"/>
            <rFont val="Tahoma"/>
            <family val="2"/>
          </rPr>
          <t>JUVENTUD (18 a 28 años)</t>
        </r>
        <r>
          <rPr>
            <sz val="8"/>
            <color indexed="81"/>
            <rFont val="Tahoma"/>
            <family val="2"/>
          </rPr>
          <t xml:space="preserve">
</t>
        </r>
      </text>
    </comment>
    <comment ref="AP48" authorId="2" shapeId="0" xr:uid="{00000000-0006-0000-0000-0000A4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A5000000}">
      <text>
        <r>
          <rPr>
            <b/>
            <sz val="8"/>
            <color indexed="81"/>
            <rFont val="Tahoma"/>
            <family val="2"/>
          </rPr>
          <t>ADULTO MAYOR  (61 años en adelante)</t>
        </r>
        <r>
          <rPr>
            <sz val="8"/>
            <color indexed="81"/>
            <rFont val="Tahoma"/>
            <family val="2"/>
          </rPr>
          <t xml:space="preserve">
</t>
        </r>
      </text>
    </comment>
    <comment ref="AS48" authorId="2" shapeId="0" xr:uid="{00000000-0006-0000-0000-0000A6000000}">
      <text>
        <r>
          <rPr>
            <b/>
            <sz val="8"/>
            <color indexed="81"/>
            <rFont val="Tahoma"/>
            <family val="2"/>
          </rPr>
          <t>MUJERES</t>
        </r>
        <r>
          <rPr>
            <sz val="8"/>
            <color indexed="81"/>
            <rFont val="Tahoma"/>
            <family val="2"/>
          </rPr>
          <t xml:space="preserve">
</t>
        </r>
      </text>
    </comment>
    <comment ref="AT48" authorId="2" shapeId="0" xr:uid="{00000000-0006-0000-0000-0000A7000000}">
      <text>
        <r>
          <rPr>
            <b/>
            <sz val="8"/>
            <color indexed="81"/>
            <rFont val="Tahoma"/>
            <family val="2"/>
          </rPr>
          <t>HOMBRES</t>
        </r>
      </text>
    </comment>
    <comment ref="AV48" authorId="2" shapeId="0" xr:uid="{00000000-0006-0000-0000-0000A8000000}">
      <text>
        <r>
          <rPr>
            <b/>
            <sz val="8"/>
            <color indexed="81"/>
            <rFont val="Tahoma"/>
            <family val="2"/>
          </rPr>
          <t>VÍCTIMAS CONFLICTO ARMADO</t>
        </r>
        <r>
          <rPr>
            <sz val="8"/>
            <color indexed="81"/>
            <rFont val="Tahoma"/>
            <family val="2"/>
          </rPr>
          <t xml:space="preserve">
</t>
        </r>
      </text>
    </comment>
    <comment ref="AX48" authorId="2" shapeId="0" xr:uid="{00000000-0006-0000-0000-0000A9000000}">
      <text>
        <r>
          <rPr>
            <b/>
            <sz val="8"/>
            <color indexed="81"/>
            <rFont val="Tahoma"/>
            <family val="2"/>
          </rPr>
          <t>DISCAPACITADOS</t>
        </r>
        <r>
          <rPr>
            <sz val="8"/>
            <color indexed="81"/>
            <rFont val="Tahoma"/>
            <family val="2"/>
          </rPr>
          <t xml:space="preserve">
</t>
        </r>
      </text>
    </comment>
    <comment ref="AY48" authorId="2" shapeId="0" xr:uid="{00000000-0006-0000-0000-0000AA000000}">
      <text>
        <r>
          <rPr>
            <b/>
            <sz val="8"/>
            <color indexed="81"/>
            <rFont val="Tahoma"/>
            <family val="2"/>
          </rPr>
          <t>AFROCOLOMBIANO O RAIZAL</t>
        </r>
      </text>
    </comment>
    <comment ref="AZ48" authorId="2" shapeId="0" xr:uid="{00000000-0006-0000-0000-0000AB000000}">
      <text>
        <r>
          <rPr>
            <b/>
            <sz val="8"/>
            <color indexed="81"/>
            <rFont val="Tahoma"/>
            <family val="2"/>
          </rPr>
          <t>INDÍGENAS</t>
        </r>
        <r>
          <rPr>
            <sz val="8"/>
            <color indexed="81"/>
            <rFont val="Tahoma"/>
            <family val="2"/>
          </rPr>
          <t xml:space="preserve">
</t>
        </r>
      </text>
    </comment>
    <comment ref="BA48" authorId="1" shapeId="0" xr:uid="{00000000-0006-0000-0000-0000AC000000}">
      <text>
        <r>
          <rPr>
            <b/>
            <sz val="9"/>
            <color indexed="81"/>
            <rFont val="Tahoma"/>
            <family val="2"/>
          </rPr>
          <t>MEDIO DE EVIDENCIA. INFORME, RESGISTRO FOTOGRAFICO, PLANILLA, ETC</t>
        </r>
      </text>
    </comment>
    <comment ref="AL57" authorId="2" shapeId="0" xr:uid="{00000000-0006-0000-0000-0000AD000000}">
      <text>
        <r>
          <rPr>
            <b/>
            <sz val="8"/>
            <color indexed="81"/>
            <rFont val="Tahoma"/>
            <family val="2"/>
          </rPr>
          <t>PRIMERA INFANCIA (0 a 5 años)</t>
        </r>
        <r>
          <rPr>
            <sz val="8"/>
            <color indexed="81"/>
            <rFont val="Tahoma"/>
            <family val="2"/>
          </rPr>
          <t xml:space="preserve">
</t>
        </r>
      </text>
    </comment>
    <comment ref="AM57" authorId="2" shapeId="0" xr:uid="{00000000-0006-0000-0000-0000AE000000}">
      <text>
        <r>
          <rPr>
            <b/>
            <sz val="8"/>
            <color indexed="81"/>
            <rFont val="Tahoma"/>
            <family val="2"/>
          </rPr>
          <t>INFANCIA (6 a 11 años)</t>
        </r>
        <r>
          <rPr>
            <sz val="8"/>
            <color indexed="81"/>
            <rFont val="Tahoma"/>
            <family val="2"/>
          </rPr>
          <t xml:space="preserve">
</t>
        </r>
      </text>
    </comment>
    <comment ref="AN57" authorId="2" shapeId="0" xr:uid="{00000000-0006-0000-0000-0000AF000000}">
      <text>
        <r>
          <rPr>
            <b/>
            <sz val="8"/>
            <color indexed="81"/>
            <rFont val="Tahoma"/>
            <family val="2"/>
          </rPr>
          <t>ADOLESCENCIA (12 A 17 años)</t>
        </r>
      </text>
    </comment>
    <comment ref="AO57" authorId="2" shapeId="0" xr:uid="{00000000-0006-0000-0000-0000B0000000}">
      <text>
        <r>
          <rPr>
            <b/>
            <sz val="8"/>
            <color indexed="81"/>
            <rFont val="Tahoma"/>
            <family val="2"/>
          </rPr>
          <t>JUVENTUD (18 a 28 años)</t>
        </r>
        <r>
          <rPr>
            <sz val="8"/>
            <color indexed="81"/>
            <rFont val="Tahoma"/>
            <family val="2"/>
          </rPr>
          <t xml:space="preserve">
</t>
        </r>
      </text>
    </comment>
    <comment ref="AP57" authorId="2" shapeId="0" xr:uid="{00000000-0006-0000-0000-0000B1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B2000000}">
      <text>
        <r>
          <rPr>
            <b/>
            <sz val="8"/>
            <color indexed="81"/>
            <rFont val="Tahoma"/>
            <family val="2"/>
          </rPr>
          <t>ADULTO MAYOR  (61 años en adelante)</t>
        </r>
        <r>
          <rPr>
            <sz val="8"/>
            <color indexed="81"/>
            <rFont val="Tahoma"/>
            <family val="2"/>
          </rPr>
          <t xml:space="preserve">
</t>
        </r>
      </text>
    </comment>
    <comment ref="AS57" authorId="2" shapeId="0" xr:uid="{00000000-0006-0000-0000-0000B3000000}">
      <text>
        <r>
          <rPr>
            <b/>
            <sz val="8"/>
            <color indexed="81"/>
            <rFont val="Tahoma"/>
            <family val="2"/>
          </rPr>
          <t>MUJERES</t>
        </r>
        <r>
          <rPr>
            <sz val="8"/>
            <color indexed="81"/>
            <rFont val="Tahoma"/>
            <family val="2"/>
          </rPr>
          <t xml:space="preserve">
</t>
        </r>
      </text>
    </comment>
    <comment ref="AT57" authorId="2" shapeId="0" xr:uid="{00000000-0006-0000-0000-0000B4000000}">
      <text>
        <r>
          <rPr>
            <b/>
            <sz val="8"/>
            <color indexed="81"/>
            <rFont val="Tahoma"/>
            <family val="2"/>
          </rPr>
          <t>HOMBRES</t>
        </r>
      </text>
    </comment>
    <comment ref="AV57" authorId="2" shapeId="0" xr:uid="{00000000-0006-0000-0000-0000B5000000}">
      <text>
        <r>
          <rPr>
            <b/>
            <sz val="8"/>
            <color indexed="81"/>
            <rFont val="Tahoma"/>
            <family val="2"/>
          </rPr>
          <t>VÍCTIMAS CONFLICTO ARMADO</t>
        </r>
        <r>
          <rPr>
            <sz val="8"/>
            <color indexed="81"/>
            <rFont val="Tahoma"/>
            <family val="2"/>
          </rPr>
          <t xml:space="preserve">
</t>
        </r>
      </text>
    </comment>
    <comment ref="AX57" authorId="2" shapeId="0" xr:uid="{00000000-0006-0000-0000-0000B6000000}">
      <text>
        <r>
          <rPr>
            <b/>
            <sz val="8"/>
            <color indexed="81"/>
            <rFont val="Tahoma"/>
            <family val="2"/>
          </rPr>
          <t>DISCAPACITADOS</t>
        </r>
        <r>
          <rPr>
            <sz val="8"/>
            <color indexed="81"/>
            <rFont val="Tahoma"/>
            <family val="2"/>
          </rPr>
          <t xml:space="preserve">
</t>
        </r>
      </text>
    </comment>
    <comment ref="AY57" authorId="2" shapeId="0" xr:uid="{00000000-0006-0000-0000-0000B7000000}">
      <text>
        <r>
          <rPr>
            <b/>
            <sz val="8"/>
            <color indexed="81"/>
            <rFont val="Tahoma"/>
            <family val="2"/>
          </rPr>
          <t>AFROCOLOMBIANO O RAIZAL</t>
        </r>
      </text>
    </comment>
    <comment ref="AZ57" authorId="2" shapeId="0" xr:uid="{00000000-0006-0000-0000-0000B8000000}">
      <text>
        <r>
          <rPr>
            <b/>
            <sz val="8"/>
            <color indexed="81"/>
            <rFont val="Tahoma"/>
            <family val="2"/>
          </rPr>
          <t>INDÍGENAS</t>
        </r>
        <r>
          <rPr>
            <sz val="8"/>
            <color indexed="81"/>
            <rFont val="Tahoma"/>
            <family val="2"/>
          </rPr>
          <t xml:space="preserve">
</t>
        </r>
      </text>
    </comment>
    <comment ref="BA57" authorId="1" shapeId="0" xr:uid="{00000000-0006-0000-0000-0000B9000000}">
      <text>
        <r>
          <rPr>
            <b/>
            <sz val="9"/>
            <color indexed="81"/>
            <rFont val="Tahoma"/>
            <family val="2"/>
          </rPr>
          <t>MEDIO DE EVIDENCIA. INFORME, RESGISTRO FOTOGRAFICO, PLANILLA, ETC</t>
        </r>
      </text>
    </comment>
    <comment ref="AL66" authorId="2" shapeId="0" xr:uid="{00000000-0006-0000-0000-0000BA000000}">
      <text>
        <r>
          <rPr>
            <b/>
            <sz val="8"/>
            <color indexed="81"/>
            <rFont val="Tahoma"/>
            <family val="2"/>
          </rPr>
          <t>PRIMERA INFANCIA (0 a 5 años)</t>
        </r>
        <r>
          <rPr>
            <sz val="8"/>
            <color indexed="81"/>
            <rFont val="Tahoma"/>
            <family val="2"/>
          </rPr>
          <t xml:space="preserve">
</t>
        </r>
      </text>
    </comment>
    <comment ref="AM66" authorId="2" shapeId="0" xr:uid="{00000000-0006-0000-0000-0000BB000000}">
      <text>
        <r>
          <rPr>
            <b/>
            <sz val="8"/>
            <color indexed="81"/>
            <rFont val="Tahoma"/>
            <family val="2"/>
          </rPr>
          <t>INFANCIA (6 a 11 años)</t>
        </r>
        <r>
          <rPr>
            <sz val="8"/>
            <color indexed="81"/>
            <rFont val="Tahoma"/>
            <family val="2"/>
          </rPr>
          <t xml:space="preserve">
</t>
        </r>
      </text>
    </comment>
    <comment ref="AN66" authorId="2" shapeId="0" xr:uid="{00000000-0006-0000-0000-0000BC000000}">
      <text>
        <r>
          <rPr>
            <b/>
            <sz val="8"/>
            <color indexed="81"/>
            <rFont val="Tahoma"/>
            <family val="2"/>
          </rPr>
          <t>ADOLESCENCIA (12 A 17 años)</t>
        </r>
      </text>
    </comment>
    <comment ref="AO66" authorId="2" shapeId="0" xr:uid="{00000000-0006-0000-0000-0000BD000000}">
      <text>
        <r>
          <rPr>
            <b/>
            <sz val="8"/>
            <color indexed="81"/>
            <rFont val="Tahoma"/>
            <family val="2"/>
          </rPr>
          <t>JUVENTUD (18 a 28 años)</t>
        </r>
        <r>
          <rPr>
            <sz val="8"/>
            <color indexed="81"/>
            <rFont val="Tahoma"/>
            <family val="2"/>
          </rPr>
          <t xml:space="preserve">
</t>
        </r>
      </text>
    </comment>
    <comment ref="AP66" authorId="2" shapeId="0" xr:uid="{00000000-0006-0000-0000-0000BE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BF000000}">
      <text>
        <r>
          <rPr>
            <b/>
            <sz val="8"/>
            <color indexed="81"/>
            <rFont val="Tahoma"/>
            <family val="2"/>
          </rPr>
          <t>ADULTO MAYOR  (61 años en adelante)</t>
        </r>
        <r>
          <rPr>
            <sz val="8"/>
            <color indexed="81"/>
            <rFont val="Tahoma"/>
            <family val="2"/>
          </rPr>
          <t xml:space="preserve">
</t>
        </r>
      </text>
    </comment>
    <comment ref="AS66" authorId="2" shapeId="0" xr:uid="{00000000-0006-0000-0000-0000C0000000}">
      <text>
        <r>
          <rPr>
            <b/>
            <sz val="8"/>
            <color indexed="81"/>
            <rFont val="Tahoma"/>
            <family val="2"/>
          </rPr>
          <t>MUJERES</t>
        </r>
        <r>
          <rPr>
            <sz val="8"/>
            <color indexed="81"/>
            <rFont val="Tahoma"/>
            <family val="2"/>
          </rPr>
          <t xml:space="preserve">
</t>
        </r>
      </text>
    </comment>
    <comment ref="AT66" authorId="2" shapeId="0" xr:uid="{00000000-0006-0000-0000-0000C1000000}">
      <text>
        <r>
          <rPr>
            <b/>
            <sz val="8"/>
            <color indexed="81"/>
            <rFont val="Tahoma"/>
            <family val="2"/>
          </rPr>
          <t>HOMBRES</t>
        </r>
      </text>
    </comment>
    <comment ref="AV66" authorId="2" shapeId="0" xr:uid="{00000000-0006-0000-0000-0000C2000000}">
      <text>
        <r>
          <rPr>
            <b/>
            <sz val="8"/>
            <color indexed="81"/>
            <rFont val="Tahoma"/>
            <family val="2"/>
          </rPr>
          <t>VÍCTIMAS CONFLICTO ARMADO</t>
        </r>
        <r>
          <rPr>
            <sz val="8"/>
            <color indexed="81"/>
            <rFont val="Tahoma"/>
            <family val="2"/>
          </rPr>
          <t xml:space="preserve">
</t>
        </r>
      </text>
    </comment>
    <comment ref="AX66" authorId="2" shapeId="0" xr:uid="{00000000-0006-0000-0000-0000C3000000}">
      <text>
        <r>
          <rPr>
            <b/>
            <sz val="8"/>
            <color indexed="81"/>
            <rFont val="Tahoma"/>
            <family val="2"/>
          </rPr>
          <t>DISCAPACITADOS</t>
        </r>
        <r>
          <rPr>
            <sz val="8"/>
            <color indexed="81"/>
            <rFont val="Tahoma"/>
            <family val="2"/>
          </rPr>
          <t xml:space="preserve">
</t>
        </r>
      </text>
    </comment>
    <comment ref="AY66" authorId="2" shapeId="0" xr:uid="{00000000-0006-0000-0000-0000C4000000}">
      <text>
        <r>
          <rPr>
            <b/>
            <sz val="8"/>
            <color indexed="81"/>
            <rFont val="Tahoma"/>
            <family val="2"/>
          </rPr>
          <t>AFROCOLOMBIANO O RAIZAL</t>
        </r>
      </text>
    </comment>
    <comment ref="AZ66" authorId="2" shapeId="0" xr:uid="{00000000-0006-0000-0000-0000C5000000}">
      <text>
        <r>
          <rPr>
            <b/>
            <sz val="8"/>
            <color indexed="81"/>
            <rFont val="Tahoma"/>
            <family val="2"/>
          </rPr>
          <t>INDÍGENAS</t>
        </r>
        <r>
          <rPr>
            <sz val="8"/>
            <color indexed="81"/>
            <rFont val="Tahoma"/>
            <family val="2"/>
          </rPr>
          <t xml:space="preserve">
</t>
        </r>
      </text>
    </comment>
    <comment ref="BA66" authorId="1" shapeId="0" xr:uid="{00000000-0006-0000-0000-0000C6000000}">
      <text>
        <r>
          <rPr>
            <b/>
            <sz val="9"/>
            <color indexed="81"/>
            <rFont val="Tahoma"/>
            <family val="2"/>
          </rPr>
          <t>MEDIO DE EVIDENCIA. INFORME, RESGISTRO FOTOGRAFICO, PLANILLA, ETC</t>
        </r>
      </text>
    </comment>
    <comment ref="AL75" authorId="2" shapeId="0" xr:uid="{00000000-0006-0000-0000-0000C7000000}">
      <text>
        <r>
          <rPr>
            <b/>
            <sz val="8"/>
            <color indexed="81"/>
            <rFont val="Tahoma"/>
            <family val="2"/>
          </rPr>
          <t>PRIMERA INFANCIA (0 a 5 años)</t>
        </r>
        <r>
          <rPr>
            <sz val="8"/>
            <color indexed="81"/>
            <rFont val="Tahoma"/>
            <family val="2"/>
          </rPr>
          <t xml:space="preserve">
</t>
        </r>
      </text>
    </comment>
    <comment ref="AM75" authorId="2" shapeId="0" xr:uid="{00000000-0006-0000-0000-0000C8000000}">
      <text>
        <r>
          <rPr>
            <b/>
            <sz val="8"/>
            <color indexed="81"/>
            <rFont val="Tahoma"/>
            <family val="2"/>
          </rPr>
          <t>INFANCIA (6 a 11 años)</t>
        </r>
        <r>
          <rPr>
            <sz val="8"/>
            <color indexed="81"/>
            <rFont val="Tahoma"/>
            <family val="2"/>
          </rPr>
          <t xml:space="preserve">
</t>
        </r>
      </text>
    </comment>
    <comment ref="AN75" authorId="2" shapeId="0" xr:uid="{00000000-0006-0000-0000-0000C9000000}">
      <text>
        <r>
          <rPr>
            <b/>
            <sz val="8"/>
            <color indexed="81"/>
            <rFont val="Tahoma"/>
            <family val="2"/>
          </rPr>
          <t>ADOLESCENCIA (12 A 17 años)</t>
        </r>
      </text>
    </comment>
    <comment ref="AO75" authorId="2" shapeId="0" xr:uid="{00000000-0006-0000-0000-0000CA000000}">
      <text>
        <r>
          <rPr>
            <b/>
            <sz val="8"/>
            <color indexed="81"/>
            <rFont val="Tahoma"/>
            <family val="2"/>
          </rPr>
          <t>JUVENTUD (18 a 28 años)</t>
        </r>
        <r>
          <rPr>
            <sz val="8"/>
            <color indexed="81"/>
            <rFont val="Tahoma"/>
            <family val="2"/>
          </rPr>
          <t xml:space="preserve">
</t>
        </r>
      </text>
    </comment>
    <comment ref="AP75" authorId="2" shapeId="0" xr:uid="{00000000-0006-0000-0000-0000CB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CC000000}">
      <text>
        <r>
          <rPr>
            <b/>
            <sz val="8"/>
            <color indexed="81"/>
            <rFont val="Tahoma"/>
            <family val="2"/>
          </rPr>
          <t>ADULTO MAYOR  (61 años en adelante)</t>
        </r>
        <r>
          <rPr>
            <sz val="8"/>
            <color indexed="81"/>
            <rFont val="Tahoma"/>
            <family val="2"/>
          </rPr>
          <t xml:space="preserve">
</t>
        </r>
      </text>
    </comment>
    <comment ref="AS75" authorId="2" shapeId="0" xr:uid="{00000000-0006-0000-0000-0000CD000000}">
      <text>
        <r>
          <rPr>
            <b/>
            <sz val="8"/>
            <color indexed="81"/>
            <rFont val="Tahoma"/>
            <family val="2"/>
          </rPr>
          <t>MUJERES</t>
        </r>
        <r>
          <rPr>
            <sz val="8"/>
            <color indexed="81"/>
            <rFont val="Tahoma"/>
            <family val="2"/>
          </rPr>
          <t xml:space="preserve">
</t>
        </r>
      </text>
    </comment>
    <comment ref="AT75" authorId="2" shapeId="0" xr:uid="{00000000-0006-0000-0000-0000CE000000}">
      <text>
        <r>
          <rPr>
            <b/>
            <sz val="8"/>
            <color indexed="81"/>
            <rFont val="Tahoma"/>
            <family val="2"/>
          </rPr>
          <t>HOMBRES</t>
        </r>
      </text>
    </comment>
    <comment ref="AV75" authorId="2" shapeId="0" xr:uid="{00000000-0006-0000-0000-0000CF000000}">
      <text>
        <r>
          <rPr>
            <b/>
            <sz val="8"/>
            <color indexed="81"/>
            <rFont val="Tahoma"/>
            <family val="2"/>
          </rPr>
          <t>VÍCTIMAS CONFLICTO ARMADO</t>
        </r>
        <r>
          <rPr>
            <sz val="8"/>
            <color indexed="81"/>
            <rFont val="Tahoma"/>
            <family val="2"/>
          </rPr>
          <t xml:space="preserve">
</t>
        </r>
      </text>
    </comment>
    <comment ref="AX75" authorId="2" shapeId="0" xr:uid="{00000000-0006-0000-0000-0000D0000000}">
      <text>
        <r>
          <rPr>
            <b/>
            <sz val="8"/>
            <color indexed="81"/>
            <rFont val="Tahoma"/>
            <family val="2"/>
          </rPr>
          <t>DISCAPACITADOS</t>
        </r>
        <r>
          <rPr>
            <sz val="8"/>
            <color indexed="81"/>
            <rFont val="Tahoma"/>
            <family val="2"/>
          </rPr>
          <t xml:space="preserve">
</t>
        </r>
      </text>
    </comment>
    <comment ref="AY75" authorId="2" shapeId="0" xr:uid="{00000000-0006-0000-0000-0000D1000000}">
      <text>
        <r>
          <rPr>
            <b/>
            <sz val="8"/>
            <color indexed="81"/>
            <rFont val="Tahoma"/>
            <family val="2"/>
          </rPr>
          <t>AFROCOLOMBIANO O RAIZAL</t>
        </r>
      </text>
    </comment>
    <comment ref="AZ75" authorId="2" shapeId="0" xr:uid="{00000000-0006-0000-0000-0000D2000000}">
      <text>
        <r>
          <rPr>
            <b/>
            <sz val="8"/>
            <color indexed="81"/>
            <rFont val="Tahoma"/>
            <family val="2"/>
          </rPr>
          <t>INDÍGENAS</t>
        </r>
        <r>
          <rPr>
            <sz val="8"/>
            <color indexed="81"/>
            <rFont val="Tahoma"/>
            <family val="2"/>
          </rPr>
          <t xml:space="preserve">
</t>
        </r>
      </text>
    </comment>
    <comment ref="BA75" authorId="1" shapeId="0" xr:uid="{00000000-0006-0000-0000-0000D3000000}">
      <text>
        <r>
          <rPr>
            <b/>
            <sz val="9"/>
            <color indexed="81"/>
            <rFont val="Tahoma"/>
            <family val="2"/>
          </rPr>
          <t>MEDIO DE EVIDENCIA. INFORME, RESGISTRO FOTOGRAFICO, PLANILLA, ETC</t>
        </r>
      </text>
    </comment>
    <comment ref="AL84" authorId="2" shapeId="0" xr:uid="{00000000-0006-0000-0000-0000D4000000}">
      <text>
        <r>
          <rPr>
            <b/>
            <sz val="8"/>
            <color indexed="81"/>
            <rFont val="Tahoma"/>
            <family val="2"/>
          </rPr>
          <t>PRIMERA INFANCIA (0 a 5 años)</t>
        </r>
        <r>
          <rPr>
            <sz val="8"/>
            <color indexed="81"/>
            <rFont val="Tahoma"/>
            <family val="2"/>
          </rPr>
          <t xml:space="preserve">
</t>
        </r>
      </text>
    </comment>
    <comment ref="AM84" authorId="2" shapeId="0" xr:uid="{00000000-0006-0000-0000-0000D5000000}">
      <text>
        <r>
          <rPr>
            <b/>
            <sz val="8"/>
            <color indexed="81"/>
            <rFont val="Tahoma"/>
            <family val="2"/>
          </rPr>
          <t>INFANCIA (6 a 11 años)</t>
        </r>
        <r>
          <rPr>
            <sz val="8"/>
            <color indexed="81"/>
            <rFont val="Tahoma"/>
            <family val="2"/>
          </rPr>
          <t xml:space="preserve">
</t>
        </r>
      </text>
    </comment>
    <comment ref="AN84" authorId="2" shapeId="0" xr:uid="{00000000-0006-0000-0000-0000D6000000}">
      <text>
        <r>
          <rPr>
            <b/>
            <sz val="8"/>
            <color indexed="81"/>
            <rFont val="Tahoma"/>
            <family val="2"/>
          </rPr>
          <t>ADOLESCENCIA (12 A 17 años)</t>
        </r>
      </text>
    </comment>
    <comment ref="AO84" authorId="2" shapeId="0" xr:uid="{00000000-0006-0000-0000-0000D7000000}">
      <text>
        <r>
          <rPr>
            <b/>
            <sz val="8"/>
            <color indexed="81"/>
            <rFont val="Tahoma"/>
            <family val="2"/>
          </rPr>
          <t>JUVENTUD (18 a 28 años)</t>
        </r>
        <r>
          <rPr>
            <sz val="8"/>
            <color indexed="81"/>
            <rFont val="Tahoma"/>
            <family val="2"/>
          </rPr>
          <t xml:space="preserve">
</t>
        </r>
      </text>
    </comment>
    <comment ref="AP84" authorId="2" shapeId="0" xr:uid="{00000000-0006-0000-0000-0000D8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D9000000}">
      <text>
        <r>
          <rPr>
            <b/>
            <sz val="8"/>
            <color indexed="81"/>
            <rFont val="Tahoma"/>
            <family val="2"/>
          </rPr>
          <t>ADULTO MAYOR  (61 años en adelante)</t>
        </r>
        <r>
          <rPr>
            <sz val="8"/>
            <color indexed="81"/>
            <rFont val="Tahoma"/>
            <family val="2"/>
          </rPr>
          <t xml:space="preserve">
</t>
        </r>
      </text>
    </comment>
    <comment ref="AS84" authorId="2" shapeId="0" xr:uid="{00000000-0006-0000-0000-0000DA000000}">
      <text>
        <r>
          <rPr>
            <b/>
            <sz val="8"/>
            <color indexed="81"/>
            <rFont val="Tahoma"/>
            <family val="2"/>
          </rPr>
          <t>MUJERES</t>
        </r>
        <r>
          <rPr>
            <sz val="8"/>
            <color indexed="81"/>
            <rFont val="Tahoma"/>
            <family val="2"/>
          </rPr>
          <t xml:space="preserve">
</t>
        </r>
      </text>
    </comment>
    <comment ref="AT84" authorId="2" shapeId="0" xr:uid="{00000000-0006-0000-0000-0000DB000000}">
      <text>
        <r>
          <rPr>
            <b/>
            <sz val="8"/>
            <color indexed="81"/>
            <rFont val="Tahoma"/>
            <family val="2"/>
          </rPr>
          <t>HOMBRES</t>
        </r>
      </text>
    </comment>
    <comment ref="AV84" authorId="2" shapeId="0" xr:uid="{00000000-0006-0000-0000-0000DC000000}">
      <text>
        <r>
          <rPr>
            <b/>
            <sz val="8"/>
            <color indexed="81"/>
            <rFont val="Tahoma"/>
            <family val="2"/>
          </rPr>
          <t>VÍCTIMAS CONFLICTO ARMADO</t>
        </r>
        <r>
          <rPr>
            <sz val="8"/>
            <color indexed="81"/>
            <rFont val="Tahoma"/>
            <family val="2"/>
          </rPr>
          <t xml:space="preserve">
</t>
        </r>
      </text>
    </comment>
    <comment ref="AX84" authorId="2" shapeId="0" xr:uid="{00000000-0006-0000-0000-0000DD000000}">
      <text>
        <r>
          <rPr>
            <b/>
            <sz val="8"/>
            <color indexed="81"/>
            <rFont val="Tahoma"/>
            <family val="2"/>
          </rPr>
          <t>DISCAPACITADOS</t>
        </r>
        <r>
          <rPr>
            <sz val="8"/>
            <color indexed="81"/>
            <rFont val="Tahoma"/>
            <family val="2"/>
          </rPr>
          <t xml:space="preserve">
</t>
        </r>
      </text>
    </comment>
    <comment ref="AY84" authorId="2" shapeId="0" xr:uid="{00000000-0006-0000-0000-0000DE000000}">
      <text>
        <r>
          <rPr>
            <b/>
            <sz val="8"/>
            <color indexed="81"/>
            <rFont val="Tahoma"/>
            <family val="2"/>
          </rPr>
          <t>AFROCOLOMBIANO O RAIZAL</t>
        </r>
      </text>
    </comment>
    <comment ref="AZ84" authorId="2" shapeId="0" xr:uid="{00000000-0006-0000-0000-0000DF000000}">
      <text>
        <r>
          <rPr>
            <b/>
            <sz val="8"/>
            <color indexed="81"/>
            <rFont val="Tahoma"/>
            <family val="2"/>
          </rPr>
          <t>INDÍGENAS</t>
        </r>
        <r>
          <rPr>
            <sz val="8"/>
            <color indexed="81"/>
            <rFont val="Tahoma"/>
            <family val="2"/>
          </rPr>
          <t xml:space="preserve">
</t>
        </r>
      </text>
    </comment>
    <comment ref="BA84" authorId="1" shapeId="0" xr:uid="{00000000-0006-0000-0000-0000E0000000}">
      <text>
        <r>
          <rPr>
            <b/>
            <sz val="9"/>
            <color indexed="81"/>
            <rFont val="Tahoma"/>
            <family val="2"/>
          </rPr>
          <t>MEDIO DE EVIDENCIA. INFORME, RESGISTRO FOTOGRAFICO, PLANILLA, ETC</t>
        </r>
      </text>
    </comment>
    <comment ref="AL93" authorId="2" shapeId="0" xr:uid="{00000000-0006-0000-0000-0000E1000000}">
      <text>
        <r>
          <rPr>
            <b/>
            <sz val="8"/>
            <color indexed="81"/>
            <rFont val="Tahoma"/>
            <family val="2"/>
          </rPr>
          <t>PRIMERA INFANCIA (0 a 5 años)</t>
        </r>
        <r>
          <rPr>
            <sz val="8"/>
            <color indexed="81"/>
            <rFont val="Tahoma"/>
            <family val="2"/>
          </rPr>
          <t xml:space="preserve">
</t>
        </r>
      </text>
    </comment>
    <comment ref="AM93" authorId="2" shapeId="0" xr:uid="{00000000-0006-0000-0000-0000E2000000}">
      <text>
        <r>
          <rPr>
            <b/>
            <sz val="8"/>
            <color indexed="81"/>
            <rFont val="Tahoma"/>
            <family val="2"/>
          </rPr>
          <t>INFANCIA (6 a 11 años)</t>
        </r>
        <r>
          <rPr>
            <sz val="8"/>
            <color indexed="81"/>
            <rFont val="Tahoma"/>
            <family val="2"/>
          </rPr>
          <t xml:space="preserve">
</t>
        </r>
      </text>
    </comment>
    <comment ref="AN93" authorId="2" shapeId="0" xr:uid="{00000000-0006-0000-0000-0000E3000000}">
      <text>
        <r>
          <rPr>
            <b/>
            <sz val="8"/>
            <color indexed="81"/>
            <rFont val="Tahoma"/>
            <family val="2"/>
          </rPr>
          <t>ADOLESCENCIA (12 A 17 años)</t>
        </r>
      </text>
    </comment>
    <comment ref="AO93" authorId="2" shapeId="0" xr:uid="{00000000-0006-0000-0000-0000E4000000}">
      <text>
        <r>
          <rPr>
            <b/>
            <sz val="8"/>
            <color indexed="81"/>
            <rFont val="Tahoma"/>
            <family val="2"/>
          </rPr>
          <t>JUVENTUD (18 a 28 años)</t>
        </r>
        <r>
          <rPr>
            <sz val="8"/>
            <color indexed="81"/>
            <rFont val="Tahoma"/>
            <family val="2"/>
          </rPr>
          <t xml:space="preserve">
</t>
        </r>
      </text>
    </comment>
    <comment ref="AP93" authorId="2" shapeId="0" xr:uid="{00000000-0006-0000-0000-0000E5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E6000000}">
      <text>
        <r>
          <rPr>
            <b/>
            <sz val="8"/>
            <color indexed="81"/>
            <rFont val="Tahoma"/>
            <family val="2"/>
          </rPr>
          <t>ADULTO MAYOR  (61 años en adelante)</t>
        </r>
        <r>
          <rPr>
            <sz val="8"/>
            <color indexed="81"/>
            <rFont val="Tahoma"/>
            <family val="2"/>
          </rPr>
          <t xml:space="preserve">
</t>
        </r>
      </text>
    </comment>
    <comment ref="AS93" authorId="2" shapeId="0" xr:uid="{00000000-0006-0000-0000-0000E7000000}">
      <text>
        <r>
          <rPr>
            <b/>
            <sz val="8"/>
            <color indexed="81"/>
            <rFont val="Tahoma"/>
            <family val="2"/>
          </rPr>
          <t>MUJERES</t>
        </r>
        <r>
          <rPr>
            <sz val="8"/>
            <color indexed="81"/>
            <rFont val="Tahoma"/>
            <family val="2"/>
          </rPr>
          <t xml:space="preserve">
</t>
        </r>
      </text>
    </comment>
    <comment ref="AT93" authorId="2" shapeId="0" xr:uid="{00000000-0006-0000-0000-0000E8000000}">
      <text>
        <r>
          <rPr>
            <b/>
            <sz val="8"/>
            <color indexed="81"/>
            <rFont val="Tahoma"/>
            <family val="2"/>
          </rPr>
          <t>HOMBRES</t>
        </r>
      </text>
    </comment>
    <comment ref="AV93" authorId="2" shapeId="0" xr:uid="{00000000-0006-0000-0000-0000E9000000}">
      <text>
        <r>
          <rPr>
            <b/>
            <sz val="8"/>
            <color indexed="81"/>
            <rFont val="Tahoma"/>
            <family val="2"/>
          </rPr>
          <t>VÍCTIMAS CONFLICTO ARMADO</t>
        </r>
        <r>
          <rPr>
            <sz val="8"/>
            <color indexed="81"/>
            <rFont val="Tahoma"/>
            <family val="2"/>
          </rPr>
          <t xml:space="preserve">
</t>
        </r>
      </text>
    </comment>
    <comment ref="AX93" authorId="2" shapeId="0" xr:uid="{00000000-0006-0000-0000-0000EA000000}">
      <text>
        <r>
          <rPr>
            <b/>
            <sz val="8"/>
            <color indexed="81"/>
            <rFont val="Tahoma"/>
            <family val="2"/>
          </rPr>
          <t>DISCAPACITADOS</t>
        </r>
        <r>
          <rPr>
            <sz val="8"/>
            <color indexed="81"/>
            <rFont val="Tahoma"/>
            <family val="2"/>
          </rPr>
          <t xml:space="preserve">
</t>
        </r>
      </text>
    </comment>
    <comment ref="AY93" authorId="2" shapeId="0" xr:uid="{00000000-0006-0000-0000-0000EB000000}">
      <text>
        <r>
          <rPr>
            <b/>
            <sz val="8"/>
            <color indexed="81"/>
            <rFont val="Tahoma"/>
            <family val="2"/>
          </rPr>
          <t>AFROCOLOMBIANO O RAIZAL</t>
        </r>
      </text>
    </comment>
    <comment ref="AZ93" authorId="2" shapeId="0" xr:uid="{00000000-0006-0000-0000-0000EC000000}">
      <text>
        <r>
          <rPr>
            <b/>
            <sz val="8"/>
            <color indexed="81"/>
            <rFont val="Tahoma"/>
            <family val="2"/>
          </rPr>
          <t>INDÍGENAS</t>
        </r>
        <r>
          <rPr>
            <sz val="8"/>
            <color indexed="81"/>
            <rFont val="Tahoma"/>
            <family val="2"/>
          </rPr>
          <t xml:space="preserve">
</t>
        </r>
      </text>
    </comment>
    <comment ref="BA93" authorId="1" shapeId="0" xr:uid="{00000000-0006-0000-0000-0000ED000000}">
      <text>
        <r>
          <rPr>
            <b/>
            <sz val="9"/>
            <color indexed="81"/>
            <rFont val="Tahoma"/>
            <family val="2"/>
          </rPr>
          <t>MEDIO DE EVIDENCIA. INFORME, RESGISTRO FOTOGRAFICO, PLANILLA, ETC</t>
        </r>
      </text>
    </comment>
    <comment ref="AL102" authorId="2" shapeId="0" xr:uid="{00000000-0006-0000-0000-0000EE000000}">
      <text>
        <r>
          <rPr>
            <b/>
            <sz val="8"/>
            <color indexed="81"/>
            <rFont val="Tahoma"/>
            <family val="2"/>
          </rPr>
          <t>PRIMERA INFANCIA (0 a 5 años)</t>
        </r>
        <r>
          <rPr>
            <sz val="8"/>
            <color indexed="81"/>
            <rFont val="Tahoma"/>
            <family val="2"/>
          </rPr>
          <t xml:space="preserve">
</t>
        </r>
      </text>
    </comment>
    <comment ref="AM102" authorId="2" shapeId="0" xr:uid="{00000000-0006-0000-0000-0000EF000000}">
      <text>
        <r>
          <rPr>
            <b/>
            <sz val="8"/>
            <color indexed="81"/>
            <rFont val="Tahoma"/>
            <family val="2"/>
          </rPr>
          <t>INFANCIA (6 a 11 años)</t>
        </r>
        <r>
          <rPr>
            <sz val="8"/>
            <color indexed="81"/>
            <rFont val="Tahoma"/>
            <family val="2"/>
          </rPr>
          <t xml:space="preserve">
</t>
        </r>
      </text>
    </comment>
    <comment ref="AN102" authorId="2" shapeId="0" xr:uid="{00000000-0006-0000-0000-0000F0000000}">
      <text>
        <r>
          <rPr>
            <b/>
            <sz val="8"/>
            <color indexed="81"/>
            <rFont val="Tahoma"/>
            <family val="2"/>
          </rPr>
          <t>ADOLESCENCIA (12 A 17 años)</t>
        </r>
      </text>
    </comment>
    <comment ref="AO102" authorId="2" shapeId="0" xr:uid="{00000000-0006-0000-0000-0000F1000000}">
      <text>
        <r>
          <rPr>
            <b/>
            <sz val="8"/>
            <color indexed="81"/>
            <rFont val="Tahoma"/>
            <family val="2"/>
          </rPr>
          <t>JUVENTUD (18 a 28 años)</t>
        </r>
        <r>
          <rPr>
            <sz val="8"/>
            <color indexed="81"/>
            <rFont val="Tahoma"/>
            <family val="2"/>
          </rPr>
          <t xml:space="preserve">
</t>
        </r>
      </text>
    </comment>
    <comment ref="AP102" authorId="2" shapeId="0" xr:uid="{00000000-0006-0000-0000-0000F2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F3000000}">
      <text>
        <r>
          <rPr>
            <b/>
            <sz val="8"/>
            <color indexed="81"/>
            <rFont val="Tahoma"/>
            <family val="2"/>
          </rPr>
          <t>ADULTO MAYOR  (61 años en adelante)</t>
        </r>
        <r>
          <rPr>
            <sz val="8"/>
            <color indexed="81"/>
            <rFont val="Tahoma"/>
            <family val="2"/>
          </rPr>
          <t xml:space="preserve">
</t>
        </r>
      </text>
    </comment>
    <comment ref="AS102" authorId="2" shapeId="0" xr:uid="{00000000-0006-0000-0000-0000F4000000}">
      <text>
        <r>
          <rPr>
            <b/>
            <sz val="8"/>
            <color indexed="81"/>
            <rFont val="Tahoma"/>
            <family val="2"/>
          </rPr>
          <t>MUJERES</t>
        </r>
        <r>
          <rPr>
            <sz val="8"/>
            <color indexed="81"/>
            <rFont val="Tahoma"/>
            <family val="2"/>
          </rPr>
          <t xml:space="preserve">
</t>
        </r>
      </text>
    </comment>
    <comment ref="AT102" authorId="2" shapeId="0" xr:uid="{00000000-0006-0000-0000-0000F5000000}">
      <text>
        <r>
          <rPr>
            <b/>
            <sz val="8"/>
            <color indexed="81"/>
            <rFont val="Tahoma"/>
            <family val="2"/>
          </rPr>
          <t>HOMBRES</t>
        </r>
      </text>
    </comment>
    <comment ref="AV102" authorId="2" shapeId="0" xr:uid="{00000000-0006-0000-0000-0000F6000000}">
      <text>
        <r>
          <rPr>
            <b/>
            <sz val="8"/>
            <color indexed="81"/>
            <rFont val="Tahoma"/>
            <family val="2"/>
          </rPr>
          <t>VÍCTIMAS CONFLICTO ARMADO</t>
        </r>
        <r>
          <rPr>
            <sz val="8"/>
            <color indexed="81"/>
            <rFont val="Tahoma"/>
            <family val="2"/>
          </rPr>
          <t xml:space="preserve">
</t>
        </r>
      </text>
    </comment>
    <comment ref="AX102" authorId="2" shapeId="0" xr:uid="{00000000-0006-0000-0000-0000F7000000}">
      <text>
        <r>
          <rPr>
            <b/>
            <sz val="8"/>
            <color indexed="81"/>
            <rFont val="Tahoma"/>
            <family val="2"/>
          </rPr>
          <t>DISCAPACITADOS</t>
        </r>
        <r>
          <rPr>
            <sz val="8"/>
            <color indexed="81"/>
            <rFont val="Tahoma"/>
            <family val="2"/>
          </rPr>
          <t xml:space="preserve">
</t>
        </r>
      </text>
    </comment>
    <comment ref="AY102" authorId="2" shapeId="0" xr:uid="{00000000-0006-0000-0000-0000F8000000}">
      <text>
        <r>
          <rPr>
            <b/>
            <sz val="8"/>
            <color indexed="81"/>
            <rFont val="Tahoma"/>
            <family val="2"/>
          </rPr>
          <t>AFROCOLOMBIANO O RAIZAL</t>
        </r>
      </text>
    </comment>
    <comment ref="AZ102" authorId="2" shapeId="0" xr:uid="{00000000-0006-0000-0000-0000F9000000}">
      <text>
        <r>
          <rPr>
            <b/>
            <sz val="8"/>
            <color indexed="81"/>
            <rFont val="Tahoma"/>
            <family val="2"/>
          </rPr>
          <t>INDÍGENAS</t>
        </r>
        <r>
          <rPr>
            <sz val="8"/>
            <color indexed="81"/>
            <rFont val="Tahoma"/>
            <family val="2"/>
          </rPr>
          <t xml:space="preserve">
</t>
        </r>
      </text>
    </comment>
    <comment ref="BA102" authorId="1" shapeId="0" xr:uid="{00000000-0006-0000-0000-0000FA000000}">
      <text>
        <r>
          <rPr>
            <b/>
            <sz val="9"/>
            <color indexed="81"/>
            <rFont val="Tahoma"/>
            <family val="2"/>
          </rPr>
          <t>MEDIO DE EVIDENCIA. INFORME, RESGISTRO FOTOGRAFICO, PLANILLA, ETC</t>
        </r>
      </text>
    </comment>
    <comment ref="AL111" authorId="2" shapeId="0" xr:uid="{00000000-0006-0000-0000-0000FB000000}">
      <text>
        <r>
          <rPr>
            <b/>
            <sz val="8"/>
            <color indexed="81"/>
            <rFont val="Tahoma"/>
            <family val="2"/>
          </rPr>
          <t>PRIMERA INFANCIA (0 a 5 años)</t>
        </r>
        <r>
          <rPr>
            <sz val="8"/>
            <color indexed="81"/>
            <rFont val="Tahoma"/>
            <family val="2"/>
          </rPr>
          <t xml:space="preserve">
</t>
        </r>
      </text>
    </comment>
    <comment ref="AM111" authorId="2" shapeId="0" xr:uid="{00000000-0006-0000-0000-0000FC000000}">
      <text>
        <r>
          <rPr>
            <b/>
            <sz val="8"/>
            <color indexed="81"/>
            <rFont val="Tahoma"/>
            <family val="2"/>
          </rPr>
          <t>INFANCIA (6 a 11 años)</t>
        </r>
        <r>
          <rPr>
            <sz val="8"/>
            <color indexed="81"/>
            <rFont val="Tahoma"/>
            <family val="2"/>
          </rPr>
          <t xml:space="preserve">
</t>
        </r>
      </text>
    </comment>
    <comment ref="AN111" authorId="2" shapeId="0" xr:uid="{00000000-0006-0000-0000-0000FD000000}">
      <text>
        <r>
          <rPr>
            <b/>
            <sz val="8"/>
            <color indexed="81"/>
            <rFont val="Tahoma"/>
            <family val="2"/>
          </rPr>
          <t>ADOLESCENCIA (12 A 17 años)</t>
        </r>
      </text>
    </comment>
    <comment ref="AO111" authorId="2" shapeId="0" xr:uid="{00000000-0006-0000-0000-0000FE000000}">
      <text>
        <r>
          <rPr>
            <b/>
            <sz val="8"/>
            <color indexed="81"/>
            <rFont val="Tahoma"/>
            <family val="2"/>
          </rPr>
          <t>JUVENTUD (18 a 28 años)</t>
        </r>
        <r>
          <rPr>
            <sz val="8"/>
            <color indexed="81"/>
            <rFont val="Tahoma"/>
            <family val="2"/>
          </rPr>
          <t xml:space="preserve">
</t>
        </r>
      </text>
    </comment>
    <comment ref="AP111" authorId="2" shapeId="0" xr:uid="{00000000-0006-0000-0000-0000FF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00010000}">
      <text>
        <r>
          <rPr>
            <b/>
            <sz val="8"/>
            <color indexed="81"/>
            <rFont val="Tahoma"/>
            <family val="2"/>
          </rPr>
          <t>ADULTO MAYOR  (61 años en adelante)</t>
        </r>
        <r>
          <rPr>
            <sz val="8"/>
            <color indexed="81"/>
            <rFont val="Tahoma"/>
            <family val="2"/>
          </rPr>
          <t xml:space="preserve">
</t>
        </r>
      </text>
    </comment>
    <comment ref="AS111" authorId="2" shapeId="0" xr:uid="{00000000-0006-0000-0000-000001010000}">
      <text>
        <r>
          <rPr>
            <b/>
            <sz val="8"/>
            <color indexed="81"/>
            <rFont val="Tahoma"/>
            <family val="2"/>
          </rPr>
          <t>MUJERES</t>
        </r>
        <r>
          <rPr>
            <sz val="8"/>
            <color indexed="81"/>
            <rFont val="Tahoma"/>
            <family val="2"/>
          </rPr>
          <t xml:space="preserve">
</t>
        </r>
      </text>
    </comment>
    <comment ref="AT111" authorId="2" shapeId="0" xr:uid="{00000000-0006-0000-0000-000002010000}">
      <text>
        <r>
          <rPr>
            <b/>
            <sz val="8"/>
            <color indexed="81"/>
            <rFont val="Tahoma"/>
            <family val="2"/>
          </rPr>
          <t>HOMBRES</t>
        </r>
      </text>
    </comment>
    <comment ref="AV111" authorId="2" shapeId="0" xr:uid="{00000000-0006-0000-0000-000003010000}">
      <text>
        <r>
          <rPr>
            <b/>
            <sz val="8"/>
            <color indexed="81"/>
            <rFont val="Tahoma"/>
            <family val="2"/>
          </rPr>
          <t>VÍCTIMAS CONFLICTO ARMADO</t>
        </r>
        <r>
          <rPr>
            <sz val="8"/>
            <color indexed="81"/>
            <rFont val="Tahoma"/>
            <family val="2"/>
          </rPr>
          <t xml:space="preserve">
</t>
        </r>
      </text>
    </comment>
    <comment ref="AX111" authorId="2" shapeId="0" xr:uid="{00000000-0006-0000-0000-000004010000}">
      <text>
        <r>
          <rPr>
            <b/>
            <sz val="8"/>
            <color indexed="81"/>
            <rFont val="Tahoma"/>
            <family val="2"/>
          </rPr>
          <t>DISCAPACITADOS</t>
        </r>
        <r>
          <rPr>
            <sz val="8"/>
            <color indexed="81"/>
            <rFont val="Tahoma"/>
            <family val="2"/>
          </rPr>
          <t xml:space="preserve">
</t>
        </r>
      </text>
    </comment>
    <comment ref="AY111" authorId="2" shapeId="0" xr:uid="{00000000-0006-0000-0000-000005010000}">
      <text>
        <r>
          <rPr>
            <b/>
            <sz val="8"/>
            <color indexed="81"/>
            <rFont val="Tahoma"/>
            <family val="2"/>
          </rPr>
          <t>AFROCOLOMBIANO O RAIZAL</t>
        </r>
      </text>
    </comment>
    <comment ref="AZ111" authorId="2" shapeId="0" xr:uid="{00000000-0006-0000-0000-000006010000}">
      <text>
        <r>
          <rPr>
            <b/>
            <sz val="8"/>
            <color indexed="81"/>
            <rFont val="Tahoma"/>
            <family val="2"/>
          </rPr>
          <t>INDÍGENAS</t>
        </r>
        <r>
          <rPr>
            <sz val="8"/>
            <color indexed="81"/>
            <rFont val="Tahoma"/>
            <family val="2"/>
          </rPr>
          <t xml:space="preserve">
</t>
        </r>
      </text>
    </comment>
    <comment ref="BA111" authorId="1" shapeId="0" xr:uid="{00000000-0006-0000-0000-000007010000}">
      <text>
        <r>
          <rPr>
            <b/>
            <sz val="9"/>
            <color indexed="81"/>
            <rFont val="Tahoma"/>
            <family val="2"/>
          </rPr>
          <t>MEDIO DE EVIDENCIA. INFORME, RESGISTRO FOTOGRAFICO, PLANILLA, ETC</t>
        </r>
      </text>
    </comment>
    <comment ref="AL120" authorId="2" shapeId="0" xr:uid="{00000000-0006-0000-0000-000008010000}">
      <text>
        <r>
          <rPr>
            <b/>
            <sz val="8"/>
            <color indexed="81"/>
            <rFont val="Tahoma"/>
            <family val="2"/>
          </rPr>
          <t>PRIMERA INFANCIA (0 a 5 años)</t>
        </r>
        <r>
          <rPr>
            <sz val="8"/>
            <color indexed="81"/>
            <rFont val="Tahoma"/>
            <family val="2"/>
          </rPr>
          <t xml:space="preserve">
</t>
        </r>
      </text>
    </comment>
    <comment ref="AM120" authorId="2" shapeId="0" xr:uid="{00000000-0006-0000-0000-000009010000}">
      <text>
        <r>
          <rPr>
            <b/>
            <sz val="8"/>
            <color indexed="81"/>
            <rFont val="Tahoma"/>
            <family val="2"/>
          </rPr>
          <t>INFANCIA (6 a 11 años)</t>
        </r>
        <r>
          <rPr>
            <sz val="8"/>
            <color indexed="81"/>
            <rFont val="Tahoma"/>
            <family val="2"/>
          </rPr>
          <t xml:space="preserve">
</t>
        </r>
      </text>
    </comment>
    <comment ref="AN120" authorId="2" shapeId="0" xr:uid="{00000000-0006-0000-0000-00000A010000}">
      <text>
        <r>
          <rPr>
            <b/>
            <sz val="8"/>
            <color indexed="81"/>
            <rFont val="Tahoma"/>
            <family val="2"/>
          </rPr>
          <t>ADOLESCENCIA (12 A 17 años)</t>
        </r>
      </text>
    </comment>
    <comment ref="AO120" authorId="2" shapeId="0" xr:uid="{00000000-0006-0000-0000-00000B010000}">
      <text>
        <r>
          <rPr>
            <b/>
            <sz val="8"/>
            <color indexed="81"/>
            <rFont val="Tahoma"/>
            <family val="2"/>
          </rPr>
          <t>JUVENTUD (18 a 28 años)</t>
        </r>
        <r>
          <rPr>
            <sz val="8"/>
            <color indexed="81"/>
            <rFont val="Tahoma"/>
            <family val="2"/>
          </rPr>
          <t xml:space="preserve">
</t>
        </r>
      </text>
    </comment>
    <comment ref="AP120" authorId="2" shapeId="0" xr:uid="{00000000-0006-0000-0000-00000C01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0D010000}">
      <text>
        <r>
          <rPr>
            <b/>
            <sz val="8"/>
            <color indexed="81"/>
            <rFont val="Tahoma"/>
            <family val="2"/>
          </rPr>
          <t>ADULTO MAYOR  (61 años en adelante)</t>
        </r>
        <r>
          <rPr>
            <sz val="8"/>
            <color indexed="81"/>
            <rFont val="Tahoma"/>
            <family val="2"/>
          </rPr>
          <t xml:space="preserve">
</t>
        </r>
      </text>
    </comment>
    <comment ref="AS120" authorId="2" shapeId="0" xr:uid="{00000000-0006-0000-0000-00000E010000}">
      <text>
        <r>
          <rPr>
            <b/>
            <sz val="8"/>
            <color indexed="81"/>
            <rFont val="Tahoma"/>
            <family val="2"/>
          </rPr>
          <t>MUJERES</t>
        </r>
        <r>
          <rPr>
            <sz val="8"/>
            <color indexed="81"/>
            <rFont val="Tahoma"/>
            <family val="2"/>
          </rPr>
          <t xml:space="preserve">
</t>
        </r>
      </text>
    </comment>
    <comment ref="AT120" authorId="2" shapeId="0" xr:uid="{00000000-0006-0000-0000-00000F010000}">
      <text>
        <r>
          <rPr>
            <b/>
            <sz val="8"/>
            <color indexed="81"/>
            <rFont val="Tahoma"/>
            <family val="2"/>
          </rPr>
          <t>HOMBRES</t>
        </r>
      </text>
    </comment>
    <comment ref="AV120" authorId="2" shapeId="0" xr:uid="{00000000-0006-0000-0000-000010010000}">
      <text>
        <r>
          <rPr>
            <b/>
            <sz val="8"/>
            <color indexed="81"/>
            <rFont val="Tahoma"/>
            <family val="2"/>
          </rPr>
          <t>VÍCTIMAS CONFLICTO ARMADO</t>
        </r>
        <r>
          <rPr>
            <sz val="8"/>
            <color indexed="81"/>
            <rFont val="Tahoma"/>
            <family val="2"/>
          </rPr>
          <t xml:space="preserve">
</t>
        </r>
      </text>
    </comment>
    <comment ref="AX120" authorId="2" shapeId="0" xr:uid="{00000000-0006-0000-0000-000011010000}">
      <text>
        <r>
          <rPr>
            <b/>
            <sz val="8"/>
            <color indexed="81"/>
            <rFont val="Tahoma"/>
            <family val="2"/>
          </rPr>
          <t>DISCAPACITADOS</t>
        </r>
        <r>
          <rPr>
            <sz val="8"/>
            <color indexed="81"/>
            <rFont val="Tahoma"/>
            <family val="2"/>
          </rPr>
          <t xml:space="preserve">
</t>
        </r>
      </text>
    </comment>
    <comment ref="AY120" authorId="2" shapeId="0" xr:uid="{00000000-0006-0000-0000-000012010000}">
      <text>
        <r>
          <rPr>
            <b/>
            <sz val="8"/>
            <color indexed="81"/>
            <rFont val="Tahoma"/>
            <family val="2"/>
          </rPr>
          <t>AFROCOLOMBIANO O RAIZAL</t>
        </r>
      </text>
    </comment>
    <comment ref="AZ120" authorId="2" shapeId="0" xr:uid="{00000000-0006-0000-0000-000013010000}">
      <text>
        <r>
          <rPr>
            <b/>
            <sz val="8"/>
            <color indexed="81"/>
            <rFont val="Tahoma"/>
            <family val="2"/>
          </rPr>
          <t>INDÍGENAS</t>
        </r>
        <r>
          <rPr>
            <sz val="8"/>
            <color indexed="81"/>
            <rFont val="Tahoma"/>
            <family val="2"/>
          </rPr>
          <t xml:space="preserve">
</t>
        </r>
      </text>
    </comment>
    <comment ref="BA120" authorId="1" shapeId="0" xr:uid="{00000000-0006-0000-0000-000014010000}">
      <text>
        <r>
          <rPr>
            <b/>
            <sz val="9"/>
            <color indexed="81"/>
            <rFont val="Tahoma"/>
            <family val="2"/>
          </rPr>
          <t>MEDIO DE EVIDENCIA. INFORME, RESGISTRO FOTOGRAFICO, PLANILLA, ETC</t>
        </r>
      </text>
    </comment>
    <comment ref="AL129" authorId="2" shapeId="0" xr:uid="{00000000-0006-0000-0000-000015010000}">
      <text>
        <r>
          <rPr>
            <b/>
            <sz val="8"/>
            <color indexed="81"/>
            <rFont val="Tahoma"/>
            <family val="2"/>
          </rPr>
          <t>PRIMERA INFANCIA (0 a 5 años)</t>
        </r>
        <r>
          <rPr>
            <sz val="8"/>
            <color indexed="81"/>
            <rFont val="Tahoma"/>
            <family val="2"/>
          </rPr>
          <t xml:space="preserve">
</t>
        </r>
      </text>
    </comment>
    <comment ref="AM129" authorId="2" shapeId="0" xr:uid="{00000000-0006-0000-0000-000016010000}">
      <text>
        <r>
          <rPr>
            <b/>
            <sz val="8"/>
            <color indexed="81"/>
            <rFont val="Tahoma"/>
            <family val="2"/>
          </rPr>
          <t>INFANCIA (6 a 11 años)</t>
        </r>
        <r>
          <rPr>
            <sz val="8"/>
            <color indexed="81"/>
            <rFont val="Tahoma"/>
            <family val="2"/>
          </rPr>
          <t xml:space="preserve">
</t>
        </r>
      </text>
    </comment>
    <comment ref="AN129" authorId="2" shapeId="0" xr:uid="{00000000-0006-0000-0000-000017010000}">
      <text>
        <r>
          <rPr>
            <b/>
            <sz val="8"/>
            <color indexed="81"/>
            <rFont val="Tahoma"/>
            <family val="2"/>
          </rPr>
          <t>ADOLESCENCIA (12 A 17 años)</t>
        </r>
      </text>
    </comment>
    <comment ref="AO129" authorId="2" shapeId="0" xr:uid="{00000000-0006-0000-0000-000018010000}">
      <text>
        <r>
          <rPr>
            <b/>
            <sz val="8"/>
            <color indexed="81"/>
            <rFont val="Tahoma"/>
            <family val="2"/>
          </rPr>
          <t>JUVENTUD (18 a 28 años)</t>
        </r>
        <r>
          <rPr>
            <sz val="8"/>
            <color indexed="81"/>
            <rFont val="Tahoma"/>
            <family val="2"/>
          </rPr>
          <t xml:space="preserve">
</t>
        </r>
      </text>
    </comment>
    <comment ref="AP129" authorId="2" shapeId="0" xr:uid="{00000000-0006-0000-0000-000019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1A010000}">
      <text>
        <r>
          <rPr>
            <b/>
            <sz val="8"/>
            <color indexed="81"/>
            <rFont val="Tahoma"/>
            <family val="2"/>
          </rPr>
          <t>ADULTO MAYOR  (61 años en adelante)</t>
        </r>
        <r>
          <rPr>
            <sz val="8"/>
            <color indexed="81"/>
            <rFont val="Tahoma"/>
            <family val="2"/>
          </rPr>
          <t xml:space="preserve">
</t>
        </r>
      </text>
    </comment>
    <comment ref="AS129" authorId="2" shapeId="0" xr:uid="{00000000-0006-0000-0000-00001B010000}">
      <text>
        <r>
          <rPr>
            <b/>
            <sz val="8"/>
            <color indexed="81"/>
            <rFont val="Tahoma"/>
            <family val="2"/>
          </rPr>
          <t>MUJERES</t>
        </r>
        <r>
          <rPr>
            <sz val="8"/>
            <color indexed="81"/>
            <rFont val="Tahoma"/>
            <family val="2"/>
          </rPr>
          <t xml:space="preserve">
</t>
        </r>
      </text>
    </comment>
    <comment ref="AT129" authorId="2" shapeId="0" xr:uid="{00000000-0006-0000-0000-00001C010000}">
      <text>
        <r>
          <rPr>
            <b/>
            <sz val="8"/>
            <color indexed="81"/>
            <rFont val="Tahoma"/>
            <family val="2"/>
          </rPr>
          <t>HOMBRES</t>
        </r>
      </text>
    </comment>
    <comment ref="AV129" authorId="2" shapeId="0" xr:uid="{00000000-0006-0000-0000-00001D010000}">
      <text>
        <r>
          <rPr>
            <b/>
            <sz val="8"/>
            <color indexed="81"/>
            <rFont val="Tahoma"/>
            <family val="2"/>
          </rPr>
          <t>VÍCTIMAS CONFLICTO ARMADO</t>
        </r>
        <r>
          <rPr>
            <sz val="8"/>
            <color indexed="81"/>
            <rFont val="Tahoma"/>
            <family val="2"/>
          </rPr>
          <t xml:space="preserve">
</t>
        </r>
      </text>
    </comment>
    <comment ref="AX129" authorId="2" shapeId="0" xr:uid="{00000000-0006-0000-0000-00001E010000}">
      <text>
        <r>
          <rPr>
            <b/>
            <sz val="8"/>
            <color indexed="81"/>
            <rFont val="Tahoma"/>
            <family val="2"/>
          </rPr>
          <t>DISCAPACITADOS</t>
        </r>
        <r>
          <rPr>
            <sz val="8"/>
            <color indexed="81"/>
            <rFont val="Tahoma"/>
            <family val="2"/>
          </rPr>
          <t xml:space="preserve">
</t>
        </r>
      </text>
    </comment>
    <comment ref="AY129" authorId="2" shapeId="0" xr:uid="{00000000-0006-0000-0000-00001F010000}">
      <text>
        <r>
          <rPr>
            <b/>
            <sz val="8"/>
            <color indexed="81"/>
            <rFont val="Tahoma"/>
            <family val="2"/>
          </rPr>
          <t>AFROCOLOMBIANO O RAIZAL</t>
        </r>
      </text>
    </comment>
    <comment ref="AZ129" authorId="2" shapeId="0" xr:uid="{00000000-0006-0000-0000-000020010000}">
      <text>
        <r>
          <rPr>
            <b/>
            <sz val="8"/>
            <color indexed="81"/>
            <rFont val="Tahoma"/>
            <family val="2"/>
          </rPr>
          <t>INDÍGENAS</t>
        </r>
        <r>
          <rPr>
            <sz val="8"/>
            <color indexed="81"/>
            <rFont val="Tahoma"/>
            <family val="2"/>
          </rPr>
          <t xml:space="preserve">
</t>
        </r>
      </text>
    </comment>
    <comment ref="BA129" authorId="1" shapeId="0" xr:uid="{00000000-0006-0000-0000-000021010000}">
      <text>
        <r>
          <rPr>
            <b/>
            <sz val="9"/>
            <color indexed="81"/>
            <rFont val="Tahoma"/>
            <family val="2"/>
          </rPr>
          <t>MEDIO DE EVIDENCIA. INFORME, RESGISTRO FOTOGRAFICO, PLANILLA, ETC</t>
        </r>
      </text>
    </comment>
    <comment ref="AL138" authorId="2" shapeId="0" xr:uid="{00000000-0006-0000-0000-000022010000}">
      <text>
        <r>
          <rPr>
            <b/>
            <sz val="8"/>
            <color indexed="81"/>
            <rFont val="Tahoma"/>
            <family val="2"/>
          </rPr>
          <t>PRIMERA INFANCIA (0 a 5 años)</t>
        </r>
        <r>
          <rPr>
            <sz val="8"/>
            <color indexed="81"/>
            <rFont val="Tahoma"/>
            <family val="2"/>
          </rPr>
          <t xml:space="preserve">
</t>
        </r>
      </text>
    </comment>
    <comment ref="AM138" authorId="2" shapeId="0" xr:uid="{00000000-0006-0000-0000-000023010000}">
      <text>
        <r>
          <rPr>
            <b/>
            <sz val="8"/>
            <color indexed="81"/>
            <rFont val="Tahoma"/>
            <family val="2"/>
          </rPr>
          <t>INFANCIA (6 a 11 años)</t>
        </r>
        <r>
          <rPr>
            <sz val="8"/>
            <color indexed="81"/>
            <rFont val="Tahoma"/>
            <family val="2"/>
          </rPr>
          <t xml:space="preserve">
</t>
        </r>
      </text>
    </comment>
    <comment ref="AN138" authorId="2" shapeId="0" xr:uid="{00000000-0006-0000-0000-000024010000}">
      <text>
        <r>
          <rPr>
            <b/>
            <sz val="8"/>
            <color indexed="81"/>
            <rFont val="Tahoma"/>
            <family val="2"/>
          </rPr>
          <t>ADOLESCENCIA (12 A 17 años)</t>
        </r>
      </text>
    </comment>
    <comment ref="AO138" authorId="2" shapeId="0" xr:uid="{00000000-0006-0000-0000-000025010000}">
      <text>
        <r>
          <rPr>
            <b/>
            <sz val="8"/>
            <color indexed="81"/>
            <rFont val="Tahoma"/>
            <family val="2"/>
          </rPr>
          <t>JUVENTUD (18 a 28 años)</t>
        </r>
        <r>
          <rPr>
            <sz val="8"/>
            <color indexed="81"/>
            <rFont val="Tahoma"/>
            <family val="2"/>
          </rPr>
          <t xml:space="preserve">
</t>
        </r>
      </text>
    </comment>
    <comment ref="AP138" authorId="2" shapeId="0" xr:uid="{00000000-0006-0000-0000-000026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27010000}">
      <text>
        <r>
          <rPr>
            <b/>
            <sz val="8"/>
            <color indexed="81"/>
            <rFont val="Tahoma"/>
            <family val="2"/>
          </rPr>
          <t>ADULTO MAYOR  (61 años en adelante)</t>
        </r>
        <r>
          <rPr>
            <sz val="8"/>
            <color indexed="81"/>
            <rFont val="Tahoma"/>
            <family val="2"/>
          </rPr>
          <t xml:space="preserve">
</t>
        </r>
      </text>
    </comment>
    <comment ref="AS138" authorId="2" shapeId="0" xr:uid="{00000000-0006-0000-0000-000028010000}">
      <text>
        <r>
          <rPr>
            <b/>
            <sz val="8"/>
            <color indexed="81"/>
            <rFont val="Tahoma"/>
            <family val="2"/>
          </rPr>
          <t>MUJERES</t>
        </r>
        <r>
          <rPr>
            <sz val="8"/>
            <color indexed="81"/>
            <rFont val="Tahoma"/>
            <family val="2"/>
          </rPr>
          <t xml:space="preserve">
</t>
        </r>
      </text>
    </comment>
    <comment ref="AT138" authorId="2" shapeId="0" xr:uid="{00000000-0006-0000-0000-000029010000}">
      <text>
        <r>
          <rPr>
            <b/>
            <sz val="8"/>
            <color indexed="81"/>
            <rFont val="Tahoma"/>
            <family val="2"/>
          </rPr>
          <t>HOMBRES</t>
        </r>
      </text>
    </comment>
    <comment ref="AV138" authorId="2" shapeId="0" xr:uid="{00000000-0006-0000-0000-00002A010000}">
      <text>
        <r>
          <rPr>
            <b/>
            <sz val="8"/>
            <color indexed="81"/>
            <rFont val="Tahoma"/>
            <family val="2"/>
          </rPr>
          <t>VÍCTIMAS CONFLICTO ARMADO</t>
        </r>
        <r>
          <rPr>
            <sz val="8"/>
            <color indexed="81"/>
            <rFont val="Tahoma"/>
            <family val="2"/>
          </rPr>
          <t xml:space="preserve">
</t>
        </r>
      </text>
    </comment>
    <comment ref="AX138" authorId="2" shapeId="0" xr:uid="{00000000-0006-0000-0000-00002B010000}">
      <text>
        <r>
          <rPr>
            <b/>
            <sz val="8"/>
            <color indexed="81"/>
            <rFont val="Tahoma"/>
            <family val="2"/>
          </rPr>
          <t>DISCAPACITADOS</t>
        </r>
        <r>
          <rPr>
            <sz val="8"/>
            <color indexed="81"/>
            <rFont val="Tahoma"/>
            <family val="2"/>
          </rPr>
          <t xml:space="preserve">
</t>
        </r>
      </text>
    </comment>
    <comment ref="AY138" authorId="2" shapeId="0" xr:uid="{00000000-0006-0000-0000-00002C010000}">
      <text>
        <r>
          <rPr>
            <b/>
            <sz val="8"/>
            <color indexed="81"/>
            <rFont val="Tahoma"/>
            <family val="2"/>
          </rPr>
          <t>AFROCOLOMBIANO O RAIZAL</t>
        </r>
      </text>
    </comment>
    <comment ref="AZ138" authorId="2" shapeId="0" xr:uid="{00000000-0006-0000-0000-00002D010000}">
      <text>
        <r>
          <rPr>
            <b/>
            <sz val="8"/>
            <color indexed="81"/>
            <rFont val="Tahoma"/>
            <family val="2"/>
          </rPr>
          <t>INDÍGENAS</t>
        </r>
        <r>
          <rPr>
            <sz val="8"/>
            <color indexed="81"/>
            <rFont val="Tahoma"/>
            <family val="2"/>
          </rPr>
          <t xml:space="preserve">
</t>
        </r>
      </text>
    </comment>
    <comment ref="BA138" authorId="1" shapeId="0" xr:uid="{00000000-0006-0000-0000-00002E010000}">
      <text>
        <r>
          <rPr>
            <b/>
            <sz val="9"/>
            <color indexed="81"/>
            <rFont val="Tahoma"/>
            <family val="2"/>
          </rPr>
          <t>MEDIO DE EVIDENCIA. INFORME, RESGISTRO FOTOGRAFICO, PLANILLA, ETC</t>
        </r>
      </text>
    </comment>
    <comment ref="AL147" authorId="2" shapeId="0" xr:uid="{00000000-0006-0000-0000-00002F010000}">
      <text>
        <r>
          <rPr>
            <b/>
            <sz val="8"/>
            <color indexed="81"/>
            <rFont val="Tahoma"/>
            <family val="2"/>
          </rPr>
          <t>PRIMERA INFANCIA (0 a 5 años)</t>
        </r>
        <r>
          <rPr>
            <sz val="8"/>
            <color indexed="81"/>
            <rFont val="Tahoma"/>
            <family val="2"/>
          </rPr>
          <t xml:space="preserve">
</t>
        </r>
      </text>
    </comment>
    <comment ref="AM147" authorId="2" shapeId="0" xr:uid="{00000000-0006-0000-0000-000030010000}">
      <text>
        <r>
          <rPr>
            <b/>
            <sz val="8"/>
            <color indexed="81"/>
            <rFont val="Tahoma"/>
            <family val="2"/>
          </rPr>
          <t>INFANCIA (6 a 11 años)</t>
        </r>
        <r>
          <rPr>
            <sz val="8"/>
            <color indexed="81"/>
            <rFont val="Tahoma"/>
            <family val="2"/>
          </rPr>
          <t xml:space="preserve">
</t>
        </r>
      </text>
    </comment>
    <comment ref="AN147" authorId="2" shapeId="0" xr:uid="{00000000-0006-0000-0000-000031010000}">
      <text>
        <r>
          <rPr>
            <b/>
            <sz val="8"/>
            <color indexed="81"/>
            <rFont val="Tahoma"/>
            <family val="2"/>
          </rPr>
          <t>ADOLESCENCIA (12 A 17 años)</t>
        </r>
      </text>
    </comment>
    <comment ref="AO147" authorId="2" shapeId="0" xr:uid="{00000000-0006-0000-0000-000032010000}">
      <text>
        <r>
          <rPr>
            <b/>
            <sz val="8"/>
            <color indexed="81"/>
            <rFont val="Tahoma"/>
            <family val="2"/>
          </rPr>
          <t>JUVENTUD (18 a 28 años)</t>
        </r>
        <r>
          <rPr>
            <sz val="8"/>
            <color indexed="81"/>
            <rFont val="Tahoma"/>
            <family val="2"/>
          </rPr>
          <t xml:space="preserve">
</t>
        </r>
      </text>
    </comment>
    <comment ref="AP147" authorId="2" shapeId="0" xr:uid="{00000000-0006-0000-0000-000033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34010000}">
      <text>
        <r>
          <rPr>
            <b/>
            <sz val="8"/>
            <color indexed="81"/>
            <rFont val="Tahoma"/>
            <family val="2"/>
          </rPr>
          <t>ADULTO MAYOR  (61 años en adelante)</t>
        </r>
        <r>
          <rPr>
            <sz val="8"/>
            <color indexed="81"/>
            <rFont val="Tahoma"/>
            <family val="2"/>
          </rPr>
          <t xml:space="preserve">
</t>
        </r>
      </text>
    </comment>
    <comment ref="AS147" authorId="2" shapeId="0" xr:uid="{00000000-0006-0000-0000-000035010000}">
      <text>
        <r>
          <rPr>
            <b/>
            <sz val="8"/>
            <color indexed="81"/>
            <rFont val="Tahoma"/>
            <family val="2"/>
          </rPr>
          <t>MUJERES</t>
        </r>
        <r>
          <rPr>
            <sz val="8"/>
            <color indexed="81"/>
            <rFont val="Tahoma"/>
            <family val="2"/>
          </rPr>
          <t xml:space="preserve">
</t>
        </r>
      </text>
    </comment>
    <comment ref="AT147" authorId="2" shapeId="0" xr:uid="{00000000-0006-0000-0000-000036010000}">
      <text>
        <r>
          <rPr>
            <b/>
            <sz val="8"/>
            <color indexed="81"/>
            <rFont val="Tahoma"/>
            <family val="2"/>
          </rPr>
          <t>HOMBRES</t>
        </r>
      </text>
    </comment>
    <comment ref="AV147" authorId="2" shapeId="0" xr:uid="{00000000-0006-0000-0000-000037010000}">
      <text>
        <r>
          <rPr>
            <b/>
            <sz val="8"/>
            <color indexed="81"/>
            <rFont val="Tahoma"/>
            <family val="2"/>
          </rPr>
          <t>VÍCTIMAS CONFLICTO ARMADO</t>
        </r>
        <r>
          <rPr>
            <sz val="8"/>
            <color indexed="81"/>
            <rFont val="Tahoma"/>
            <family val="2"/>
          </rPr>
          <t xml:space="preserve">
</t>
        </r>
      </text>
    </comment>
    <comment ref="AX147" authorId="2" shapeId="0" xr:uid="{00000000-0006-0000-0000-000038010000}">
      <text>
        <r>
          <rPr>
            <b/>
            <sz val="8"/>
            <color indexed="81"/>
            <rFont val="Tahoma"/>
            <family val="2"/>
          </rPr>
          <t>DISCAPACITADOS</t>
        </r>
        <r>
          <rPr>
            <sz val="8"/>
            <color indexed="81"/>
            <rFont val="Tahoma"/>
            <family val="2"/>
          </rPr>
          <t xml:space="preserve">
</t>
        </r>
      </text>
    </comment>
    <comment ref="AY147" authorId="2" shapeId="0" xr:uid="{00000000-0006-0000-0000-000039010000}">
      <text>
        <r>
          <rPr>
            <b/>
            <sz val="8"/>
            <color indexed="81"/>
            <rFont val="Tahoma"/>
            <family val="2"/>
          </rPr>
          <t>AFROCOLOMBIANO O RAIZAL</t>
        </r>
      </text>
    </comment>
    <comment ref="AZ147" authorId="2" shapeId="0" xr:uid="{00000000-0006-0000-0000-00003A010000}">
      <text>
        <r>
          <rPr>
            <b/>
            <sz val="8"/>
            <color indexed="81"/>
            <rFont val="Tahoma"/>
            <family val="2"/>
          </rPr>
          <t>INDÍGENAS</t>
        </r>
        <r>
          <rPr>
            <sz val="8"/>
            <color indexed="81"/>
            <rFont val="Tahoma"/>
            <family val="2"/>
          </rPr>
          <t xml:space="preserve">
</t>
        </r>
      </text>
    </comment>
    <comment ref="BA147" authorId="1" shapeId="0" xr:uid="{00000000-0006-0000-0000-00003B010000}">
      <text>
        <r>
          <rPr>
            <b/>
            <sz val="9"/>
            <color indexed="81"/>
            <rFont val="Tahoma"/>
            <family val="2"/>
          </rPr>
          <t>MEDIO DE EVIDENCIA. INFORME, RESGISTRO FOTOGRAFICO, PLANILLA, ETC</t>
        </r>
      </text>
    </comment>
    <comment ref="AL156" authorId="2" shapeId="0" xr:uid="{00000000-0006-0000-0000-00003C010000}">
      <text>
        <r>
          <rPr>
            <b/>
            <sz val="8"/>
            <color indexed="81"/>
            <rFont val="Tahoma"/>
            <family val="2"/>
          </rPr>
          <t>PRIMERA INFANCIA (0 a 5 años)</t>
        </r>
        <r>
          <rPr>
            <sz val="8"/>
            <color indexed="81"/>
            <rFont val="Tahoma"/>
            <family val="2"/>
          </rPr>
          <t xml:space="preserve">
</t>
        </r>
      </text>
    </comment>
    <comment ref="AM156" authorId="2" shapeId="0" xr:uid="{00000000-0006-0000-0000-00003D010000}">
      <text>
        <r>
          <rPr>
            <b/>
            <sz val="8"/>
            <color indexed="81"/>
            <rFont val="Tahoma"/>
            <family val="2"/>
          </rPr>
          <t>INFANCIA (6 a 11 años)</t>
        </r>
        <r>
          <rPr>
            <sz val="8"/>
            <color indexed="81"/>
            <rFont val="Tahoma"/>
            <family val="2"/>
          </rPr>
          <t xml:space="preserve">
</t>
        </r>
      </text>
    </comment>
    <comment ref="AN156" authorId="2" shapeId="0" xr:uid="{00000000-0006-0000-0000-00003E010000}">
      <text>
        <r>
          <rPr>
            <b/>
            <sz val="8"/>
            <color indexed="81"/>
            <rFont val="Tahoma"/>
            <family val="2"/>
          </rPr>
          <t>ADOLESCENCIA (12 A 17 años)</t>
        </r>
      </text>
    </comment>
    <comment ref="AO156" authorId="2" shapeId="0" xr:uid="{00000000-0006-0000-0000-00003F010000}">
      <text>
        <r>
          <rPr>
            <b/>
            <sz val="8"/>
            <color indexed="81"/>
            <rFont val="Tahoma"/>
            <family val="2"/>
          </rPr>
          <t>JUVENTUD (18 a 28 años)</t>
        </r>
        <r>
          <rPr>
            <sz val="8"/>
            <color indexed="81"/>
            <rFont val="Tahoma"/>
            <family val="2"/>
          </rPr>
          <t xml:space="preserve">
</t>
        </r>
      </text>
    </comment>
    <comment ref="AP156" authorId="2" shapeId="0" xr:uid="{00000000-0006-0000-0000-000040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41010000}">
      <text>
        <r>
          <rPr>
            <b/>
            <sz val="8"/>
            <color indexed="81"/>
            <rFont val="Tahoma"/>
            <family val="2"/>
          </rPr>
          <t>ADULTO MAYOR  (61 años en adelante)</t>
        </r>
        <r>
          <rPr>
            <sz val="8"/>
            <color indexed="81"/>
            <rFont val="Tahoma"/>
            <family val="2"/>
          </rPr>
          <t xml:space="preserve">
</t>
        </r>
      </text>
    </comment>
    <comment ref="AS156" authorId="2" shapeId="0" xr:uid="{00000000-0006-0000-0000-000042010000}">
      <text>
        <r>
          <rPr>
            <b/>
            <sz val="8"/>
            <color indexed="81"/>
            <rFont val="Tahoma"/>
            <family val="2"/>
          </rPr>
          <t>MUJERES</t>
        </r>
        <r>
          <rPr>
            <sz val="8"/>
            <color indexed="81"/>
            <rFont val="Tahoma"/>
            <family val="2"/>
          </rPr>
          <t xml:space="preserve">
</t>
        </r>
      </text>
    </comment>
    <comment ref="AT156" authorId="2" shapeId="0" xr:uid="{00000000-0006-0000-0000-000043010000}">
      <text>
        <r>
          <rPr>
            <b/>
            <sz val="8"/>
            <color indexed="81"/>
            <rFont val="Tahoma"/>
            <family val="2"/>
          </rPr>
          <t>HOMBRES</t>
        </r>
      </text>
    </comment>
    <comment ref="AV156" authorId="2" shapeId="0" xr:uid="{00000000-0006-0000-0000-000044010000}">
      <text>
        <r>
          <rPr>
            <b/>
            <sz val="8"/>
            <color indexed="81"/>
            <rFont val="Tahoma"/>
            <family val="2"/>
          </rPr>
          <t>VÍCTIMAS CONFLICTO ARMADO</t>
        </r>
        <r>
          <rPr>
            <sz val="8"/>
            <color indexed="81"/>
            <rFont val="Tahoma"/>
            <family val="2"/>
          </rPr>
          <t xml:space="preserve">
</t>
        </r>
      </text>
    </comment>
    <comment ref="AX156" authorId="2" shapeId="0" xr:uid="{00000000-0006-0000-0000-000045010000}">
      <text>
        <r>
          <rPr>
            <b/>
            <sz val="8"/>
            <color indexed="81"/>
            <rFont val="Tahoma"/>
            <family val="2"/>
          </rPr>
          <t>DISCAPACITADOS</t>
        </r>
        <r>
          <rPr>
            <sz val="8"/>
            <color indexed="81"/>
            <rFont val="Tahoma"/>
            <family val="2"/>
          </rPr>
          <t xml:space="preserve">
</t>
        </r>
      </text>
    </comment>
    <comment ref="AY156" authorId="2" shapeId="0" xr:uid="{00000000-0006-0000-0000-000046010000}">
      <text>
        <r>
          <rPr>
            <b/>
            <sz val="8"/>
            <color indexed="81"/>
            <rFont val="Tahoma"/>
            <family val="2"/>
          </rPr>
          <t>AFROCOLOMBIANO O RAIZAL</t>
        </r>
      </text>
    </comment>
    <comment ref="AZ156" authorId="2" shapeId="0" xr:uid="{00000000-0006-0000-0000-000047010000}">
      <text>
        <r>
          <rPr>
            <b/>
            <sz val="8"/>
            <color indexed="81"/>
            <rFont val="Tahoma"/>
            <family val="2"/>
          </rPr>
          <t>INDÍGENAS</t>
        </r>
        <r>
          <rPr>
            <sz val="8"/>
            <color indexed="81"/>
            <rFont val="Tahoma"/>
            <family val="2"/>
          </rPr>
          <t xml:space="preserve">
</t>
        </r>
      </text>
    </comment>
    <comment ref="BA156" authorId="1" shapeId="0" xr:uid="{00000000-0006-0000-0000-000048010000}">
      <text>
        <r>
          <rPr>
            <b/>
            <sz val="9"/>
            <color indexed="81"/>
            <rFont val="Tahoma"/>
            <family val="2"/>
          </rPr>
          <t>MEDIO DE EVIDENCIA. INFORME, RESGISTRO FOTOGRAFICO, PLANILLA, ETC</t>
        </r>
      </text>
    </comment>
    <comment ref="AL165" authorId="2" shapeId="0" xr:uid="{00000000-0006-0000-0000-000049010000}">
      <text>
        <r>
          <rPr>
            <b/>
            <sz val="8"/>
            <color indexed="81"/>
            <rFont val="Tahoma"/>
            <family val="2"/>
          </rPr>
          <t>PRIMERA INFANCIA (0 a 5 años)</t>
        </r>
        <r>
          <rPr>
            <sz val="8"/>
            <color indexed="81"/>
            <rFont val="Tahoma"/>
            <family val="2"/>
          </rPr>
          <t xml:space="preserve">
</t>
        </r>
      </text>
    </comment>
    <comment ref="AM165" authorId="2" shapeId="0" xr:uid="{00000000-0006-0000-0000-00004A010000}">
      <text>
        <r>
          <rPr>
            <b/>
            <sz val="8"/>
            <color indexed="81"/>
            <rFont val="Tahoma"/>
            <family val="2"/>
          </rPr>
          <t>INFANCIA (6 a 11 años)</t>
        </r>
        <r>
          <rPr>
            <sz val="8"/>
            <color indexed="81"/>
            <rFont val="Tahoma"/>
            <family val="2"/>
          </rPr>
          <t xml:space="preserve">
</t>
        </r>
      </text>
    </comment>
    <comment ref="AN165" authorId="2" shapeId="0" xr:uid="{00000000-0006-0000-0000-00004B010000}">
      <text>
        <r>
          <rPr>
            <b/>
            <sz val="8"/>
            <color indexed="81"/>
            <rFont val="Tahoma"/>
            <family val="2"/>
          </rPr>
          <t>ADOLESCENCIA (12 A 17 años)</t>
        </r>
      </text>
    </comment>
    <comment ref="AO165" authorId="2" shapeId="0" xr:uid="{00000000-0006-0000-0000-00004C010000}">
      <text>
        <r>
          <rPr>
            <b/>
            <sz val="8"/>
            <color indexed="81"/>
            <rFont val="Tahoma"/>
            <family val="2"/>
          </rPr>
          <t>JUVENTUD (18 a 28 años)</t>
        </r>
        <r>
          <rPr>
            <sz val="8"/>
            <color indexed="81"/>
            <rFont val="Tahoma"/>
            <family val="2"/>
          </rPr>
          <t xml:space="preserve">
</t>
        </r>
      </text>
    </comment>
    <comment ref="AP165" authorId="2" shapeId="0" xr:uid="{00000000-0006-0000-0000-00004D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4E010000}">
      <text>
        <r>
          <rPr>
            <b/>
            <sz val="8"/>
            <color indexed="81"/>
            <rFont val="Tahoma"/>
            <family val="2"/>
          </rPr>
          <t>ADULTO MAYOR  (61 años en adelante)</t>
        </r>
        <r>
          <rPr>
            <sz val="8"/>
            <color indexed="81"/>
            <rFont val="Tahoma"/>
            <family val="2"/>
          </rPr>
          <t xml:space="preserve">
</t>
        </r>
      </text>
    </comment>
    <comment ref="AS165" authorId="2" shapeId="0" xr:uid="{00000000-0006-0000-0000-00004F010000}">
      <text>
        <r>
          <rPr>
            <b/>
            <sz val="8"/>
            <color indexed="81"/>
            <rFont val="Tahoma"/>
            <family val="2"/>
          </rPr>
          <t>MUJERES</t>
        </r>
        <r>
          <rPr>
            <sz val="8"/>
            <color indexed="81"/>
            <rFont val="Tahoma"/>
            <family val="2"/>
          </rPr>
          <t xml:space="preserve">
</t>
        </r>
      </text>
    </comment>
    <comment ref="AT165" authorId="2" shapeId="0" xr:uid="{00000000-0006-0000-0000-000050010000}">
      <text>
        <r>
          <rPr>
            <b/>
            <sz val="8"/>
            <color indexed="81"/>
            <rFont val="Tahoma"/>
            <family val="2"/>
          </rPr>
          <t>HOMBRES</t>
        </r>
      </text>
    </comment>
    <comment ref="AV165" authorId="2" shapeId="0" xr:uid="{00000000-0006-0000-0000-000051010000}">
      <text>
        <r>
          <rPr>
            <b/>
            <sz val="8"/>
            <color indexed="81"/>
            <rFont val="Tahoma"/>
            <family val="2"/>
          </rPr>
          <t>VÍCTIMAS CONFLICTO ARMADO</t>
        </r>
        <r>
          <rPr>
            <sz val="8"/>
            <color indexed="81"/>
            <rFont val="Tahoma"/>
            <family val="2"/>
          </rPr>
          <t xml:space="preserve">
</t>
        </r>
      </text>
    </comment>
    <comment ref="AX165" authorId="2" shapeId="0" xr:uid="{00000000-0006-0000-0000-000052010000}">
      <text>
        <r>
          <rPr>
            <b/>
            <sz val="8"/>
            <color indexed="81"/>
            <rFont val="Tahoma"/>
            <family val="2"/>
          </rPr>
          <t>DISCAPACITADOS</t>
        </r>
        <r>
          <rPr>
            <sz val="8"/>
            <color indexed="81"/>
            <rFont val="Tahoma"/>
            <family val="2"/>
          </rPr>
          <t xml:space="preserve">
</t>
        </r>
      </text>
    </comment>
    <comment ref="AY165" authorId="2" shapeId="0" xr:uid="{00000000-0006-0000-0000-000053010000}">
      <text>
        <r>
          <rPr>
            <b/>
            <sz val="8"/>
            <color indexed="81"/>
            <rFont val="Tahoma"/>
            <family val="2"/>
          </rPr>
          <t>AFROCOLOMBIANO O RAIZAL</t>
        </r>
      </text>
    </comment>
    <comment ref="AZ165" authorId="2" shapeId="0" xr:uid="{00000000-0006-0000-0000-000054010000}">
      <text>
        <r>
          <rPr>
            <b/>
            <sz val="8"/>
            <color indexed="81"/>
            <rFont val="Tahoma"/>
            <family val="2"/>
          </rPr>
          <t>INDÍGENAS</t>
        </r>
        <r>
          <rPr>
            <sz val="8"/>
            <color indexed="81"/>
            <rFont val="Tahoma"/>
            <family val="2"/>
          </rPr>
          <t xml:space="preserve">
</t>
        </r>
      </text>
    </comment>
    <comment ref="BA165" authorId="1" shapeId="0" xr:uid="{00000000-0006-0000-0000-000055010000}">
      <text>
        <r>
          <rPr>
            <b/>
            <sz val="9"/>
            <color indexed="81"/>
            <rFont val="Tahoma"/>
            <family val="2"/>
          </rPr>
          <t>MEDIO DE EVIDENCIA. INFORME, RESGISTRO FOTOGRAFICO, PLANILLA, ETC</t>
        </r>
      </text>
    </comment>
    <comment ref="AL174" authorId="2" shapeId="0" xr:uid="{00000000-0006-0000-0000-000056010000}">
      <text>
        <r>
          <rPr>
            <b/>
            <sz val="8"/>
            <color indexed="81"/>
            <rFont val="Tahoma"/>
            <family val="2"/>
          </rPr>
          <t>PRIMERA INFANCIA (0 a 5 años)</t>
        </r>
        <r>
          <rPr>
            <sz val="8"/>
            <color indexed="81"/>
            <rFont val="Tahoma"/>
            <family val="2"/>
          </rPr>
          <t xml:space="preserve">
</t>
        </r>
      </text>
    </comment>
    <comment ref="AM174" authorId="2" shapeId="0" xr:uid="{00000000-0006-0000-0000-000057010000}">
      <text>
        <r>
          <rPr>
            <b/>
            <sz val="8"/>
            <color indexed="81"/>
            <rFont val="Tahoma"/>
            <family val="2"/>
          </rPr>
          <t>INFANCIA (6 a 11 años)</t>
        </r>
        <r>
          <rPr>
            <sz val="8"/>
            <color indexed="81"/>
            <rFont val="Tahoma"/>
            <family val="2"/>
          </rPr>
          <t xml:space="preserve">
</t>
        </r>
      </text>
    </comment>
    <comment ref="AN174" authorId="2" shapeId="0" xr:uid="{00000000-0006-0000-0000-000058010000}">
      <text>
        <r>
          <rPr>
            <b/>
            <sz val="8"/>
            <color indexed="81"/>
            <rFont val="Tahoma"/>
            <family val="2"/>
          </rPr>
          <t>ADOLESCENCIA (12 A 17 años)</t>
        </r>
      </text>
    </comment>
    <comment ref="AO174" authorId="2" shapeId="0" xr:uid="{00000000-0006-0000-0000-000059010000}">
      <text>
        <r>
          <rPr>
            <b/>
            <sz val="8"/>
            <color indexed="81"/>
            <rFont val="Tahoma"/>
            <family val="2"/>
          </rPr>
          <t>JUVENTUD (18 a 28 años)</t>
        </r>
        <r>
          <rPr>
            <sz val="8"/>
            <color indexed="81"/>
            <rFont val="Tahoma"/>
            <family val="2"/>
          </rPr>
          <t xml:space="preserve">
</t>
        </r>
      </text>
    </comment>
    <comment ref="AP174" authorId="2" shapeId="0" xr:uid="{00000000-0006-0000-0000-00005A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5B010000}">
      <text>
        <r>
          <rPr>
            <b/>
            <sz val="8"/>
            <color indexed="81"/>
            <rFont val="Tahoma"/>
            <family val="2"/>
          </rPr>
          <t>ADULTO MAYOR  (61 años en adelante)</t>
        </r>
        <r>
          <rPr>
            <sz val="8"/>
            <color indexed="81"/>
            <rFont val="Tahoma"/>
            <family val="2"/>
          </rPr>
          <t xml:space="preserve">
</t>
        </r>
      </text>
    </comment>
    <comment ref="AS174" authorId="2" shapeId="0" xr:uid="{00000000-0006-0000-0000-00005C010000}">
      <text>
        <r>
          <rPr>
            <b/>
            <sz val="8"/>
            <color indexed="81"/>
            <rFont val="Tahoma"/>
            <family val="2"/>
          </rPr>
          <t>MUJERES</t>
        </r>
        <r>
          <rPr>
            <sz val="8"/>
            <color indexed="81"/>
            <rFont val="Tahoma"/>
            <family val="2"/>
          </rPr>
          <t xml:space="preserve">
</t>
        </r>
      </text>
    </comment>
    <comment ref="AT174" authorId="2" shapeId="0" xr:uid="{00000000-0006-0000-0000-00005D010000}">
      <text>
        <r>
          <rPr>
            <b/>
            <sz val="8"/>
            <color indexed="81"/>
            <rFont val="Tahoma"/>
            <family val="2"/>
          </rPr>
          <t>HOMBRES</t>
        </r>
      </text>
    </comment>
    <comment ref="AV174" authorId="2" shapeId="0" xr:uid="{00000000-0006-0000-0000-00005E010000}">
      <text>
        <r>
          <rPr>
            <b/>
            <sz val="8"/>
            <color indexed="81"/>
            <rFont val="Tahoma"/>
            <family val="2"/>
          </rPr>
          <t>VÍCTIMAS CONFLICTO ARMADO</t>
        </r>
        <r>
          <rPr>
            <sz val="8"/>
            <color indexed="81"/>
            <rFont val="Tahoma"/>
            <family val="2"/>
          </rPr>
          <t xml:space="preserve">
</t>
        </r>
      </text>
    </comment>
    <comment ref="AX174" authorId="2" shapeId="0" xr:uid="{00000000-0006-0000-0000-00005F010000}">
      <text>
        <r>
          <rPr>
            <b/>
            <sz val="8"/>
            <color indexed="81"/>
            <rFont val="Tahoma"/>
            <family val="2"/>
          </rPr>
          <t>DISCAPACITADOS</t>
        </r>
        <r>
          <rPr>
            <sz val="8"/>
            <color indexed="81"/>
            <rFont val="Tahoma"/>
            <family val="2"/>
          </rPr>
          <t xml:space="preserve">
</t>
        </r>
      </text>
    </comment>
    <comment ref="AY174" authorId="2" shapeId="0" xr:uid="{00000000-0006-0000-0000-000060010000}">
      <text>
        <r>
          <rPr>
            <b/>
            <sz val="8"/>
            <color indexed="81"/>
            <rFont val="Tahoma"/>
            <family val="2"/>
          </rPr>
          <t>AFROCOLOMBIANO O RAIZAL</t>
        </r>
      </text>
    </comment>
    <comment ref="AZ174" authorId="2" shapeId="0" xr:uid="{00000000-0006-0000-0000-000061010000}">
      <text>
        <r>
          <rPr>
            <b/>
            <sz val="8"/>
            <color indexed="81"/>
            <rFont val="Tahoma"/>
            <family val="2"/>
          </rPr>
          <t>INDÍGENAS</t>
        </r>
        <r>
          <rPr>
            <sz val="8"/>
            <color indexed="81"/>
            <rFont val="Tahoma"/>
            <family val="2"/>
          </rPr>
          <t xml:space="preserve">
</t>
        </r>
      </text>
    </comment>
    <comment ref="BA174" authorId="1" shapeId="0" xr:uid="{00000000-0006-0000-0000-000062010000}">
      <text>
        <r>
          <rPr>
            <b/>
            <sz val="9"/>
            <color indexed="81"/>
            <rFont val="Tahoma"/>
            <family val="2"/>
          </rPr>
          <t>MEDIO DE EVIDENCIA. INFORME, RESGISTRO FOTOGRAFICO, PLANILLA, ETC</t>
        </r>
      </text>
    </comment>
    <comment ref="AL183" authorId="2" shapeId="0" xr:uid="{00000000-0006-0000-0000-000063010000}">
      <text>
        <r>
          <rPr>
            <b/>
            <sz val="8"/>
            <color indexed="81"/>
            <rFont val="Tahoma"/>
            <family val="2"/>
          </rPr>
          <t>PRIMERA INFANCIA (0 a 5 años)</t>
        </r>
        <r>
          <rPr>
            <sz val="8"/>
            <color indexed="81"/>
            <rFont val="Tahoma"/>
            <family val="2"/>
          </rPr>
          <t xml:space="preserve">
</t>
        </r>
      </text>
    </comment>
    <comment ref="AM183" authorId="2" shapeId="0" xr:uid="{00000000-0006-0000-0000-000064010000}">
      <text>
        <r>
          <rPr>
            <b/>
            <sz val="8"/>
            <color indexed="81"/>
            <rFont val="Tahoma"/>
            <family val="2"/>
          </rPr>
          <t>INFANCIA (6 a 11 años)</t>
        </r>
        <r>
          <rPr>
            <sz val="8"/>
            <color indexed="81"/>
            <rFont val="Tahoma"/>
            <family val="2"/>
          </rPr>
          <t xml:space="preserve">
</t>
        </r>
      </text>
    </comment>
    <comment ref="AN183" authorId="2" shapeId="0" xr:uid="{00000000-0006-0000-0000-000065010000}">
      <text>
        <r>
          <rPr>
            <b/>
            <sz val="8"/>
            <color indexed="81"/>
            <rFont val="Tahoma"/>
            <family val="2"/>
          </rPr>
          <t>ADOLESCENCIA (12 A 17 años)</t>
        </r>
      </text>
    </comment>
    <comment ref="AO183" authorId="2" shapeId="0" xr:uid="{00000000-0006-0000-0000-000066010000}">
      <text>
        <r>
          <rPr>
            <b/>
            <sz val="8"/>
            <color indexed="81"/>
            <rFont val="Tahoma"/>
            <family val="2"/>
          </rPr>
          <t>JUVENTUD (18 a 28 años)</t>
        </r>
        <r>
          <rPr>
            <sz val="8"/>
            <color indexed="81"/>
            <rFont val="Tahoma"/>
            <family val="2"/>
          </rPr>
          <t xml:space="preserve">
</t>
        </r>
      </text>
    </comment>
    <comment ref="AP183" authorId="2" shapeId="0" xr:uid="{00000000-0006-0000-0000-000067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68010000}">
      <text>
        <r>
          <rPr>
            <b/>
            <sz val="8"/>
            <color indexed="81"/>
            <rFont val="Tahoma"/>
            <family val="2"/>
          </rPr>
          <t>ADULTO MAYOR  (61 años en adelante)</t>
        </r>
        <r>
          <rPr>
            <sz val="8"/>
            <color indexed="81"/>
            <rFont val="Tahoma"/>
            <family val="2"/>
          </rPr>
          <t xml:space="preserve">
</t>
        </r>
      </text>
    </comment>
    <comment ref="AS183" authorId="2" shapeId="0" xr:uid="{00000000-0006-0000-0000-000069010000}">
      <text>
        <r>
          <rPr>
            <b/>
            <sz val="8"/>
            <color indexed="81"/>
            <rFont val="Tahoma"/>
            <family val="2"/>
          </rPr>
          <t>MUJERES</t>
        </r>
        <r>
          <rPr>
            <sz val="8"/>
            <color indexed="81"/>
            <rFont val="Tahoma"/>
            <family val="2"/>
          </rPr>
          <t xml:space="preserve">
</t>
        </r>
      </text>
    </comment>
    <comment ref="AT183" authorId="2" shapeId="0" xr:uid="{00000000-0006-0000-0000-00006A010000}">
      <text>
        <r>
          <rPr>
            <b/>
            <sz val="8"/>
            <color indexed="81"/>
            <rFont val="Tahoma"/>
            <family val="2"/>
          </rPr>
          <t>HOMBRES</t>
        </r>
      </text>
    </comment>
    <comment ref="AV183" authorId="2" shapeId="0" xr:uid="{00000000-0006-0000-0000-00006B010000}">
      <text>
        <r>
          <rPr>
            <b/>
            <sz val="8"/>
            <color indexed="81"/>
            <rFont val="Tahoma"/>
            <family val="2"/>
          </rPr>
          <t>VÍCTIMAS CONFLICTO ARMADO</t>
        </r>
        <r>
          <rPr>
            <sz val="8"/>
            <color indexed="81"/>
            <rFont val="Tahoma"/>
            <family val="2"/>
          </rPr>
          <t xml:space="preserve">
</t>
        </r>
      </text>
    </comment>
    <comment ref="AX183" authorId="2" shapeId="0" xr:uid="{00000000-0006-0000-0000-00006C010000}">
      <text>
        <r>
          <rPr>
            <b/>
            <sz val="8"/>
            <color indexed="81"/>
            <rFont val="Tahoma"/>
            <family val="2"/>
          </rPr>
          <t>DISCAPACITADOS</t>
        </r>
        <r>
          <rPr>
            <sz val="8"/>
            <color indexed="81"/>
            <rFont val="Tahoma"/>
            <family val="2"/>
          </rPr>
          <t xml:space="preserve">
</t>
        </r>
      </text>
    </comment>
    <comment ref="AY183" authorId="2" shapeId="0" xr:uid="{00000000-0006-0000-0000-00006D010000}">
      <text>
        <r>
          <rPr>
            <b/>
            <sz val="8"/>
            <color indexed="81"/>
            <rFont val="Tahoma"/>
            <family val="2"/>
          </rPr>
          <t>AFROCOLOMBIANO O RAIZAL</t>
        </r>
      </text>
    </comment>
    <comment ref="AZ183" authorId="2" shapeId="0" xr:uid="{00000000-0006-0000-0000-00006E010000}">
      <text>
        <r>
          <rPr>
            <b/>
            <sz val="8"/>
            <color indexed="81"/>
            <rFont val="Tahoma"/>
            <family val="2"/>
          </rPr>
          <t>INDÍGENAS</t>
        </r>
        <r>
          <rPr>
            <sz val="8"/>
            <color indexed="81"/>
            <rFont val="Tahoma"/>
            <family val="2"/>
          </rPr>
          <t xml:space="preserve">
</t>
        </r>
      </text>
    </comment>
    <comment ref="BA183" authorId="1" shapeId="0" xr:uid="{00000000-0006-0000-0000-00006F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<sst xmlns="http://schemas.openxmlformats.org/spreadsheetml/2006/main" count="10547" uniqueCount="1972">
  <si>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</si>
  <si>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</si>
  <si>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</si>
  <si>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</si>
  <si>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</si>
  <si>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</si>
  <si>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</si>
  <si>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</si>
  <si>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</si>
  <si>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</si>
  <si>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</si>
  <si>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</si>
  <si>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</si>
  <si>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</si>
  <si>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</si>
  <si>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</si>
  <si>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</si>
  <si>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</si>
  <si>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</si>
  <si>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</si>
  <si>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</si>
  <si>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</si>
  <si>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</si>
  <si>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</si>
  <si>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</si>
  <si>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</si>
  <si>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</si>
  <si>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</si>
  <si>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</si>
  <si>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</si>
  <si>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</si>
  <si>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</si>
  <si>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</si>
  <si>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</si>
  <si>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</si>
  <si>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</si>
  <si>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</si>
  <si>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</si>
  <si>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</si>
  <si>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</si>
  <si>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</si>
  <si>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</si>
  <si>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</si>
  <si>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</si>
  <si>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</si>
  <si>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</si>
  <si>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</si>
  <si>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</si>
  <si>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</si>
  <si>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</si>
  <si>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</si>
  <si>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</si>
  <si>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</si>
  <si>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</si>
  <si>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</si>
  <si>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</si>
  <si>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</si>
  <si>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</si>
  <si>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</si>
  <si>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</si>
  <si>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</si>
  <si>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</si>
  <si>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</si>
  <si>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</si>
  <si>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</si>
  <si>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</si>
  <si>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</si>
  <si>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</si>
  <si>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</si>
  <si>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</si>
  <si>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</si>
  <si>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</si>
  <si>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</si>
  <si>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</si>
  <si>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</si>
  <si>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</si>
  <si>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</si>
  <si>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</si>
  <si>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</si>
  <si>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</si>
  <si>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</si>
  <si>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</si>
  <si>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</si>
  <si>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</si>
  <si>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</si>
  <si>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</si>
  <si>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</si>
  <si>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</si>
  <si>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</si>
  <si>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</si>
  <si>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</si>
  <si>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</si>
  <si>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</si>
  <si>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</si>
  <si>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</si>
  <si>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</si>
  <si>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</si>
  <si>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</si>
  <si>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</si>
  <si>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</si>
  <si>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</si>
  <si>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</si>
  <si>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</si>
  <si>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</si>
  <si>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</si>
  <si>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</si>
  <si>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</si>
  <si>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</si>
  <si>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</si>
  <si>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</si>
  <si>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</si>
  <si>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</si>
  <si>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</si>
  <si>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</si>
  <si>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</si>
  <si>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</si>
  <si>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</si>
  <si>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</si>
  <si>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</si>
  <si>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</si>
  <si>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</si>
  <si>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</si>
  <si>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</si>
  <si>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</si>
  <si>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</si>
  <si>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</si>
  <si>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</si>
  <si>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</si>
  <si>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</si>
  <si>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</si>
  <si>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</si>
  <si>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</si>
  <si>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</si>
  <si>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</si>
  <si>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</si>
  <si>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</si>
  <si>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</si>
  <si>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</si>
  <si>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</si>
  <si>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</si>
  <si>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</si>
  <si>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</si>
  <si>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</si>
  <si>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</si>
  <si>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</si>
  <si>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</si>
  <si>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</si>
  <si>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</si>
  <si>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</si>
  <si>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</si>
  <si>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</si>
  <si>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</si>
  <si>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</si>
  <si>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</si>
  <si>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</si>
  <si>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</si>
  <si>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</si>
  <si>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</si>
  <si>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</si>
  <si>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</si>
  <si>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</si>
  <si>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</si>
  <si>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</si>
  <si>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</si>
  <si>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</si>
  <si>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</si>
  <si>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</si>
  <si>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</si>
  <si>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</si>
  <si>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</si>
  <si>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</si>
  <si>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</si>
  <si>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</si>
  <si>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</si>
  <si>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</si>
  <si>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</si>
  <si>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</si>
  <si>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</si>
  <si>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</si>
  <si>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</si>
  <si>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</si>
  <si>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</si>
  <si>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</si>
  <si>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</si>
  <si>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</si>
  <si>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</si>
  <si>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</si>
  <si>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</si>
  <si>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</si>
  <si>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</si>
  <si>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</si>
  <si>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</si>
  <si>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</si>
  <si>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</si>
  <si>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</si>
  <si>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</si>
  <si>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</si>
  <si>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</si>
  <si>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</si>
  <si>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</si>
  <si>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</si>
  <si>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</si>
  <si>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</si>
  <si>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</si>
  <si>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</si>
  <si>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</si>
  <si>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</si>
  <si>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</si>
  <si>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</si>
  <si>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</si>
  <si>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</si>
  <si>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</si>
  <si>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</si>
  <si>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</si>
  <si>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</si>
  <si>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</si>
  <si>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</si>
  <si>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</si>
  <si>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</si>
  <si>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</si>
  <si>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</si>
  <si>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</si>
  <si>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</si>
  <si>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</si>
  <si>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</si>
  <si>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</si>
  <si>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</si>
  <si>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</si>
  <si>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</si>
  <si>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</si>
  <si>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</si>
  <si>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</si>
  <si>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</si>
  <si>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</si>
  <si>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</si>
  <si>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</si>
  <si>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</si>
  <si>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</si>
  <si>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</si>
  <si>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</si>
  <si>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</si>
  <si>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</si>
  <si>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</si>
  <si>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</si>
  <si>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</si>
  <si>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</si>
  <si>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</si>
  <si>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</si>
  <si>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</si>
  <si>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</si>
  <si>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</si>
  <si>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</si>
  <si>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</si>
  <si>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</si>
  <si>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</si>
  <si>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</si>
  <si>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</si>
  <si>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</si>
  <si>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</si>
  <si>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</si>
  <si>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</si>
  <si>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</si>
  <si>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</si>
  <si>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</si>
  <si>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</si>
  <si>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</si>
  <si>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</si>
  <si>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</si>
  <si>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</si>
  <si>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</si>
  <si>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</si>
  <si>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</si>
  <si>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</si>
  <si>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</si>
  <si>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</si>
  <si>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</si>
  <si>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</si>
  <si>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</si>
  <si>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</si>
  <si>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</si>
  <si>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</si>
  <si>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</si>
  <si>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</si>
  <si>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</si>
  <si>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</si>
  <si>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</si>
  <si>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</si>
  <si>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</si>
  <si>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</si>
  <si>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</si>
  <si>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</si>
  <si>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</si>
  <si>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</si>
  <si>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</si>
  <si>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</si>
  <si>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</si>
  <si>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</si>
  <si>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</si>
  <si>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</si>
  <si>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</si>
  <si>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</si>
  <si>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</si>
  <si>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</si>
  <si>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</si>
  <si>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</si>
  <si>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</si>
  <si>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</si>
  <si>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</si>
  <si>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</si>
  <si>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</si>
  <si>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</si>
  <si>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</si>
  <si>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</si>
  <si>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</si>
  <si>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</si>
  <si>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</si>
  <si>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</si>
  <si>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</si>
  <si>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</si>
  <si>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</si>
  <si>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</si>
  <si>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</si>
  <si>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</si>
  <si>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</si>
  <si>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</si>
  <si>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</si>
  <si>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</si>
  <si>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</si>
  <si>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</si>
  <si>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</si>
  <si>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</si>
  <si>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</si>
  <si>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</si>
  <si>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</si>
  <si>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</si>
  <si>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</si>
  <si>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</si>
  <si>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</si>
  <si>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</si>
  <si>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</si>
  <si>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</si>
  <si>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</si>
  <si>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</si>
  <si>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</si>
  <si>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</si>
  <si>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</si>
  <si>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</si>
  <si>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</si>
  <si>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</si>
  <si>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</si>
  <si>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</si>
  <si>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</si>
  <si>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</si>
  <si>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</si>
  <si>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</si>
  <si>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</si>
  <si>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</si>
  <si>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</si>
  <si>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</si>
  <si>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</si>
  <si>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</si>
  <si>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</si>
  <si>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</si>
  <si>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</si>
  <si>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</si>
  <si>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</si>
  <si>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</si>
  <si>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</si>
  <si>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</si>
  <si>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</si>
  <si>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</si>
  <si>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</si>
  <si>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</si>
  <si>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</si>
  <si>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</si>
  <si>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</si>
  <si>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</si>
  <si>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</si>
  <si>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</si>
  <si>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</si>
  <si>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</si>
  <si>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</si>
  <si>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</si>
  <si>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</si>
  <si>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</si>
  <si>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</si>
  <si>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</si>
  <si>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</si>
  <si>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</si>
  <si>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</si>
  <si>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</si>
  <si>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</si>
  <si>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</si>
  <si>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</si>
  <si>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</si>
  <si>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</si>
  <si>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</si>
  <si>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</si>
  <si>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</si>
  <si>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</si>
  <si>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</si>
  <si>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</si>
  <si>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</si>
  <si>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</si>
  <si>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</si>
  <si>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</si>
  <si>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</si>
  <si>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</si>
  <si>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</si>
  <si>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</si>
  <si>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</si>
  <si>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</si>
  <si>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</si>
  <si>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</si>
  <si>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</si>
  <si>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</si>
  <si>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</si>
  <si>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</si>
  <si>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</si>
  <si>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</si>
  <si>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</si>
  <si>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</si>
  <si>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</si>
  <si>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</si>
  <si>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</si>
  <si>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</si>
  <si>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</si>
  <si>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</si>
  <si>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</si>
  <si>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</si>
  <si>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</si>
  <si>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</si>
  <si>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</si>
  <si>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</si>
  <si>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</si>
  <si>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</si>
  <si>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</si>
  <si>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</si>
  <si>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</si>
  <si>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</si>
  <si>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</si>
  <si>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</si>
  <si>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</si>
  <si>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</si>
  <si>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</si>
  <si>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</si>
  <si>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</si>
  <si>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</si>
  <si>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</si>
  <si>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</si>
  <si>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</si>
  <si>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</si>
  <si>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</si>
  <si>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</si>
  <si>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</si>
  <si>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</si>
  <si>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</si>
  <si>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</si>
  <si>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</si>
  <si>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</si>
  <si>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</si>
  <si>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</si>
  <si>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</si>
  <si>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</si>
  <si>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</si>
  <si>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</si>
  <si>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</si>
  <si>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</si>
  <si>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</si>
  <si>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</si>
  <si>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</si>
  <si>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</si>
  <si>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</si>
  <si>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</si>
  <si>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</si>
  <si>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</si>
  <si>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</si>
  <si>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</si>
  <si>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</si>
  <si>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</si>
  <si>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</si>
  <si>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</si>
  <si>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</si>
  <si>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</si>
  <si>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</si>
  <si>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</si>
  <si>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</si>
  <si>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</si>
  <si>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</si>
  <si>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</si>
  <si>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</si>
  <si>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</si>
  <si>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</si>
  <si>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</si>
  <si>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</si>
  <si>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</si>
  <si>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</si>
  <si>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</si>
  <si>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</si>
  <si>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</si>
  <si>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</si>
  <si>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</si>
  <si>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</si>
  <si>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</si>
  <si>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</si>
  <si>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</si>
  <si>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</si>
  <si>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</si>
  <si>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</si>
  <si>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</si>
  <si>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</si>
  <si>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</si>
  <si>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</si>
  <si>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</si>
  <si>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</si>
  <si>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</si>
  <si>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</si>
  <si>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</si>
  <si>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</si>
  <si>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</si>
  <si>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</si>
  <si>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</si>
  <si>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</si>
  <si>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</si>
  <si>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</si>
  <si>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</si>
  <si>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</si>
  <si>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</si>
  <si>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</si>
  <si>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</si>
  <si>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</si>
  <si>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</si>
  <si>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</si>
  <si>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</si>
  <si>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</si>
  <si>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</si>
  <si>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</si>
  <si>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</si>
  <si>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</si>
  <si>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</si>
  <si>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</si>
  <si>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</si>
  <si>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</si>
  <si>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</si>
  <si>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</si>
  <si>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</si>
  <si>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</si>
  <si>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</si>
  <si>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</si>
  <si>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</si>
  <si>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</si>
  <si>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</si>
  <si>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</si>
  <si>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</si>
  <si>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</si>
  <si>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</si>
  <si>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</si>
  <si>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</si>
  <si>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</si>
  <si>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</si>
  <si>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</si>
  <si>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</si>
  <si>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</si>
  <si>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</si>
  <si>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</si>
  <si>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</si>
  <si>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</si>
  <si>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</si>
  <si>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</si>
  <si>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</si>
  <si>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</si>
  <si>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</si>
  <si>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</si>
  <si>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</si>
  <si>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</si>
  <si>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</si>
  <si>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</si>
  <si>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</si>
  <si>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</si>
  <si>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</si>
  <si>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</si>
  <si>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</si>
  <si>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</si>
  <si>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</si>
  <si>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</si>
  <si>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</si>
  <si>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</si>
  <si>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</si>
  <si>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</si>
  <si>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</si>
  <si>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</si>
  <si>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</si>
  <si>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</si>
  <si>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</si>
  <si>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</si>
  <si>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</si>
  <si>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</si>
  <si>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</si>
  <si>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</si>
  <si>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</si>
  <si>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</si>
  <si>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</si>
  <si>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</si>
  <si>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</si>
  <si>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</si>
  <si>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</si>
  <si>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</si>
  <si>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</si>
  <si>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</si>
  <si>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</si>
  <si>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</si>
  <si>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</si>
  <si>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</si>
  <si>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</si>
  <si>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</si>
  <si>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</si>
  <si>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</si>
  <si>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</si>
  <si>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</si>
  <si>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</si>
  <si>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</si>
  <si>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</si>
  <si>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</si>
  <si>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</si>
  <si>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</si>
  <si>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</si>
  <si>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</si>
  <si>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</si>
  <si>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</si>
  <si>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</si>
  <si>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</si>
  <si>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</si>
  <si>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</si>
  <si>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</si>
  <si>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</si>
  <si>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</si>
  <si>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</si>
  <si>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</si>
  <si>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</si>
  <si>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</si>
  <si>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</si>
  <si>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</si>
  <si>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</si>
  <si>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</si>
  <si>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</si>
  <si>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</si>
  <si>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</si>
  <si>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</si>
  <si>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</si>
  <si>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</si>
  <si>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</si>
  <si>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</si>
  <si>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</si>
  <si>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</si>
  <si>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</si>
  <si>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</si>
  <si>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</si>
  <si>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</si>
  <si>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</si>
  <si>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</si>
  <si>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</si>
  <si>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</si>
  <si>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</si>
  <si>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</si>
  <si>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</si>
  <si>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</si>
  <si>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</si>
  <si>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</si>
  <si>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</si>
  <si>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</si>
  <si>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</si>
  <si>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</si>
  <si>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</si>
  <si>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</si>
  <si>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</si>
  <si>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</si>
  <si>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</si>
  <si>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</si>
  <si>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</si>
  <si>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</si>
  <si>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</si>
  <si>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</si>
  <si>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</si>
  <si>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</si>
  <si>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</si>
  <si>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</si>
  <si>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</si>
  <si>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</si>
  <si>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</si>
  <si>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</si>
  <si>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</si>
  <si>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</si>
  <si>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</si>
  <si>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</si>
  <si>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</si>
  <si>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</si>
  <si>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</si>
  <si>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</si>
  <si>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</si>
  <si>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</si>
  <si>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</si>
  <si>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</si>
  <si>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</si>
  <si>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</si>
  <si>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</si>
  <si>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</si>
  <si>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</si>
  <si>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</si>
  <si>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</si>
  <si>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</si>
  <si>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</si>
  <si>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</si>
  <si>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</si>
  <si>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</si>
  <si>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</si>
  <si>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</si>
  <si>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</si>
  <si>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</si>
  <si>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</si>
  <si>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</si>
  <si>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</si>
  <si>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</si>
  <si>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</si>
  <si>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</si>
  <si>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</si>
  <si>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</si>
  <si>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</si>
  <si>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</si>
  <si>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</si>
  <si>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</si>
  <si>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</si>
  <si>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</si>
  <si>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</si>
  <si>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</si>
  <si>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</si>
  <si>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</si>
  <si>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</si>
  <si>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</si>
  <si>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</si>
  <si>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</si>
  <si>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</si>
  <si>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</si>
  <si>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</si>
  <si>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</si>
  <si>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</si>
  <si>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</si>
  <si>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</si>
  <si>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</si>
  <si>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</si>
  <si>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</si>
  <si>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</si>
  <si>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</si>
  <si>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</si>
  <si>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</si>
  <si>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</si>
  <si>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</si>
  <si>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</si>
  <si>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</si>
  <si>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</si>
  <si>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</si>
  <si>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</si>
  <si>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</si>
  <si>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</si>
  <si>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</si>
  <si>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</si>
  <si>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</si>
  <si>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</si>
  <si>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</si>
  <si>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</si>
  <si>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</si>
  <si>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</si>
  <si>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</si>
  <si>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</si>
  <si>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</si>
  <si>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</si>
  <si>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</si>
  <si>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</si>
  <si>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</si>
  <si>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</si>
  <si>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</si>
  <si>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</si>
  <si>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</si>
  <si>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</si>
  <si>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</si>
  <si>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</si>
  <si>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</si>
  <si>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</si>
  <si>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</si>
  <si>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</si>
  <si>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</si>
  <si>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</si>
  <si>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</si>
  <si>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</si>
  <si>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</si>
  <si>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</si>
  <si>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</si>
  <si>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</si>
  <si>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</si>
  <si>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</si>
  <si>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</si>
  <si>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</si>
  <si>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</si>
  <si>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</si>
  <si>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</si>
  <si>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</si>
  <si>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</si>
  <si>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</si>
  <si>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</si>
  <si>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</si>
  <si>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</si>
  <si>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</si>
  <si>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</si>
  <si>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</si>
  <si>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</si>
  <si>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</si>
  <si>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</si>
  <si>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</si>
  <si>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</si>
  <si>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</si>
  <si>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</si>
  <si>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</si>
  <si>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</si>
  <si>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</si>
  <si>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</si>
  <si>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</si>
  <si>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</si>
  <si>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</si>
  <si>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</si>
  <si>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</si>
  <si>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</si>
  <si>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</si>
  <si>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</si>
  <si>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</si>
  <si>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</si>
  <si>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</si>
  <si>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</si>
  <si>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</si>
  <si>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</si>
  <si>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</si>
  <si>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</si>
  <si>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</si>
  <si>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</si>
  <si>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</si>
  <si>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</si>
  <si>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</si>
  <si>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</si>
  <si>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</si>
  <si>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</si>
  <si>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</si>
  <si>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</si>
  <si>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</si>
  <si>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</si>
  <si>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</si>
  <si>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</si>
  <si>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</si>
  <si>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</si>
  <si>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</si>
  <si>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</si>
  <si>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</si>
  <si>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</si>
  <si>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</si>
  <si>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</si>
  <si>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</si>
  <si>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</si>
  <si>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</si>
  <si>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</si>
  <si>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</si>
  <si>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</si>
  <si>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</si>
  <si>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</si>
  <si>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</si>
  <si>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</si>
  <si>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</si>
  <si>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</si>
  <si>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</si>
  <si>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</si>
  <si>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</si>
  <si>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</si>
  <si>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</si>
  <si>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</si>
  <si>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</si>
  <si>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</si>
  <si>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</si>
  <si>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</si>
  <si>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</si>
  <si>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</si>
  <si>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</si>
  <si>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</si>
  <si>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</si>
  <si>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</si>
  <si>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</si>
  <si>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</si>
  <si>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</si>
  <si>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</si>
  <si>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</si>
  <si>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</si>
  <si>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</si>
  <si>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</si>
  <si>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</si>
  <si>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</si>
  <si>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</si>
  <si>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</si>
  <si>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</si>
  <si>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</si>
  <si>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</si>
  <si>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</si>
  <si>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</si>
  <si>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</si>
  <si>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</si>
  <si>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</si>
  <si>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</si>
  <si>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</si>
  <si>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</si>
  <si>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</si>
  <si>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</si>
  <si>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</si>
  <si>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</si>
  <si>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</si>
  <si>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</si>
  <si>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</si>
  <si>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</si>
  <si>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</si>
  <si>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</si>
  <si>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</si>
  <si>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</si>
  <si>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</si>
  <si>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</si>
  <si>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</si>
  <si>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</si>
  <si>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</si>
  <si>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</si>
  <si>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</si>
  <si>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</si>
  <si>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</si>
  <si>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</si>
  <si>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</si>
  <si>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</si>
  <si>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</si>
  <si>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</si>
  <si>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</si>
  <si>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</si>
  <si>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</si>
  <si>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</si>
  <si>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</si>
  <si>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</si>
  <si>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</si>
  <si>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</si>
  <si>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</si>
  <si>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</si>
  <si>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</si>
  <si>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</si>
  <si>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</si>
  <si>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</si>
  <si>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</si>
  <si>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</si>
  <si>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</si>
  <si>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</si>
  <si>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</si>
  <si>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</si>
  <si>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</si>
  <si>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</si>
  <si>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</si>
  <si>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</si>
  <si>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</si>
  <si>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</si>
  <si>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</si>
  <si>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</si>
  <si>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</si>
  <si>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</si>
  <si>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</si>
  <si>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</si>
  <si>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</si>
  <si>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</si>
  <si>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</si>
  <si>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</si>
  <si>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</si>
  <si>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</si>
  <si>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</si>
  <si>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</si>
  <si>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</si>
  <si>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</si>
  <si>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</si>
  <si>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</si>
  <si>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</si>
  <si>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</si>
  <si>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</si>
  <si>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</si>
  <si>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</si>
  <si>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</si>
  <si>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</si>
  <si>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</si>
  <si>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</si>
  <si>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</si>
  <si>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</si>
  <si>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</si>
  <si>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</si>
  <si>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</si>
  <si>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</si>
  <si>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</si>
  <si>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</si>
  <si>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</si>
  <si>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</si>
  <si>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</si>
  <si>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</si>
  <si>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</si>
  <si>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</si>
  <si>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</si>
  <si>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</si>
  <si>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</si>
  <si>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</si>
  <si>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</si>
  <si>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</si>
  <si>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</si>
  <si>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</si>
  <si>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</si>
  <si>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</si>
  <si>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</si>
  <si>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</si>
  <si>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</si>
  <si>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</si>
  <si>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</si>
  <si>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</si>
  <si>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</si>
  <si>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</si>
  <si>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</si>
  <si>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</si>
  <si>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</si>
  <si>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</si>
  <si>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</si>
  <si>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</si>
  <si>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</si>
  <si>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</si>
  <si>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</si>
  <si>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</si>
  <si>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</si>
  <si>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</si>
  <si>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</si>
  <si>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</si>
  <si>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</si>
  <si>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</si>
  <si>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</si>
  <si>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</si>
  <si>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</si>
  <si>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</si>
  <si>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</si>
  <si>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</si>
  <si>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</si>
  <si>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</si>
  <si>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</si>
  <si>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</si>
  <si>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</si>
  <si>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</si>
  <si>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</si>
  <si>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</si>
  <si>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</si>
  <si>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</si>
  <si>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</si>
  <si>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</si>
  <si>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</si>
  <si>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</si>
  <si>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</si>
  <si>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</si>
  <si>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</si>
  <si>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</si>
  <si>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</si>
  <si>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</si>
  <si>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</si>
  <si>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</si>
  <si>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</si>
  <si>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</si>
  <si>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</si>
  <si>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</si>
  <si>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</si>
  <si>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</si>
  <si>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</si>
  <si>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</si>
  <si>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</si>
  <si>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</si>
  <si>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</si>
  <si>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</si>
  <si>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</si>
  <si>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</si>
  <si>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</si>
  <si>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</si>
  <si>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</si>
  <si>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</si>
  <si>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</si>
  <si>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</si>
  <si>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</si>
  <si>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</si>
  <si>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</si>
  <si>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</si>
  <si>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</si>
  <si>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</si>
  <si>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</si>
  <si>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</si>
  <si>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</si>
  <si>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</si>
  <si>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</si>
  <si>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</si>
  <si>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</si>
  <si>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</si>
  <si>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</si>
  <si>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</si>
  <si>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</si>
  <si>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</si>
  <si>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</si>
  <si>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</si>
  <si>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</si>
  <si>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</si>
  <si>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</si>
  <si>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</si>
  <si>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</si>
  <si>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</si>
  <si>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</si>
  <si>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</si>
  <si>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</si>
  <si>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</si>
  <si>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</si>
  <si>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</si>
  <si>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</si>
  <si>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</si>
  <si>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</si>
  <si>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</si>
  <si>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</si>
  <si>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</si>
  <si>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</si>
  <si>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</si>
  <si>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</si>
  <si>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</si>
  <si>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</si>
  <si>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</si>
  <si>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</si>
  <si>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</si>
  <si>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</si>
  <si>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</si>
  <si>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</si>
  <si>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</si>
  <si>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</si>
  <si>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</si>
  <si>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</si>
  <si>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</si>
  <si>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</si>
  <si>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</si>
  <si>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</si>
  <si>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</si>
  <si>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</si>
  <si>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</si>
  <si>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</si>
  <si>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</si>
  <si>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</si>
  <si>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</si>
  <si>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</si>
  <si>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</si>
  <si>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</si>
  <si>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</si>
  <si>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</si>
  <si>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</si>
  <si>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</si>
  <si>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</si>
  <si>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</si>
  <si>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</si>
  <si>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</si>
  <si>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</si>
  <si>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</si>
  <si>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</si>
  <si>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</si>
  <si>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</si>
  <si>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</si>
  <si>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</si>
  <si>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</si>
  <si>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</si>
  <si>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</si>
  <si>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</si>
  <si>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</si>
  <si>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</si>
  <si>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</si>
  <si>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</si>
  <si>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</si>
  <si>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</si>
  <si>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</si>
  <si>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</si>
  <si>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</si>
  <si>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</si>
  <si>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</si>
  <si>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</si>
  <si>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</si>
  <si>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</si>
  <si>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</si>
  <si>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</si>
  <si>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</si>
  <si>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</si>
  <si>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</si>
  <si>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</si>
  <si>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</si>
  <si>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</si>
  <si>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</si>
  <si>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</si>
  <si>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</si>
  <si>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</si>
  <si>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</si>
  <si>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</si>
  <si>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</si>
  <si>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</si>
  <si>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</si>
  <si>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</si>
  <si>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</si>
  <si>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</si>
  <si>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</si>
  <si>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</si>
  <si>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</si>
  <si>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</si>
  <si>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</si>
  <si>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</si>
  <si>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</si>
  <si>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</si>
  <si>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</si>
  <si>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</si>
  <si>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</si>
  <si>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</si>
  <si>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</si>
  <si>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</si>
  <si>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</si>
  <si>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</si>
  <si>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</si>
  <si>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</si>
  <si>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</si>
  <si>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</si>
  <si>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</si>
  <si>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</si>
  <si>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</si>
  <si>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</si>
  <si>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</si>
  <si>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</si>
  <si>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</si>
  <si>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</si>
  <si>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</si>
  <si>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</si>
  <si>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</si>
  <si>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</si>
  <si>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</si>
  <si>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</si>
  <si>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</si>
  <si>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</si>
  <si>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</si>
  <si>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</si>
  <si>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</si>
  <si>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</si>
  <si>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</si>
  <si>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</si>
  <si>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</si>
  <si>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</si>
  <si>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</si>
  <si>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</si>
  <si>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</si>
  <si>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</si>
  <si>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</si>
  <si>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</si>
  <si>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</si>
  <si>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</si>
  <si>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</si>
  <si>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</si>
  <si>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</si>
  <si>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</si>
  <si>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</si>
  <si>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</si>
  <si>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</si>
  <si>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</si>
  <si>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</si>
  <si>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</si>
  <si>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</si>
  <si>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</si>
  <si>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</si>
  <si>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</si>
  <si>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</si>
  <si>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</si>
  <si>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</si>
  <si>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</si>
  <si>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</si>
  <si>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</si>
  <si>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</si>
  <si>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</si>
  <si>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</si>
  <si>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</si>
  <si>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</si>
  <si>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</si>
  <si>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</si>
  <si>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</si>
  <si>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</si>
  <si>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</si>
  <si>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</si>
  <si>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</si>
  <si>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</si>
  <si>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</si>
  <si>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</si>
  <si>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</si>
  <si>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</si>
  <si>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</si>
  <si>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</si>
  <si>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</si>
  <si>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</si>
  <si>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</si>
  <si>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</si>
  <si>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</si>
  <si>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</si>
  <si>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</si>
  <si>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</si>
  <si>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</si>
  <si>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</si>
  <si>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</si>
  <si>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</si>
  <si>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</si>
  <si>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</si>
  <si>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</si>
  <si>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</si>
  <si>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</si>
  <si>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</si>
  <si>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</si>
  <si>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</si>
  <si>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</si>
  <si>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</si>
  <si>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</si>
  <si>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</si>
  <si>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</si>
  <si>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</si>
  <si>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</si>
  <si>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</si>
  <si>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</si>
  <si>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</si>
  <si>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</si>
  <si>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</si>
  <si>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</si>
  <si>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</si>
  <si>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</si>
  <si>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</si>
  <si>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</si>
  <si>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</si>
  <si>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</si>
  <si>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</si>
  <si>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</si>
  <si>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</si>
  <si>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</si>
  <si>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</si>
  <si>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</si>
  <si>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</si>
  <si>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</si>
  <si>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</si>
  <si>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</si>
  <si>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</si>
  <si>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</si>
  <si>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</si>
  <si>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</si>
  <si>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</si>
  <si>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</si>
  <si>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</si>
  <si>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</si>
  <si>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</si>
  <si>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</si>
  <si>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</si>
  <si>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</si>
  <si>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</si>
  <si>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</si>
  <si>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</si>
  <si>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</si>
  <si>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</si>
  <si>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</si>
  <si>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</si>
  <si>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</si>
  <si>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</si>
  <si>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</si>
  <si>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</si>
  <si>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</si>
  <si>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</si>
  <si>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</si>
  <si>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</si>
  <si>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</si>
  <si>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</si>
  <si>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</si>
  <si>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</si>
  <si>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</si>
  <si>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</si>
  <si>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</si>
  <si>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</si>
  <si>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</si>
  <si>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</si>
  <si>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</si>
  <si>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</si>
  <si>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</si>
  <si>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</si>
  <si>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</si>
  <si>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</si>
  <si>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</si>
  <si>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</si>
  <si>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</si>
  <si>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</si>
  <si>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</si>
  <si>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</si>
  <si>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</si>
  <si>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</si>
  <si>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</si>
  <si>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</si>
  <si>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</si>
  <si>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</si>
  <si>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</si>
  <si>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</si>
  <si>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</si>
  <si>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</si>
  <si>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</si>
  <si>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</si>
  <si>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</si>
  <si>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</si>
  <si>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</si>
  <si>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</si>
  <si>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</si>
  <si>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</si>
  <si>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</si>
  <si>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</si>
  <si>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</si>
  <si>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</si>
  <si>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</si>
  <si>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</si>
  <si>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</si>
  <si>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</si>
  <si>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</si>
  <si>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</si>
  <si>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</si>
  <si>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</si>
  <si>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</si>
  <si>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</si>
  <si>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</si>
  <si>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</si>
  <si>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</si>
  <si>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</si>
  <si>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</si>
  <si>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</si>
  <si>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</si>
  <si>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</si>
  <si>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</si>
  <si>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</si>
  <si>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</si>
  <si>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</si>
  <si>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</si>
  <si>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</si>
  <si>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</si>
  <si>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</si>
  <si>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</si>
  <si>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</si>
  <si>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</si>
  <si>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</si>
  <si>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</si>
  <si>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</si>
  <si>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</si>
  <si>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</si>
  <si>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</si>
  <si>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</si>
  <si>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</si>
  <si>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</si>
  <si>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</si>
  <si>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</si>
  <si>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</si>
  <si>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</si>
  <si>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</si>
  <si>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</si>
  <si>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</si>
  <si>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</si>
  <si>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</si>
  <si>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</si>
  <si>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</si>
  <si>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</si>
  <si>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</si>
  <si>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</si>
  <si>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</si>
  <si>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</si>
  <si>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</si>
  <si>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</si>
  <si>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</si>
  <si>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</si>
  <si>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</si>
  <si>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</si>
  <si>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</si>
  <si>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</si>
  <si>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</si>
  <si>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</si>
  <si>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</si>
  <si>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</si>
  <si>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</si>
  <si>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</si>
  <si>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</si>
  <si>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</si>
  <si>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</si>
  <si>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</si>
  <si>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</si>
  <si>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</si>
  <si>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</si>
  <si>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</si>
  <si>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</si>
  <si>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</si>
  <si>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</si>
  <si>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</si>
  <si>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</si>
  <si>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</si>
  <si>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</si>
  <si>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</si>
  <si>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</si>
  <si>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</si>
  <si>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</si>
  <si>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</si>
  <si>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</si>
  <si>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</si>
  <si>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</si>
  <si>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</si>
  <si>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</si>
  <si>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</si>
  <si>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</si>
  <si>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</si>
  <si>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</si>
  <si>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</si>
  <si>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</si>
  <si>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</si>
  <si>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</si>
  <si>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</si>
  <si>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</si>
  <si>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</si>
  <si>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</si>
  <si>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</si>
  <si>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</si>
  <si>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</si>
  <si>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</si>
  <si>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</si>
  <si>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</si>
  <si>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</si>
  <si>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</si>
  <si>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</si>
  <si>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</si>
  <si>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</si>
  <si>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</si>
  <si>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</si>
  <si>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</si>
  <si>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</si>
  <si>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</si>
  <si>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</si>
  <si>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</si>
  <si>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</si>
  <si>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</si>
  <si>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</si>
  <si>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</si>
  <si>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</si>
  <si>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</si>
  <si>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</si>
  <si>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</si>
  <si>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</si>
  <si>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</si>
  <si>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</si>
  <si>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</si>
  <si>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</si>
  <si>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</si>
  <si>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</si>
  <si>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</si>
  <si>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</si>
  <si>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</si>
  <si>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</si>
  <si>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</si>
  <si>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</si>
  <si>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</si>
  <si>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</si>
  <si>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</si>
  <si>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</si>
  <si>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</si>
  <si>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</si>
  <si>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</si>
  <si>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</si>
  <si>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</si>
  <si>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</si>
  <si>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</si>
  <si>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</si>
  <si>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</si>
  <si>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</si>
  <si>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</si>
  <si>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</si>
  <si>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</si>
  <si>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</si>
  <si>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</si>
  <si>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</si>
  <si>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</si>
  <si>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</si>
  <si>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</si>
  <si>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</si>
  <si>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</si>
  <si>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</si>
  <si>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</si>
  <si>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</si>
  <si>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</si>
  <si>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</si>
  <si>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</si>
  <si>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</si>
  <si>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</si>
  <si>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</si>
  <si>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</si>
  <si>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</si>
  <si>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</si>
  <si>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</si>
  <si>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</si>
  <si>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</si>
  <si>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</si>
  <si>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</si>
  <si>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</si>
  <si>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</si>
  <si>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</si>
  <si>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</si>
  <si>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</si>
  <si>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</si>
  <si>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</si>
  <si>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</si>
  <si>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</si>
  <si>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</si>
  <si>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</si>
  <si>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</si>
  <si>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</si>
  <si>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</si>
  <si>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</si>
  <si>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</si>
  <si>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</si>
  <si>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</si>
  <si>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</si>
  <si>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</si>
  <si>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</si>
  <si>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</si>
  <si>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</si>
  <si>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</si>
  <si>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</si>
  <si>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</si>
  <si>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</si>
  <si>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</si>
  <si>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</si>
  <si>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</si>
  <si>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</si>
  <si>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</si>
  <si>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</si>
  <si>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</si>
  <si>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</si>
  <si>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</si>
  <si>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</si>
  <si>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</si>
  <si>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</si>
  <si>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</si>
  <si>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</si>
  <si>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</si>
  <si>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</si>
  <si>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</si>
  <si>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</si>
  <si>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</si>
  <si>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</si>
  <si>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</si>
  <si>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</si>
  <si>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</si>
  <si>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</si>
  <si>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</si>
  <si>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</si>
  <si>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</si>
  <si>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</si>
  <si>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</si>
  <si>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</si>
  <si>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</si>
  <si>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</si>
  <si>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</si>
  <si>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</si>
  <si>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</si>
  <si>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</si>
  <si>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</si>
  <si>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</si>
  <si>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</si>
  <si>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</si>
  <si>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</si>
  <si>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</si>
  <si>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</si>
  <si>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</si>
  <si>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</si>
  <si>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</si>
  <si>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</si>
  <si>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</si>
  <si>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</si>
  <si>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</si>
  <si>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</si>
  <si>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</si>
  <si>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</si>
  <si>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</si>
  <si>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</si>
  <si>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</si>
  <si>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</si>
  <si>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</si>
  <si>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</si>
  <si>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</si>
  <si>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</si>
  <si>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</si>
  <si>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</si>
  <si>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</si>
  <si>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</si>
  <si>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</si>
  <si>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</si>
  <si>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</si>
  <si>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</si>
  <si>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</si>
  <si>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</si>
  <si>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</si>
  <si>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</si>
  <si>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</si>
  <si>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</si>
  <si>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</si>
  <si>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</si>
  <si>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</si>
  <si>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</si>
  <si>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</si>
  <si>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</si>
  <si>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</si>
  <si>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</si>
  <si>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</si>
  <si>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</si>
  <si>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</si>
  <si>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</si>
  <si>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</si>
  <si>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</si>
  <si>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</si>
  <si>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</si>
  <si>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</si>
  <si>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</si>
  <si>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</si>
  <si>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</si>
  <si>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</si>
  <si>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</si>
  <si>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</si>
  <si>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</si>
  <si>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</si>
  <si>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</si>
  <si>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</si>
  <si>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</si>
  <si>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</si>
  <si>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</si>
  <si>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</si>
  <si>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</si>
  <si>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</si>
  <si>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</si>
  <si>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</si>
  <si>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</si>
  <si>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</si>
  <si>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</si>
  <si>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</si>
  <si>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</si>
  <si>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</si>
  <si>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</si>
  <si>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</si>
  <si>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</si>
  <si>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</si>
  <si>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</si>
  <si>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</si>
  <si>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</si>
  <si>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</si>
  <si>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</si>
  <si>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</si>
  <si>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</si>
  <si>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</si>
  <si>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</si>
  <si>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</si>
  <si>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</si>
  <si>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</si>
  <si>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</si>
  <si>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</si>
  <si>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</si>
  <si>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</si>
  <si>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</si>
  <si>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</si>
  <si>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</si>
  <si>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</si>
  <si>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</si>
  <si>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</si>
  <si>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</si>
  <si>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</si>
  <si>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</si>
  <si>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</si>
  <si>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</si>
  <si>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</si>
  <si>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</si>
  <si>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</si>
  <si>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</si>
  <si>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</si>
  <si>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</si>
  <si>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</si>
  <si>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</si>
  <si>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</si>
  <si>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</si>
  <si>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</si>
  <si>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</si>
  <si>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</si>
  <si>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</si>
  <si>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</si>
  <si>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</si>
  <si>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</si>
  <si>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</si>
  <si>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</si>
  <si>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</si>
  <si>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</si>
  <si>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</si>
  <si>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</si>
  <si>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</si>
  <si>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</si>
  <si>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</si>
  <si>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</si>
  <si>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</si>
  <si>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</si>
  <si>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</si>
  <si>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</si>
  <si>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</si>
  <si>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</si>
  <si>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</si>
  <si>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</si>
  <si>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</si>
  <si>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</si>
  <si>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</si>
  <si>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</si>
  <si>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</si>
  <si>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</si>
  <si>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</si>
  <si>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</si>
  <si>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</si>
  <si>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</si>
  <si>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</si>
  <si>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</si>
  <si>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</si>
  <si>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</si>
  <si>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</si>
  <si>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</si>
  <si>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</si>
  <si>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</si>
  <si>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</si>
  <si>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</si>
  <si>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</si>
  <si>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</si>
  <si>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</si>
  <si>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</si>
  <si>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</si>
  <si>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</si>
  <si>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</si>
  <si>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</si>
  <si>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</si>
  <si>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</si>
  <si>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</si>
  <si>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</si>
  <si>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</si>
  <si>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</si>
  <si>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</si>
  <si>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</si>
  <si>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</si>
  <si>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</si>
  <si>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</si>
  <si>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</si>
  <si>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</si>
  <si>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</si>
  <si>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</si>
  <si>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</si>
  <si>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</si>
  <si>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</si>
  <si>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</si>
  <si>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</si>
  <si>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</si>
  <si>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</si>
  <si>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</si>
  <si>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</si>
  <si>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</si>
  <si>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</si>
  <si>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</si>
  <si>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</si>
  <si>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</si>
  <si>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</si>
  <si>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</si>
  <si>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</si>
  <si>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</si>
  <si>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</si>
  <si>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</si>
  <si>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</si>
  <si>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</si>
  <si>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</si>
  <si>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</si>
  <si>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</si>
  <si>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</si>
  <si>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</si>
  <si>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</si>
  <si>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</si>
  <si>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</si>
  <si>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</si>
  <si>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</si>
  <si>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</si>
  <si>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</si>
  <si>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</si>
  <si>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</si>
  <si>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</si>
  <si>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</si>
  <si>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</si>
  <si>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</si>
  <si>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</si>
  <si>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</si>
  <si>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</si>
  <si>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</si>
  <si>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</si>
  <si>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</si>
  <si>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</si>
  <si>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</si>
  <si>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</si>
  <si>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</si>
  <si>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</si>
  <si>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</si>
  <si>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</si>
  <si>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</si>
  <si>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</si>
  <si>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</si>
  <si>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</si>
  <si>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</si>
  <si>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</si>
  <si>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</si>
  <si>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</si>
  <si>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</si>
  <si>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</si>
  <si>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</si>
  <si>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</si>
  <si>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</si>
  <si>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</si>
  <si>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</si>
  <si>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</si>
  <si>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</si>
  <si>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</si>
  <si>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</si>
  <si>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Número</t>
  </si>
  <si>
    <t xml:space="preserve">Realizar el seguimiento y control de calidad a los productos y servicios turisticos. </t>
  </si>
  <si>
    <t xml:space="preserve">Organizar eventos turisticos para la promoción y fortalecimiento del sector. </t>
  </si>
  <si>
    <t xml:space="preserve">Participar en ferias y eventos de turismo que potencialicen la oferta y demanda del sector. </t>
  </si>
  <si>
    <t>Diseñar, digitalizar e imprimir material promocional de turismo.</t>
  </si>
  <si>
    <t xml:space="preserve">Generar herramientas de difusión turistica. </t>
  </si>
  <si>
    <t xml:space="preserve">Poner en funcionamiento un punto de información turistico. </t>
  </si>
  <si>
    <t xml:space="preserve">Diseñar un monumento religioso turistico. </t>
  </si>
  <si>
    <t xml:space="preserve">Realizar la mejora de la infraestructura de senderos de importancia turistica. </t>
  </si>
  <si>
    <t xml:space="preserve">Diseñar el producto turistico especializado de Tocancipá. </t>
  </si>
  <si>
    <t xml:space="preserve">Crear los guiones interpretativos de turismo para los sitios de interés turisticos. </t>
  </si>
  <si>
    <t xml:space="preserve">Establecer la marca turistica para Tocancipá. </t>
  </si>
  <si>
    <t>META 
ACUMULADA 
1-Ener_31-Dic.</t>
  </si>
  <si>
    <t>Ejecutado
1-Ener_31-Dic.</t>
  </si>
  <si>
    <t>RECURSOS GESTIONADOS</t>
  </si>
  <si>
    <t>COOPERANTE - RECURSOS GESTIONADOS</t>
  </si>
  <si>
    <t>Valor Esperado INICIAL 2016</t>
  </si>
  <si>
    <t>Valor esperado VIGENTE 2017</t>
  </si>
  <si>
    <t>Valor esperado VIGENTE 2018</t>
  </si>
  <si>
    <t>Valor esperado VIGENTE 2019</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</si>
  <si>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</si>
  <si>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</si>
  <si>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</si>
  <si>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</si>
  <si>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</si>
  <si>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</si>
  <si>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</si>
  <si>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</si>
  <si>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CAROLINA SANCHEZ MORA</t>
  </si>
  <si>
    <t>CAROLINA SANCHEZ MORA - SECRETARIA DESARROLLO ECONÓMICO</t>
  </si>
  <si>
    <t>0,5</t>
  </si>
  <si>
    <t>FONTUR FNTIP-004-2019</t>
  </si>
  <si>
    <t>CLAUDIA LUCIA ZAMBRANO</t>
  </si>
  <si>
    <t>REGISTRO FOTOGRAFICO</t>
  </si>
  <si>
    <t>TEXTO GUIA TURISTICA IMPRESA</t>
  </si>
  <si>
    <t>FICHAS DE VISITA TECNICA PST</t>
  </si>
  <si>
    <t>INFORME FERIA G REGISTRO FOTOGRAFICO</t>
  </si>
  <si>
    <t>UNIDAD DE EMPRENDIMIENTO CHIA</t>
  </si>
  <si>
    <t>REGISTRO FOTOGRAFICO ENCUENTRO PITS</t>
  </si>
  <si>
    <t>IDECUT</t>
  </si>
  <si>
    <t>POLICIA NACIONAL</t>
  </si>
  <si>
    <t>FOTOS INVENTARIO</t>
  </si>
  <si>
    <t xml:space="preserve"> CPS N° 359 de 2019 , PLANILLAS DE ASISTENCIA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</si>
</sst>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6">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9" Type="http://schemas.openxmlformats.org/officeDocument/2006/relationships/hyperlink" Target="../../../../../Ficha%20de%20Control%20P%20E1.P_G.MR2.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0" Type="http://schemas.openxmlformats.org/officeDocument/2006/relationships/hyperlink" Target="../../../../../Ficha%20de%20Control%20P%20E1.P_F.MR1.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05"/>
  <sheetViews>
    <sheetView showGridLines="0" tabSelected="1" topLeftCell="A2" zoomScale="110" zoomScaleNormal="110" workbookViewId="0">
      <selection activeCell="R13" sqref="R13:R18"/>
    </sheetView>
  </sheetViews>
  <sheetFormatPr baseColWidth="10" defaultRowHeight="14.25" x14ac:dyDescent="0.2"/>
  <cols>
    <col min="1" max="1" width="4.5703125" style="121" customWidth="1"/>
    <col min="2" max="2" width="12.7109375" style="195" customWidth="1"/>
    <col min="3" max="3" width="14.7109375" style="195" customWidth="1"/>
    <col min="4" max="4" width="18.85546875"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06" t="s">
        <v>2</v>
      </c>
      <c r="C2" s="907"/>
      <c r="D2" s="907"/>
      <c r="E2" s="907"/>
      <c r="F2" s="907"/>
      <c r="G2" s="907"/>
      <c r="H2" s="907"/>
      <c r="I2" s="907"/>
      <c r="J2" s="907"/>
      <c r="K2" s="907"/>
      <c r="L2" s="907"/>
      <c r="M2" s="907"/>
      <c r="N2" s="907"/>
      <c r="O2" s="907"/>
      <c r="P2" s="907"/>
      <c r="Q2" s="907"/>
      <c r="R2" s="907"/>
      <c r="S2" s="907"/>
      <c r="T2" s="907"/>
      <c r="U2" s="907"/>
      <c r="V2" s="907"/>
      <c r="W2" s="907"/>
      <c r="X2" s="907"/>
      <c r="Y2" s="907"/>
      <c r="Z2" s="907"/>
      <c r="AA2" s="907"/>
      <c r="AB2" s="907"/>
      <c r="AC2" s="907"/>
      <c r="AD2" s="907"/>
      <c r="AE2" s="907"/>
      <c r="AF2" s="907"/>
      <c r="AG2" s="907"/>
      <c r="AH2" s="907"/>
      <c r="AI2" s="907"/>
      <c r="AJ2" s="907"/>
      <c r="AK2" s="907"/>
      <c r="AL2" s="907"/>
      <c r="AM2" s="907"/>
      <c r="AN2" s="907"/>
      <c r="AO2" s="907"/>
      <c r="AP2" s="907"/>
      <c r="AQ2" s="907"/>
      <c r="AR2" s="907"/>
      <c r="AS2" s="907"/>
      <c r="AT2" s="907"/>
      <c r="AU2" s="907"/>
      <c r="AV2" s="907"/>
      <c r="AW2" s="907"/>
      <c r="AX2" s="907"/>
      <c r="AY2" s="907"/>
      <c r="AZ2" s="907"/>
      <c r="BA2" s="907"/>
      <c r="BB2" s="907"/>
      <c r="BC2" s="908"/>
      <c r="BE2" s="909"/>
      <c r="BF2" s="911" t="s">
        <v>1669</v>
      </c>
      <c r="BG2" s="912"/>
      <c r="BH2" s="912"/>
      <c r="BI2" s="912"/>
      <c r="BJ2" s="912"/>
      <c r="BK2" s="912"/>
      <c r="BL2" s="912"/>
    </row>
    <row r="3" spans="1:64" ht="15.75" x14ac:dyDescent="0.2">
      <c r="B3" s="913" t="s">
        <v>1670</v>
      </c>
      <c r="C3" s="914"/>
      <c r="D3" s="914"/>
      <c r="E3" s="914"/>
      <c r="F3" s="914"/>
      <c r="G3" s="914"/>
      <c r="H3" s="914"/>
      <c r="I3" s="914"/>
      <c r="J3" s="914"/>
      <c r="K3" s="914"/>
      <c r="L3" s="914"/>
      <c r="M3" s="914"/>
      <c r="N3" s="915">
        <v>2019</v>
      </c>
      <c r="O3" s="915"/>
      <c r="P3" s="915"/>
      <c r="Q3" s="125" t="e">
        <f>VLOOKUP(N3,#REF!,2,0)</f>
        <v>#REF!</v>
      </c>
      <c r="R3" s="125">
        <f>VLOOKUP(N3,$N$301:$O$305,2,0)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10"/>
      <c r="BF3" s="911"/>
      <c r="BG3" s="912"/>
      <c r="BH3" s="912"/>
      <c r="BI3" s="912"/>
      <c r="BJ3" s="912"/>
      <c r="BK3" s="912"/>
      <c r="BL3" s="912"/>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916" t="str">
        <f>VLOOKUP($D$9,'CONSOLIDADO PLAN DESARROLLO'!$DT$9:$DZ$62,3,0)</f>
        <v xml:space="preserve">E2. - ECONÓMICO:  Desarrollo Económico con alta competitividad y proyección </v>
      </c>
      <c r="D5" s="916"/>
      <c r="E5" s="916"/>
      <c r="F5" s="916"/>
      <c r="G5" s="916"/>
      <c r="H5" s="916"/>
      <c r="I5" s="917"/>
      <c r="J5" s="918" t="s">
        <v>1672</v>
      </c>
      <c r="K5" s="919"/>
      <c r="L5" s="920" t="str">
        <f>VLOOKUP($D$9,'CONSOLIDADO PLAN DESARROLLO'!$DT$9:$DZ$62,5,0)</f>
        <v>Promoción del desarrollo</v>
      </c>
      <c r="M5" s="920"/>
      <c r="N5" s="920"/>
      <c r="O5" s="920"/>
      <c r="P5" s="920"/>
      <c r="Q5" s="920"/>
      <c r="R5" s="920"/>
      <c r="S5" s="920"/>
      <c r="T5" s="920"/>
      <c r="U5" s="921"/>
      <c r="V5" s="922" t="s">
        <v>1783</v>
      </c>
      <c r="W5" s="923"/>
      <c r="X5" s="923"/>
      <c r="Y5" s="891"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891"/>
      <c r="AA5" s="891"/>
      <c r="AB5" s="891"/>
      <c r="AC5" s="891"/>
      <c r="AD5" s="891"/>
      <c r="AE5" s="891"/>
      <c r="AF5" s="891"/>
      <c r="AG5" s="891"/>
      <c r="AH5" s="891"/>
      <c r="AI5" s="891"/>
      <c r="AJ5" s="891"/>
      <c r="AK5" s="891"/>
      <c r="AL5" s="891"/>
      <c r="AM5" s="891"/>
      <c r="AN5" s="891"/>
      <c r="AO5" s="891"/>
      <c r="AP5" s="891"/>
      <c r="AQ5" s="891"/>
      <c r="AR5" s="891"/>
      <c r="AS5" s="891"/>
      <c r="AT5" s="891"/>
      <c r="AU5" s="891"/>
      <c r="AV5" s="891"/>
      <c r="AW5" s="891"/>
      <c r="AX5" s="891"/>
      <c r="AY5" s="891"/>
      <c r="AZ5" s="891"/>
      <c r="BA5" s="891"/>
      <c r="BB5" s="891"/>
      <c r="BC5" s="924"/>
    </row>
    <row r="6" spans="1:64" ht="15" customHeight="1" thickBot="1" x14ac:dyDescent="0.25">
      <c r="B6" s="132" t="s">
        <v>1673</v>
      </c>
      <c r="C6" s="891" t="str">
        <f>VLOOKUP($D$9,'CONSOLIDADO PLAN DESARROLLO'!$DT$9:$DZ$62,6,0)</f>
        <v>E2.P_F - DESARROLLO TURISTICO DE ALTA COMPETITIVIDAD</v>
      </c>
      <c r="D6" s="891"/>
      <c r="E6" s="891"/>
      <c r="F6" s="892"/>
      <c r="G6" s="991" t="s">
        <v>1785</v>
      </c>
      <c r="H6" s="992"/>
      <c r="I6" s="992"/>
      <c r="J6" s="992"/>
      <c r="K6" s="993" t="str">
        <f>VLOOKUP($D$9,'CONSOLIDADO PLAN DESARROLLO'!$DT$9:$DZ$62,7,0)</f>
        <v>Incrementar la promoción y fortalecimiento del turismo para el posicionamiento del Municipio a nivel regional y Nacional</v>
      </c>
      <c r="L6" s="993"/>
      <c r="M6" s="993"/>
      <c r="N6" s="993"/>
      <c r="O6" s="993"/>
      <c r="P6" s="993"/>
      <c r="Q6" s="994"/>
      <c r="R6" s="893" t="s">
        <v>1953</v>
      </c>
      <c r="S6" s="894"/>
      <c r="T6" s="894"/>
      <c r="U6" s="894"/>
      <c r="V6" s="895"/>
      <c r="W6" s="895"/>
      <c r="X6" s="895"/>
      <c r="Y6" s="895"/>
      <c r="Z6" s="895"/>
      <c r="AA6" s="895"/>
      <c r="AB6" s="895"/>
      <c r="AC6" s="895"/>
      <c r="AD6" s="895"/>
      <c r="AE6" s="895"/>
      <c r="AF6" s="895"/>
      <c r="AG6" s="895"/>
      <c r="AH6" s="895"/>
      <c r="AI6" s="895"/>
      <c r="AJ6" s="895"/>
      <c r="AK6" s="896"/>
      <c r="AL6" s="897" t="s">
        <v>1674</v>
      </c>
      <c r="AM6" s="898"/>
      <c r="AN6" s="898"/>
      <c r="AO6" s="898"/>
      <c r="AP6" s="898"/>
      <c r="AQ6" s="898"/>
      <c r="AR6" s="898"/>
      <c r="AS6" s="898"/>
      <c r="AT6" s="898"/>
      <c r="AU6" s="898"/>
      <c r="AV6" s="898"/>
      <c r="AW6" s="898"/>
      <c r="AX6" s="898"/>
      <c r="AY6" s="898"/>
      <c r="AZ6" s="898"/>
      <c r="BA6" s="898"/>
      <c r="BB6" s="898"/>
      <c r="BC6" s="899"/>
    </row>
    <row r="7" spans="1:64" ht="36" customHeight="1" x14ac:dyDescent="0.2">
      <c r="B7" s="995" t="s">
        <v>1675</v>
      </c>
      <c r="C7" s="996"/>
      <c r="D7" s="900" t="s">
        <v>1676</v>
      </c>
      <c r="E7" s="999" t="s">
        <v>1677</v>
      </c>
      <c r="F7" s="902" t="s">
        <v>1678</v>
      </c>
      <c r="G7" s="904" t="s">
        <v>1679</v>
      </c>
      <c r="H7" s="942" t="s">
        <v>1786</v>
      </c>
      <c r="I7" s="944" t="s">
        <v>1908</v>
      </c>
      <c r="J7" s="946">
        <f>+$N$3</f>
        <v>2019</v>
      </c>
      <c r="K7" s="948" t="s">
        <v>1681</v>
      </c>
      <c r="L7" s="950" t="s">
        <v>1941</v>
      </c>
      <c r="M7" s="133"/>
      <c r="N7" s="133"/>
      <c r="O7" s="133"/>
      <c r="P7" s="133"/>
      <c r="Q7" s="133"/>
      <c r="R7" s="952" t="s">
        <v>1910</v>
      </c>
      <c r="S7" s="953"/>
      <c r="T7" s="936" t="s">
        <v>1927</v>
      </c>
      <c r="U7" s="936"/>
      <c r="V7" s="936" t="s">
        <v>1911</v>
      </c>
      <c r="W7" s="936"/>
      <c r="X7" s="936" t="s">
        <v>1912</v>
      </c>
      <c r="Y7" s="936"/>
      <c r="Z7" s="941" t="s">
        <v>1909</v>
      </c>
      <c r="AA7" s="941"/>
      <c r="AB7" s="936" t="s">
        <v>36</v>
      </c>
      <c r="AC7" s="936"/>
      <c r="AD7" s="936" t="s">
        <v>1928</v>
      </c>
      <c r="AE7" s="936"/>
      <c r="AF7" s="936" t="s">
        <v>1913</v>
      </c>
      <c r="AG7" s="936"/>
      <c r="AH7" s="936" t="s">
        <v>1943</v>
      </c>
      <c r="AI7" s="936"/>
      <c r="AJ7" s="937" t="s">
        <v>1923</v>
      </c>
      <c r="AK7" s="938"/>
      <c r="AL7" s="939" t="s">
        <v>1682</v>
      </c>
      <c r="AM7" s="940"/>
      <c r="AN7" s="940"/>
      <c r="AO7" s="940"/>
      <c r="AP7" s="940"/>
      <c r="AQ7" s="940"/>
      <c r="AR7" s="940"/>
      <c r="AS7" s="940" t="s">
        <v>1683</v>
      </c>
      <c r="AT7" s="940"/>
      <c r="AU7" s="940"/>
      <c r="AV7" s="940" t="s">
        <v>1684</v>
      </c>
      <c r="AW7" s="940"/>
      <c r="AX7" s="940"/>
      <c r="AY7" s="940"/>
      <c r="AZ7" s="940"/>
      <c r="BA7" s="927" t="s">
        <v>1685</v>
      </c>
      <c r="BB7" s="925" t="s">
        <v>1944</v>
      </c>
      <c r="BC7" s="926" t="s">
        <v>1687</v>
      </c>
    </row>
    <row r="8" spans="1:64" ht="57" customHeight="1" x14ac:dyDescent="0.2">
      <c r="B8" s="997"/>
      <c r="C8" s="998"/>
      <c r="D8" s="901"/>
      <c r="E8" s="1000"/>
      <c r="F8" s="903"/>
      <c r="G8" s="905"/>
      <c r="H8" s="943"/>
      <c r="I8" s="945"/>
      <c r="J8" s="947"/>
      <c r="K8" s="949"/>
      <c r="L8" s="951"/>
      <c r="M8" s="133"/>
      <c r="N8" s="133"/>
      <c r="O8" s="133"/>
      <c r="P8" s="133"/>
      <c r="Q8" s="133"/>
      <c r="R8" s="27" t="s">
        <v>1949</v>
      </c>
      <c r="S8" s="28" t="s">
        <v>1950</v>
      </c>
      <c r="T8" s="29" t="s">
        <v>1949</v>
      </c>
      <c r="U8" s="28" t="s">
        <v>1950</v>
      </c>
      <c r="V8" s="29" t="s">
        <v>1949</v>
      </c>
      <c r="W8" s="28" t="s">
        <v>1950</v>
      </c>
      <c r="X8" s="29" t="s">
        <v>1949</v>
      </c>
      <c r="Y8" s="28" t="s">
        <v>1950</v>
      </c>
      <c r="Z8" s="29" t="s">
        <v>1949</v>
      </c>
      <c r="AA8" s="28" t="s">
        <v>1950</v>
      </c>
      <c r="AB8" s="29" t="s">
        <v>1949</v>
      </c>
      <c r="AC8" s="28" t="s">
        <v>1950</v>
      </c>
      <c r="AD8" s="29" t="s">
        <v>1949</v>
      </c>
      <c r="AE8" s="28" t="s">
        <v>1950</v>
      </c>
      <c r="AF8" s="29" t="s">
        <v>1949</v>
      </c>
      <c r="AG8" s="28" t="s">
        <v>1950</v>
      </c>
      <c r="AH8" s="29" t="s">
        <v>1949</v>
      </c>
      <c r="AI8" s="28" t="s">
        <v>1950</v>
      </c>
      <c r="AJ8" s="30" t="s">
        <v>1951</v>
      </c>
      <c r="AK8" s="31" t="s">
        <v>1952</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27"/>
      <c r="BB8" s="925"/>
      <c r="BC8" s="926"/>
    </row>
    <row r="9" spans="1:64" ht="78" customHeight="1" x14ac:dyDescent="0.2">
      <c r="B9" s="1001" t="s">
        <v>1958</v>
      </c>
      <c r="C9" s="1002"/>
      <c r="D9" s="877" t="s">
        <v>344</v>
      </c>
      <c r="E9" s="102" t="str">
        <f>VLOOKUP($D$9,'CONSOLIDADO PLAN DESARROLLO'!$EB$9:$EF$62,2,0)</f>
        <v>Incrementar el número de nuevos visitantes anuales a los sitios de interés turístico</v>
      </c>
      <c r="F9" s="37" t="str">
        <f>VLOOKUP($D$9,'CONSOLIDADO PLAN DESARROLLO'!$EB$9:$EF$62,3,0)</f>
        <v>No. de visitantes anuales a los sitios de interés turístico</v>
      </c>
      <c r="G9" s="98">
        <f>VLOOKUP($D$9,'CONSOLIDADO PLAN DESARROLLO'!$EB$9:$EF$62,4,0)</f>
        <v>18152</v>
      </c>
      <c r="H9" s="98">
        <f>VLOOKUP($D$9,'CONSOLIDADO PLAN DESARROLLO'!$EB$9:$EF$62,5,0)</f>
        <v>40000</v>
      </c>
      <c r="I9" s="928">
        <v>10000</v>
      </c>
      <c r="J9" s="929"/>
      <c r="K9" s="878">
        <v>6000</v>
      </c>
      <c r="L9" s="816">
        <v>40000</v>
      </c>
      <c r="M9" s="133"/>
      <c r="N9" s="133"/>
      <c r="O9" s="133"/>
      <c r="P9" s="133"/>
      <c r="Q9" s="133"/>
      <c r="R9" s="134">
        <f t="shared" ref="R9:AZ9" si="0">+R12+R20+R26+R33+R39+R48+R57+R66+R75+R84+R93+R102+R111+R120+R129+R138+R147+R156+R165+R174+R183</f>
        <v>0</v>
      </c>
      <c r="S9" s="135">
        <f t="shared" si="0"/>
        <v>0</v>
      </c>
      <c r="T9" s="136">
        <f t="shared" si="0"/>
        <v>0</v>
      </c>
      <c r="U9" s="135">
        <f t="shared" si="0"/>
        <v>0</v>
      </c>
      <c r="V9" s="136">
        <f t="shared" si="0"/>
        <v>0</v>
      </c>
      <c r="W9" s="135">
        <f t="shared" si="0"/>
        <v>0</v>
      </c>
      <c r="X9" s="136">
        <f t="shared" si="0"/>
        <v>0</v>
      </c>
      <c r="Y9" s="135">
        <f t="shared" si="0"/>
        <v>0</v>
      </c>
      <c r="Z9" s="136">
        <f t="shared" si="0"/>
        <v>70350000</v>
      </c>
      <c r="AA9" s="135">
        <f t="shared" si="0"/>
        <v>56041642</v>
      </c>
      <c r="AB9" s="136">
        <f t="shared" si="0"/>
        <v>0</v>
      </c>
      <c r="AC9" s="135">
        <f t="shared" si="0"/>
        <v>0</v>
      </c>
      <c r="AD9" s="136">
        <f t="shared" si="0"/>
        <v>0</v>
      </c>
      <c r="AE9" s="135">
        <f t="shared" si="0"/>
        <v>0</v>
      </c>
      <c r="AF9" s="136">
        <f t="shared" si="0"/>
        <v>23425370</v>
      </c>
      <c r="AG9" s="135">
        <f t="shared" si="0"/>
        <v>23425370</v>
      </c>
      <c r="AH9" s="136">
        <f t="shared" si="0"/>
        <v>5367625</v>
      </c>
      <c r="AI9" s="135">
        <f t="shared" si="0"/>
        <v>5367625</v>
      </c>
      <c r="AJ9" s="137">
        <f t="shared" si="0"/>
        <v>99142995</v>
      </c>
      <c r="AK9" s="138">
        <f t="shared" si="0"/>
        <v>84834637</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1703</v>
      </c>
      <c r="C10" s="148" t="s">
        <v>1704</v>
      </c>
      <c r="D10" s="930" t="e">
        <f>VLOOKUP($D$9,#REF!,2,0)</f>
        <v>#REF!</v>
      </c>
      <c r="E10" s="931"/>
      <c r="F10" s="931"/>
      <c r="G10" s="931"/>
      <c r="H10" s="931"/>
      <c r="I10" s="931"/>
      <c r="J10" s="932"/>
      <c r="K10" s="38" t="e">
        <f>VLOOKUP($D$9,#REF!,3,0)</f>
        <v>#REF!</v>
      </c>
      <c r="L10" s="39" t="e">
        <f>VLOOKUP($D$9,#REF!,4,0)</f>
        <v>#REF!</v>
      </c>
      <c r="M10" s="40" t="e">
        <f>VLOOKUP($D$9,#REF!,5,0)</f>
        <v>#REF!</v>
      </c>
      <c r="N10" s="933" t="e">
        <f>VLOOKUP($D$9,#REF!,Q3,0)</f>
        <v>#REF!</v>
      </c>
      <c r="O10" s="934"/>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35"/>
      <c r="O11" s="935"/>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54">
        <v>1</v>
      </c>
      <c r="B12" s="161" t="s">
        <v>1705</v>
      </c>
      <c r="C12" s="162" t="s">
        <v>1706</v>
      </c>
      <c r="D12" s="163" t="s">
        <v>21</v>
      </c>
      <c r="E12" s="163" t="s">
        <v>1892</v>
      </c>
      <c r="F12" s="162" t="s">
        <v>1707</v>
      </c>
      <c r="G12" s="164" t="s">
        <v>1679</v>
      </c>
      <c r="H12" s="164" t="s">
        <v>1680</v>
      </c>
      <c r="I12" s="165" t="s">
        <v>1908</v>
      </c>
      <c r="J12" s="166">
        <f>+$N$3</f>
        <v>2019</v>
      </c>
      <c r="K12" s="164" t="s">
        <v>1925</v>
      </c>
      <c r="L12" s="165" t="s">
        <v>1941</v>
      </c>
      <c r="M12" s="162" t="s">
        <v>1708</v>
      </c>
      <c r="N12" s="162" t="s">
        <v>1709</v>
      </c>
      <c r="O12" s="162" t="s">
        <v>1710</v>
      </c>
      <c r="P12" s="162" t="s">
        <v>1954</v>
      </c>
      <c r="Q12" s="162" t="s">
        <v>1942</v>
      </c>
      <c r="R12" s="167">
        <f t="shared" ref="R12:AK12" si="1">SUM(R13:R18)</f>
        <v>0</v>
      </c>
      <c r="S12" s="168">
        <f t="shared" si="1"/>
        <v>0</v>
      </c>
      <c r="T12" s="169">
        <f t="shared" si="1"/>
        <v>0</v>
      </c>
      <c r="U12" s="170">
        <f t="shared" si="1"/>
        <v>0</v>
      </c>
      <c r="V12" s="169">
        <f t="shared" si="1"/>
        <v>0</v>
      </c>
      <c r="W12" s="170">
        <f t="shared" si="1"/>
        <v>0</v>
      </c>
      <c r="X12" s="169">
        <f t="shared" si="1"/>
        <v>0</v>
      </c>
      <c r="Y12" s="170">
        <f t="shared" si="1"/>
        <v>0</v>
      </c>
      <c r="Z12" s="169">
        <f t="shared" si="1"/>
        <v>0</v>
      </c>
      <c r="AA12" s="170">
        <f t="shared" si="1"/>
        <v>0</v>
      </c>
      <c r="AB12" s="169">
        <f t="shared" si="1"/>
        <v>0</v>
      </c>
      <c r="AC12" s="170">
        <f t="shared" si="1"/>
        <v>0</v>
      </c>
      <c r="AD12" s="169">
        <f t="shared" si="1"/>
        <v>0</v>
      </c>
      <c r="AE12" s="170">
        <f t="shared" si="1"/>
        <v>0</v>
      </c>
      <c r="AF12" s="169">
        <f t="shared" si="1"/>
        <v>9370148</v>
      </c>
      <c r="AG12" s="171">
        <f t="shared" si="1"/>
        <v>9370148</v>
      </c>
      <c r="AH12" s="169">
        <f t="shared" si="1"/>
        <v>2767625</v>
      </c>
      <c r="AI12" s="170">
        <f t="shared" si="1"/>
        <v>2767625</v>
      </c>
      <c r="AJ12" s="172">
        <f t="shared" si="1"/>
        <v>12137773</v>
      </c>
      <c r="AK12" s="173">
        <f t="shared" si="1"/>
        <v>12137773</v>
      </c>
      <c r="AL12" s="858"/>
      <c r="AM12" s="859"/>
      <c r="AN12" s="859"/>
      <c r="AO12" s="859"/>
      <c r="AP12" s="859"/>
      <c r="AQ12" s="859"/>
      <c r="AR12" s="860"/>
      <c r="AS12" s="861"/>
      <c r="AT12" s="859"/>
      <c r="AU12" s="860"/>
      <c r="AV12" s="861"/>
      <c r="AW12" s="859"/>
      <c r="AX12" s="859"/>
      <c r="AY12" s="859"/>
      <c r="AZ12" s="862"/>
      <c r="BA12" s="44" t="s">
        <v>1685</v>
      </c>
      <c r="BB12" s="44" t="s">
        <v>1944</v>
      </c>
      <c r="BC12" s="45" t="s">
        <v>1687</v>
      </c>
    </row>
    <row r="13" spans="1:64" ht="52.5" customHeight="1" x14ac:dyDescent="0.2">
      <c r="A13" s="955"/>
      <c r="B13" s="957" t="str">
        <f>VLOOKUP($D$9,'PROYECTOS REGISTRADOS'!$A$2:$D$82,4,0)</f>
        <v>Incremento del número de visitantes anuales a los sitios de interés turístico Tocancipá, Cundinamarca, Centro Oriente</v>
      </c>
      <c r="C13" s="960" t="str">
        <f>VLOOKUP($D$9,'PROYECTOS REGISTRADOS'!$A$2:$D$82,3,0)</f>
        <v>2016-25817-0037</v>
      </c>
      <c r="D13" s="963" t="s">
        <v>978</v>
      </c>
      <c r="E13" s="969" t="str">
        <f>IF(D13=0,"0-0",(VLOOKUP(D13,'CONSOLIDADO PLAN DESARROLLO'!$EL$9:$ET$304,2,0)))</f>
        <v>Diseñar el producto turístico especializado del municipio. «Marca Tocancipá»</v>
      </c>
      <c r="F13" s="966" t="str">
        <f>IF(D13=0,"0-0",(VLOOKUP(D13,'CONSOLIDADO PLAN DESARROLLO'!$EL$9:$ET$304,3,0)))</f>
        <v>No. de Productos Turísticos diseñados</v>
      </c>
      <c r="G13" s="988">
        <f>IF(D13=0,"0-0",(VLOOKUP(D13,'CONSOLIDADO PLAN DESARROLLO'!$EL$9:$ET$304,4,0)))</f>
        <v>0</v>
      </c>
      <c r="H13" s="972">
        <f>IF(D13=0,"0-0",(VLOOKUP(D13,'CONSOLIDADO PLAN DESARROLLO'!$EL$9:$ET$304,5,0)))</f>
        <v>1</v>
      </c>
      <c r="I13" s="975">
        <f>IF(D13=0,"0-0",(VLOOKUP(D13,'CONSOLIDADO PLAN DESARROLLO'!$EL$9:$ET$304,$R$3,0)))</f>
        <v>0.4</v>
      </c>
      <c r="J13" s="976"/>
      <c r="K13" s="981">
        <v>0.2</v>
      </c>
      <c r="L13" s="984">
        <v>0.4</v>
      </c>
      <c r="M13" s="805" t="s">
        <v>1938</v>
      </c>
      <c r="N13" s="804" t="s">
        <v>1929</v>
      </c>
      <c r="O13" s="806">
        <v>2</v>
      </c>
      <c r="P13" s="47">
        <v>0</v>
      </c>
      <c r="Q13" s="47">
        <v>0.5</v>
      </c>
      <c r="R13" s="882">
        <f>VLOOKUP($D13,'[4]Tablero Logro Metas 2019'!$AK$7:$AS$302,3,0)</f>
        <v>0</v>
      </c>
      <c r="S13" s="48"/>
      <c r="T13" s="885">
        <f>VLOOKUP($D13,'[4]Tablero Logro Metas 2019'!$AK$7:$AS$302,4,0)</f>
        <v>0</v>
      </c>
      <c r="U13" s="49"/>
      <c r="V13" s="885">
        <f>VLOOKUP($D13,'[4]Tablero Logro Metas 2019'!$AK$7:$AS$302,5,0)</f>
        <v>0</v>
      </c>
      <c r="W13" s="49"/>
      <c r="X13" s="885">
        <f>VLOOKUP($D13,'[4]Tablero Logro Metas 2019'!$AK$7:$AS$302,6,0)</f>
        <v>0</v>
      </c>
      <c r="Y13" s="49"/>
      <c r="Z13" s="885">
        <f>VLOOKUP($D13,'[4]Tablero Logro Metas 2019'!$AK$7:$AS$302,8,0)</f>
        <v>0</v>
      </c>
      <c r="AA13" s="49"/>
      <c r="AB13" s="885">
        <f>VLOOKUP($D13,'[4]Tablero Logro Metas 2019'!$AK$7:$AS$302,8,0)</f>
        <v>0</v>
      </c>
      <c r="AC13" s="49"/>
      <c r="AD13" s="885">
        <f>VLOOKUP($D13,'[4]Tablero Logro Metas 2019'!$AK$7:$AS$302,9,0)</f>
        <v>0</v>
      </c>
      <c r="AE13" s="49"/>
      <c r="AF13" s="888">
        <v>9370148</v>
      </c>
      <c r="AG13" s="50"/>
      <c r="AH13" s="888">
        <v>2767625</v>
      </c>
      <c r="AI13" s="49">
        <v>2767625</v>
      </c>
      <c r="AJ13" s="879">
        <f>+R13+T13+V13+X13+Z13+AB13+AD13+AF13+AH13</f>
        <v>12137773</v>
      </c>
      <c r="AK13" s="103">
        <f t="shared" ref="AK13:AK17" si="2">AC13+AE13+AG13+S13+U13+W13+Y13+AA13+AI13</f>
        <v>2767625</v>
      </c>
      <c r="AL13" s="51"/>
      <c r="AM13" s="52"/>
      <c r="AN13" s="52">
        <v>23</v>
      </c>
      <c r="AO13" s="52">
        <v>41</v>
      </c>
      <c r="AP13" s="52">
        <v>65</v>
      </c>
      <c r="AQ13" s="52">
        <v>8</v>
      </c>
      <c r="AR13" s="53">
        <f t="shared" ref="AR13:AR17" si="3">SUM(AL13:AQ13)</f>
        <v>137</v>
      </c>
      <c r="AS13" s="54">
        <v>102</v>
      </c>
      <c r="AT13" s="52">
        <v>35</v>
      </c>
      <c r="AU13" s="53">
        <f t="shared" ref="AU13:AU16" si="4">SUM(AS13:AT13)</f>
        <v>137</v>
      </c>
      <c r="AV13" s="54"/>
      <c r="AW13" s="52"/>
      <c r="AX13" s="52"/>
      <c r="AY13" s="52"/>
      <c r="AZ13" s="55"/>
      <c r="BA13" s="56" t="s">
        <v>1970</v>
      </c>
      <c r="BB13" s="56" t="s">
        <v>1960</v>
      </c>
      <c r="BC13" s="57" t="s">
        <v>1961</v>
      </c>
    </row>
    <row r="14" spans="1:64" ht="51" x14ac:dyDescent="0.2">
      <c r="A14" s="955"/>
      <c r="B14" s="957"/>
      <c r="C14" s="960"/>
      <c r="D14" s="963"/>
      <c r="E14" s="970"/>
      <c r="F14" s="966"/>
      <c r="G14" s="988"/>
      <c r="H14" s="972"/>
      <c r="I14" s="977"/>
      <c r="J14" s="978"/>
      <c r="K14" s="981"/>
      <c r="L14" s="985"/>
      <c r="M14" s="805" t="s">
        <v>1939</v>
      </c>
      <c r="N14" s="804" t="s">
        <v>1929</v>
      </c>
      <c r="O14" s="806">
        <v>3</v>
      </c>
      <c r="P14" s="47">
        <v>0.7</v>
      </c>
      <c r="Q14" s="47">
        <v>0.7</v>
      </c>
      <c r="R14" s="883"/>
      <c r="S14" s="48"/>
      <c r="T14" s="886"/>
      <c r="U14" s="49"/>
      <c r="V14" s="886"/>
      <c r="W14" s="49"/>
      <c r="X14" s="886"/>
      <c r="Y14" s="49"/>
      <c r="Z14" s="886"/>
      <c r="AA14" s="49"/>
      <c r="AB14" s="886"/>
      <c r="AC14" s="49"/>
      <c r="AD14" s="886"/>
      <c r="AE14" s="49"/>
      <c r="AF14" s="889"/>
      <c r="AG14" s="50">
        <v>4685074</v>
      </c>
      <c r="AH14" s="889"/>
      <c r="AI14" s="49"/>
      <c r="AJ14" s="880"/>
      <c r="AK14" s="103">
        <f t="shared" si="2"/>
        <v>4685074</v>
      </c>
      <c r="AL14" s="51"/>
      <c r="AM14" s="52"/>
      <c r="AN14" s="52">
        <v>31</v>
      </c>
      <c r="AO14" s="52">
        <v>63</v>
      </c>
      <c r="AP14" s="52">
        <v>141</v>
      </c>
      <c r="AQ14" s="52">
        <v>65</v>
      </c>
      <c r="AR14" s="53">
        <f t="shared" si="3"/>
        <v>300</v>
      </c>
      <c r="AS14" s="54">
        <v>189</v>
      </c>
      <c r="AT14" s="52">
        <v>111</v>
      </c>
      <c r="AU14" s="53">
        <f t="shared" si="4"/>
        <v>300</v>
      </c>
      <c r="AV14" s="54"/>
      <c r="AW14" s="52"/>
      <c r="AX14" s="52"/>
      <c r="AY14" s="52"/>
      <c r="AZ14" s="55"/>
      <c r="BA14" s="56" t="s">
        <v>1963</v>
      </c>
      <c r="BB14" s="56"/>
      <c r="BC14" s="57" t="s">
        <v>1961</v>
      </c>
    </row>
    <row r="15" spans="1:64" ht="54" x14ac:dyDescent="0.2">
      <c r="A15" s="955"/>
      <c r="B15" s="957"/>
      <c r="C15" s="960"/>
      <c r="D15" s="963"/>
      <c r="E15" s="970"/>
      <c r="F15" s="966"/>
      <c r="G15" s="988"/>
      <c r="H15" s="972"/>
      <c r="I15" s="977"/>
      <c r="J15" s="978"/>
      <c r="K15" s="981"/>
      <c r="L15" s="985"/>
      <c r="M15" s="805" t="s">
        <v>1930</v>
      </c>
      <c r="N15" s="804" t="s">
        <v>1929</v>
      </c>
      <c r="O15" s="806">
        <v>8</v>
      </c>
      <c r="P15" s="47">
        <v>2</v>
      </c>
      <c r="Q15" s="47">
        <v>2</v>
      </c>
      <c r="R15" s="883"/>
      <c r="S15" s="48"/>
      <c r="T15" s="886"/>
      <c r="U15" s="49"/>
      <c r="V15" s="886"/>
      <c r="W15" s="49"/>
      <c r="X15" s="886"/>
      <c r="Y15" s="49"/>
      <c r="Z15" s="886"/>
      <c r="AA15" s="49"/>
      <c r="AB15" s="886"/>
      <c r="AC15" s="49"/>
      <c r="AD15" s="886"/>
      <c r="AE15" s="49"/>
      <c r="AF15" s="889"/>
      <c r="AG15" s="50">
        <v>4685074</v>
      </c>
      <c r="AH15" s="889"/>
      <c r="AI15" s="49"/>
      <c r="AJ15" s="880"/>
      <c r="AK15" s="103">
        <f t="shared" si="2"/>
        <v>4685074</v>
      </c>
      <c r="AL15" s="51"/>
      <c r="AM15" s="52"/>
      <c r="AN15" s="52"/>
      <c r="AO15" s="52"/>
      <c r="AP15" s="52">
        <v>12</v>
      </c>
      <c r="AQ15" s="52">
        <v>8</v>
      </c>
      <c r="AR15" s="53">
        <f t="shared" si="3"/>
        <v>20</v>
      </c>
      <c r="AS15" s="54">
        <v>11</v>
      </c>
      <c r="AT15" s="52">
        <v>9</v>
      </c>
      <c r="AU15" s="53">
        <f t="shared" si="4"/>
        <v>20</v>
      </c>
      <c r="AV15" s="54"/>
      <c r="AW15" s="52"/>
      <c r="AX15" s="52"/>
      <c r="AY15" s="52"/>
      <c r="AZ15" s="55"/>
      <c r="BA15" s="56" t="s">
        <v>1964</v>
      </c>
      <c r="BB15" s="56"/>
      <c r="BC15" s="57" t="s">
        <v>1961</v>
      </c>
    </row>
    <row r="16" spans="1:64" ht="22.5" x14ac:dyDescent="0.2">
      <c r="A16" s="955"/>
      <c r="B16" s="957"/>
      <c r="C16" s="960"/>
      <c r="D16" s="963"/>
      <c r="E16" s="970"/>
      <c r="F16" s="966"/>
      <c r="G16" s="988"/>
      <c r="H16" s="972"/>
      <c r="I16" s="977"/>
      <c r="J16" s="978"/>
      <c r="K16" s="981"/>
      <c r="L16" s="985"/>
      <c r="M16" s="805" t="s">
        <v>1940</v>
      </c>
      <c r="N16" s="804" t="s">
        <v>1929</v>
      </c>
      <c r="O16" s="806">
        <v>3</v>
      </c>
      <c r="P16" s="47">
        <v>0</v>
      </c>
      <c r="Q16" s="47">
        <v>0</v>
      </c>
      <c r="R16" s="883"/>
      <c r="S16" s="48"/>
      <c r="T16" s="886"/>
      <c r="U16" s="49"/>
      <c r="V16" s="886"/>
      <c r="W16" s="49"/>
      <c r="X16" s="886"/>
      <c r="Y16" s="49"/>
      <c r="Z16" s="886"/>
      <c r="AA16" s="49"/>
      <c r="AB16" s="886"/>
      <c r="AC16" s="49"/>
      <c r="AD16" s="886"/>
      <c r="AE16" s="49"/>
      <c r="AF16" s="889"/>
      <c r="AG16" s="50"/>
      <c r="AH16" s="889"/>
      <c r="AI16" s="49"/>
      <c r="AJ16" s="880"/>
      <c r="AK16" s="103">
        <f t="shared" si="2"/>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955"/>
      <c r="B17" s="958"/>
      <c r="C17" s="961"/>
      <c r="D17" s="964"/>
      <c r="E17" s="970"/>
      <c r="F17" s="967"/>
      <c r="G17" s="989"/>
      <c r="H17" s="973"/>
      <c r="I17" s="977"/>
      <c r="J17" s="978"/>
      <c r="K17" s="982"/>
      <c r="L17" s="985"/>
      <c r="M17" s="177"/>
      <c r="N17" s="178"/>
      <c r="O17" s="179"/>
      <c r="P17" s="107"/>
      <c r="Q17" s="107"/>
      <c r="R17" s="883"/>
      <c r="S17" s="108"/>
      <c r="T17" s="886"/>
      <c r="U17" s="109"/>
      <c r="V17" s="886"/>
      <c r="W17" s="109"/>
      <c r="X17" s="886"/>
      <c r="Y17" s="109"/>
      <c r="Z17" s="886"/>
      <c r="AA17" s="109"/>
      <c r="AB17" s="886"/>
      <c r="AC17" s="109"/>
      <c r="AD17" s="886"/>
      <c r="AE17" s="109"/>
      <c r="AF17" s="889"/>
      <c r="AG17" s="110"/>
      <c r="AH17" s="889"/>
      <c r="AI17" s="109"/>
      <c r="AJ17" s="881"/>
      <c r="AK17" s="103">
        <f t="shared" si="2"/>
        <v>0</v>
      </c>
      <c r="AL17" s="111"/>
      <c r="AM17" s="112"/>
      <c r="AN17" s="112"/>
      <c r="AO17" s="112"/>
      <c r="AP17" s="112"/>
      <c r="AQ17" s="112"/>
      <c r="AR17" s="53">
        <f t="shared" si="3"/>
        <v>0</v>
      </c>
      <c r="AS17" s="113"/>
      <c r="AT17" s="112"/>
      <c r="AU17" s="53">
        <f>SUM(AS17:AT17)</f>
        <v>0</v>
      </c>
      <c r="AV17" s="113"/>
      <c r="AW17" s="112"/>
      <c r="AX17" s="112"/>
      <c r="AY17" s="112"/>
      <c r="AZ17" s="114"/>
      <c r="BA17" s="115"/>
      <c r="BB17" s="115"/>
      <c r="BC17" s="116"/>
    </row>
    <row r="18" spans="1:55" ht="9.9499999999999993" customHeight="1" thickBot="1" x14ac:dyDescent="0.25">
      <c r="A18" s="956"/>
      <c r="B18" s="959"/>
      <c r="C18" s="962"/>
      <c r="D18" s="965"/>
      <c r="E18" s="971"/>
      <c r="F18" s="968"/>
      <c r="G18" s="990"/>
      <c r="H18" s="974"/>
      <c r="I18" s="979"/>
      <c r="J18" s="980"/>
      <c r="K18" s="983"/>
      <c r="L18" s="986"/>
      <c r="M18" s="180"/>
      <c r="N18" s="181"/>
      <c r="O18" s="182"/>
      <c r="P18" s="117"/>
      <c r="Q18" s="117"/>
      <c r="R18" s="884"/>
      <c r="S18" s="183"/>
      <c r="T18" s="887"/>
      <c r="U18" s="184"/>
      <c r="V18" s="887"/>
      <c r="W18" s="184"/>
      <c r="X18" s="887"/>
      <c r="Y18" s="184"/>
      <c r="Z18" s="887"/>
      <c r="AA18" s="184"/>
      <c r="AB18" s="887"/>
      <c r="AC18" s="184"/>
      <c r="AD18" s="887"/>
      <c r="AE18" s="184"/>
      <c r="AF18" s="890"/>
      <c r="AG18" s="185"/>
      <c r="AH18" s="890"/>
      <c r="AI18" s="184"/>
      <c r="AJ18" s="118"/>
      <c r="AK18" s="119"/>
      <c r="AL18" s="186"/>
      <c r="AM18" s="187"/>
      <c r="AN18" s="187"/>
      <c r="AO18" s="187"/>
      <c r="AP18" s="187"/>
      <c r="AQ18" s="187"/>
      <c r="AR18" s="120"/>
      <c r="AS18" s="188"/>
      <c r="AT18" s="187"/>
      <c r="AU18" s="120"/>
      <c r="AV18" s="188"/>
      <c r="AW18" s="187"/>
      <c r="AX18" s="187"/>
      <c r="AY18" s="187"/>
      <c r="AZ18" s="189"/>
      <c r="BA18" s="190"/>
      <c r="BB18" s="190"/>
      <c r="BC18" s="191"/>
    </row>
    <row r="19" spans="1:55" ht="6" customHeight="1" x14ac:dyDescent="0.2">
      <c r="A19" s="156"/>
      <c r="B19" s="192"/>
      <c r="C19" s="192"/>
      <c r="D19" s="192"/>
      <c r="E19" s="192"/>
      <c r="F19" s="192"/>
      <c r="G19" s="192"/>
      <c r="H19" s="192"/>
      <c r="I19" s="987"/>
      <c r="J19" s="987"/>
      <c r="K19" s="192"/>
      <c r="L19" s="192"/>
      <c r="M19" s="192"/>
      <c r="N19" s="192"/>
      <c r="O19" s="192"/>
      <c r="P19" s="192"/>
      <c r="Q19" s="192"/>
      <c r="R19" s="192"/>
      <c r="S19" s="192"/>
      <c r="T19" s="192"/>
      <c r="U19" s="192"/>
      <c r="V19" s="192"/>
      <c r="W19" s="192"/>
      <c r="X19" s="192"/>
      <c r="Y19" s="192"/>
      <c r="Z19" s="192"/>
      <c r="AA19" s="192"/>
      <c r="AB19" s="192"/>
      <c r="AC19" s="192"/>
      <c r="AD19" s="192"/>
      <c r="AE19" s="192"/>
      <c r="AF19" s="192"/>
      <c r="AG19" s="192"/>
      <c r="AH19" s="192"/>
      <c r="AI19" s="192"/>
      <c r="AJ19" s="192"/>
      <c r="AK19" s="193"/>
      <c r="AL19" s="193"/>
      <c r="AM19" s="193"/>
      <c r="AN19" s="193"/>
      <c r="AO19" s="193"/>
      <c r="AP19" s="193"/>
      <c r="AQ19" s="194"/>
      <c r="AR19" s="193"/>
      <c r="AS19" s="193"/>
      <c r="AT19" s="193"/>
      <c r="AU19" s="193"/>
      <c r="AV19" s="193"/>
      <c r="AW19" s="193"/>
      <c r="AX19" s="193"/>
      <c r="AY19" s="193"/>
      <c r="AZ19" s="193"/>
      <c r="BA19" s="193"/>
      <c r="BB19" s="193"/>
      <c r="BC19" s="156"/>
    </row>
    <row r="20" spans="1:55" ht="72" customHeight="1" x14ac:dyDescent="0.2">
      <c r="A20" s="954">
        <v>2</v>
      </c>
      <c r="B20" s="161" t="s">
        <v>1705</v>
      </c>
      <c r="C20" s="162" t="s">
        <v>1706</v>
      </c>
      <c r="D20" s="163" t="s">
        <v>21</v>
      </c>
      <c r="E20" s="163" t="s">
        <v>1892</v>
      </c>
      <c r="F20" s="162" t="s">
        <v>1707</v>
      </c>
      <c r="G20" s="164" t="s">
        <v>1679</v>
      </c>
      <c r="H20" s="164" t="s">
        <v>1680</v>
      </c>
      <c r="I20" s="165" t="s">
        <v>1908</v>
      </c>
      <c r="J20" s="166">
        <f>+$N$3</f>
        <v>2019</v>
      </c>
      <c r="K20" s="164" t="s">
        <v>1925</v>
      </c>
      <c r="L20" s="165" t="s">
        <v>1941</v>
      </c>
      <c r="M20" s="162" t="s">
        <v>1708</v>
      </c>
      <c r="N20" s="162" t="s">
        <v>1709</v>
      </c>
      <c r="O20" s="162" t="s">
        <v>1710</v>
      </c>
      <c r="P20" s="162" t="s">
        <v>1954</v>
      </c>
      <c r="Q20" s="162" t="s">
        <v>1942</v>
      </c>
      <c r="R20" s="167">
        <f t="shared" ref="R20:AK20" si="5">SUM(R21:R24)</f>
        <v>0</v>
      </c>
      <c r="S20" s="168">
        <f t="shared" si="5"/>
        <v>0</v>
      </c>
      <c r="T20" s="169">
        <f t="shared" si="5"/>
        <v>0</v>
      </c>
      <c r="U20" s="170">
        <f t="shared" si="5"/>
        <v>0</v>
      </c>
      <c r="V20" s="169">
        <f t="shared" si="5"/>
        <v>0</v>
      </c>
      <c r="W20" s="170">
        <f t="shared" si="5"/>
        <v>0</v>
      </c>
      <c r="X20" s="169">
        <f t="shared" si="5"/>
        <v>0</v>
      </c>
      <c r="Y20" s="170">
        <f t="shared" si="5"/>
        <v>0</v>
      </c>
      <c r="Z20" s="169">
        <f t="shared" si="5"/>
        <v>50000000</v>
      </c>
      <c r="AA20" s="170">
        <f t="shared" si="5"/>
        <v>37849975</v>
      </c>
      <c r="AB20" s="169">
        <f t="shared" si="5"/>
        <v>0</v>
      </c>
      <c r="AC20" s="170">
        <f t="shared" si="5"/>
        <v>0</v>
      </c>
      <c r="AD20" s="169">
        <f t="shared" si="5"/>
        <v>0</v>
      </c>
      <c r="AE20" s="170">
        <f t="shared" si="5"/>
        <v>0</v>
      </c>
      <c r="AF20" s="169">
        <f t="shared" si="5"/>
        <v>4685074</v>
      </c>
      <c r="AG20" s="171">
        <f t="shared" si="5"/>
        <v>4685074</v>
      </c>
      <c r="AH20" s="169">
        <f t="shared" si="5"/>
        <v>2000000</v>
      </c>
      <c r="AI20" s="170">
        <f t="shared" si="5"/>
        <v>2000000</v>
      </c>
      <c r="AJ20" s="172">
        <f t="shared" si="5"/>
        <v>56685074</v>
      </c>
      <c r="AK20" s="173">
        <f t="shared" si="5"/>
        <v>44535049</v>
      </c>
      <c r="AL20" s="858"/>
      <c r="AM20" s="859"/>
      <c r="AN20" s="859"/>
      <c r="AO20" s="859"/>
      <c r="AP20" s="859"/>
      <c r="AQ20" s="859"/>
      <c r="AR20" s="860"/>
      <c r="AS20" s="861"/>
      <c r="AT20" s="859"/>
      <c r="AU20" s="860"/>
      <c r="AV20" s="861"/>
      <c r="AW20" s="859"/>
      <c r="AX20" s="859"/>
      <c r="AY20" s="859"/>
      <c r="AZ20" s="862"/>
      <c r="BA20" s="44" t="s">
        <v>1685</v>
      </c>
      <c r="BB20" s="44" t="s">
        <v>1944</v>
      </c>
      <c r="BC20" s="45" t="s">
        <v>1687</v>
      </c>
    </row>
    <row r="21" spans="1:55" ht="33.75" customHeight="1" x14ac:dyDescent="0.2">
      <c r="A21" s="955"/>
      <c r="B21" s="957" t="str">
        <f>VLOOKUP($D$9,'PROYECTOS REGISTRADOS'!$A$2:$D$82,4,0)</f>
        <v>Incremento del número de visitantes anuales a los sitios de interés turístico Tocancipá, Cundinamarca, Centro Oriente</v>
      </c>
      <c r="C21" s="960" t="str">
        <f>VLOOKUP($D$9,'PROYECTOS REGISTRADOS'!$A$2:$D$82,3,0)</f>
        <v>2016-25817-0037</v>
      </c>
      <c r="D21" s="963" t="s">
        <v>982</v>
      </c>
      <c r="E21" s="969" t="str">
        <f>IF(D21=0,"0-0",(VLOOKUP(D21,'CONSOLIDADO PLAN DESARROLLO'!$EL$9:$ET$304,2,0)))</f>
        <v>Participar en eventos, ferias y vitrinas turísticas a nivel local, regional, nacional  e internacional</v>
      </c>
      <c r="F21" s="966" t="str">
        <f>IF(D21=0,"0-0",(VLOOKUP(D21,'CONSOLIDADO PLAN DESARROLLO'!$EL$9:$ET$304,3,0)))</f>
        <v>No. de participaciones realizadas.</v>
      </c>
      <c r="G21" s="988">
        <f>IF(D21=0,"0-0",(VLOOKUP(D21,'CONSOLIDADO PLAN DESARROLLO'!$EL$9:$ET$304,4,0)))</f>
        <v>0</v>
      </c>
      <c r="H21" s="972">
        <f>IF(D21=0,"0-0",(VLOOKUP(D21,'CONSOLIDADO PLAN DESARROLLO'!$EL$9:$ET$304,5,0)))</f>
        <v>4</v>
      </c>
      <c r="I21" s="975">
        <f>IF(D21=0,"0-0",(VLOOKUP(D21,'CONSOLIDADO PLAN DESARROLLO'!$EL$9:$ET$304,$R$3,0)))</f>
        <v>1</v>
      </c>
      <c r="J21" s="976"/>
      <c r="K21" s="981">
        <v>0</v>
      </c>
      <c r="L21" s="984">
        <v>1</v>
      </c>
      <c r="M21" s="805" t="s">
        <v>1931</v>
      </c>
      <c r="N21" s="804" t="s">
        <v>1929</v>
      </c>
      <c r="O21" s="806">
        <v>4</v>
      </c>
      <c r="P21" s="47">
        <v>0</v>
      </c>
      <c r="Q21" s="47">
        <v>1</v>
      </c>
      <c r="R21" s="882">
        <f>VLOOKUP($D21,'[4]Tablero Logro Metas 2019'!$AK$7:$AS$302,3,0)</f>
        <v>0</v>
      </c>
      <c r="S21" s="48"/>
      <c r="T21" s="885">
        <f>VLOOKUP($D21,'[4]Tablero Logro Metas 2019'!$AK$7:$AS$302,9,0)</f>
        <v>0</v>
      </c>
      <c r="U21" s="49"/>
      <c r="V21" s="885">
        <f>VLOOKUP($D21,'[4]Tablero Logro Metas 2019'!$AK$7:$AS$302,5,0)</f>
        <v>0</v>
      </c>
      <c r="W21" s="49"/>
      <c r="X21" s="885">
        <f>VLOOKUP($D21,'[4]Tablero Logro Metas 2019'!$AK$7:$AS$302,9,0)</f>
        <v>0</v>
      </c>
      <c r="Y21" s="49"/>
      <c r="Z21" s="885">
        <f>VLOOKUP($D21,'[4]Tablero Logro Metas 2019'!$AK$7:$AS$302,7,0)</f>
        <v>50000000</v>
      </c>
      <c r="AA21" s="49">
        <v>35999975</v>
      </c>
      <c r="AB21" s="885">
        <f>VLOOKUP($D21,'[4]Tablero Logro Metas 2019'!$AK$7:$AS$302,9,0)</f>
        <v>0</v>
      </c>
      <c r="AC21" s="49"/>
      <c r="AD21" s="885">
        <f>VLOOKUP($D21,'[4]Tablero Logro Metas 2019'!$AK$7:$AS$302,9,0)</f>
        <v>0</v>
      </c>
      <c r="AE21" s="49"/>
      <c r="AF21" s="888">
        <v>4685074</v>
      </c>
      <c r="AG21" s="50">
        <v>4685074</v>
      </c>
      <c r="AH21" s="888">
        <v>2000000</v>
      </c>
      <c r="AI21" s="49">
        <v>1200000</v>
      </c>
      <c r="AJ21" s="879">
        <f>+R21+T21+V21+X21+Z21+AB21+AD21+AF21+AH21</f>
        <v>56685074</v>
      </c>
      <c r="AK21" s="103">
        <f t="shared" ref="AK21:AK23" si="6">AC21+AE21+AG21+S21+U21+W21+Y21+AA21+AI21</f>
        <v>41885049</v>
      </c>
      <c r="AL21" s="51"/>
      <c r="AM21" s="52">
        <v>87</v>
      </c>
      <c r="AN21" s="52">
        <v>111</v>
      </c>
      <c r="AO21" s="52">
        <v>176</v>
      </c>
      <c r="AP21" s="52">
        <v>77</v>
      </c>
      <c r="AQ21" s="52">
        <v>41</v>
      </c>
      <c r="AR21" s="53">
        <v>43</v>
      </c>
      <c r="AS21" s="54">
        <v>329</v>
      </c>
      <c r="AT21" s="52">
        <v>163</v>
      </c>
      <c r="AU21" s="53">
        <f t="shared" ref="AU21:AU23" si="7">SUM(AS21:AT21)</f>
        <v>492</v>
      </c>
      <c r="AV21" s="54"/>
      <c r="AW21" s="52"/>
      <c r="AX21" s="52"/>
      <c r="AY21" s="52"/>
      <c r="AZ21" s="55"/>
      <c r="BA21" s="56" t="s">
        <v>1965</v>
      </c>
      <c r="BB21" s="56" t="s">
        <v>1966</v>
      </c>
      <c r="BC21" s="57" t="s">
        <v>1961</v>
      </c>
    </row>
    <row r="22" spans="1:55" ht="69" x14ac:dyDescent="0.2">
      <c r="A22" s="955"/>
      <c r="B22" s="957"/>
      <c r="C22" s="960"/>
      <c r="D22" s="963"/>
      <c r="E22" s="970"/>
      <c r="F22" s="966"/>
      <c r="G22" s="988"/>
      <c r="H22" s="972"/>
      <c r="I22" s="977"/>
      <c r="J22" s="978"/>
      <c r="K22" s="981"/>
      <c r="L22" s="985"/>
      <c r="M22" s="805" t="s">
        <v>1932</v>
      </c>
      <c r="N22" s="804" t="s">
        <v>1929</v>
      </c>
      <c r="O22" s="806">
        <v>4</v>
      </c>
      <c r="P22" s="47">
        <v>0</v>
      </c>
      <c r="Q22" s="47">
        <v>1</v>
      </c>
      <c r="R22" s="883"/>
      <c r="S22" s="48"/>
      <c r="T22" s="886"/>
      <c r="U22" s="49"/>
      <c r="V22" s="886"/>
      <c r="W22" s="49"/>
      <c r="X22" s="886"/>
      <c r="Y22" s="49"/>
      <c r="Z22" s="886"/>
      <c r="AA22" s="49">
        <v>1850000</v>
      </c>
      <c r="AB22" s="886"/>
      <c r="AC22" s="49"/>
      <c r="AD22" s="886"/>
      <c r="AE22" s="49"/>
      <c r="AF22" s="889"/>
      <c r="AG22" s="50"/>
      <c r="AH22" s="889"/>
      <c r="AI22" s="49">
        <v>800000</v>
      </c>
      <c r="AJ22" s="880"/>
      <c r="AK22" s="103">
        <f t="shared" si="6"/>
        <v>2650000</v>
      </c>
      <c r="AL22" s="51"/>
      <c r="AM22" s="52"/>
      <c r="AN22" s="52"/>
      <c r="AO22" s="52">
        <v>12</v>
      </c>
      <c r="AP22" s="52">
        <v>21</v>
      </c>
      <c r="AQ22" s="52"/>
      <c r="AR22" s="53">
        <f t="shared" ref="AR22:AR23" si="8">SUM(AL22:AQ22)</f>
        <v>33</v>
      </c>
      <c r="AS22" s="54">
        <v>20</v>
      </c>
      <c r="AT22" s="52">
        <v>13</v>
      </c>
      <c r="AU22" s="53">
        <f t="shared" si="7"/>
        <v>33</v>
      </c>
      <c r="AV22" s="54"/>
      <c r="AW22" s="52"/>
      <c r="AX22" s="52"/>
      <c r="AY22" s="52"/>
      <c r="AZ22" s="55"/>
      <c r="BA22" s="56" t="s">
        <v>1967</v>
      </c>
      <c r="BB22" s="56" t="s">
        <v>1968</v>
      </c>
      <c r="BC22" s="57" t="s">
        <v>1961</v>
      </c>
    </row>
    <row r="23" spans="1:55" ht="17.25" customHeight="1" x14ac:dyDescent="0.2">
      <c r="A23" s="955"/>
      <c r="B23" s="957"/>
      <c r="C23" s="960"/>
      <c r="D23" s="963"/>
      <c r="E23" s="970"/>
      <c r="F23" s="966"/>
      <c r="G23" s="988"/>
      <c r="H23" s="972"/>
      <c r="I23" s="977"/>
      <c r="J23" s="978"/>
      <c r="K23" s="981"/>
      <c r="L23" s="985"/>
      <c r="M23" s="174"/>
      <c r="N23" s="175"/>
      <c r="O23" s="176"/>
      <c r="P23" s="47"/>
      <c r="Q23" s="47"/>
      <c r="R23" s="883"/>
      <c r="S23" s="48"/>
      <c r="T23" s="886"/>
      <c r="U23" s="49"/>
      <c r="V23" s="886"/>
      <c r="W23" s="49"/>
      <c r="X23" s="886"/>
      <c r="Y23" s="49"/>
      <c r="Z23" s="886"/>
      <c r="AA23" s="49"/>
      <c r="AB23" s="886"/>
      <c r="AC23" s="49"/>
      <c r="AD23" s="886"/>
      <c r="AE23" s="49"/>
      <c r="AF23" s="889"/>
      <c r="AG23" s="50"/>
      <c r="AH23" s="889"/>
      <c r="AI23" s="49"/>
      <c r="AJ23" s="880"/>
      <c r="AK23" s="103">
        <f t="shared" si="6"/>
        <v>0</v>
      </c>
      <c r="AL23" s="51"/>
      <c r="AM23" s="52"/>
      <c r="AN23" s="52"/>
      <c r="AO23" s="52"/>
      <c r="AP23" s="52"/>
      <c r="AQ23" s="52"/>
      <c r="AR23" s="53">
        <f t="shared" si="8"/>
        <v>0</v>
      </c>
      <c r="AS23" s="54"/>
      <c r="AT23" s="52"/>
      <c r="AU23" s="53">
        <f t="shared" si="7"/>
        <v>0</v>
      </c>
      <c r="AV23" s="54"/>
      <c r="AW23" s="52"/>
      <c r="AX23" s="52"/>
      <c r="AY23" s="52"/>
      <c r="AZ23" s="55"/>
      <c r="BA23" s="56"/>
      <c r="BB23" s="56"/>
      <c r="BC23" s="57"/>
    </row>
    <row r="24" spans="1:55" ht="9.9499999999999993" customHeight="1" thickBot="1" x14ac:dyDescent="0.25">
      <c r="A24" s="956"/>
      <c r="B24" s="959"/>
      <c r="C24" s="962"/>
      <c r="D24" s="965"/>
      <c r="E24" s="971"/>
      <c r="F24" s="968"/>
      <c r="G24" s="990"/>
      <c r="H24" s="974"/>
      <c r="I24" s="979"/>
      <c r="J24" s="980"/>
      <c r="K24" s="983"/>
      <c r="L24" s="986"/>
      <c r="M24" s="180"/>
      <c r="N24" s="181"/>
      <c r="O24" s="182"/>
      <c r="P24" s="117"/>
      <c r="Q24" s="117"/>
      <c r="R24" s="884"/>
      <c r="S24" s="183"/>
      <c r="T24" s="887"/>
      <c r="U24" s="184"/>
      <c r="V24" s="887"/>
      <c r="W24" s="184"/>
      <c r="X24" s="887"/>
      <c r="Y24" s="184"/>
      <c r="Z24" s="887"/>
      <c r="AA24" s="184"/>
      <c r="AB24" s="887"/>
      <c r="AC24" s="184"/>
      <c r="AD24" s="887"/>
      <c r="AE24" s="184"/>
      <c r="AF24" s="890"/>
      <c r="AG24" s="185"/>
      <c r="AH24" s="890"/>
      <c r="AI24" s="184"/>
      <c r="AJ24" s="118"/>
      <c r="AK24" s="119"/>
      <c r="AL24" s="186"/>
      <c r="AM24" s="187"/>
      <c r="AN24" s="187"/>
      <c r="AO24" s="187"/>
      <c r="AP24" s="187"/>
      <c r="AQ24" s="187"/>
      <c r="AR24" s="120"/>
      <c r="AS24" s="188"/>
      <c r="AT24" s="187"/>
      <c r="AU24" s="120"/>
      <c r="AV24" s="188"/>
      <c r="AW24" s="187"/>
      <c r="AX24" s="187"/>
      <c r="AY24" s="187"/>
      <c r="AZ24" s="189"/>
      <c r="BA24" s="190"/>
      <c r="BB24" s="190"/>
      <c r="BC24" s="191"/>
    </row>
    <row r="25" spans="1:55" ht="6" customHeight="1" x14ac:dyDescent="0.2">
      <c r="A25" s="156"/>
      <c r="B25" s="192"/>
      <c r="C25" s="192"/>
      <c r="D25" s="192"/>
      <c r="E25" s="192"/>
      <c r="F25" s="192"/>
      <c r="G25" s="192"/>
      <c r="H25" s="192"/>
      <c r="I25" s="987"/>
      <c r="J25" s="987"/>
      <c r="K25" s="192"/>
      <c r="L25" s="192"/>
      <c r="M25" s="192"/>
      <c r="N25" s="192"/>
      <c r="O25" s="192"/>
      <c r="P25" s="192"/>
      <c r="Q25" s="192"/>
      <c r="R25" s="192"/>
      <c r="S25" s="192"/>
      <c r="T25" s="192"/>
      <c r="U25" s="192"/>
      <c r="V25" s="192"/>
      <c r="W25" s="192"/>
      <c r="X25" s="192"/>
      <c r="Y25" s="192"/>
      <c r="Z25" s="192"/>
      <c r="AA25" s="192"/>
      <c r="AB25" s="192"/>
      <c r="AC25" s="192"/>
      <c r="AD25" s="192"/>
      <c r="AE25" s="192"/>
      <c r="AF25" s="192"/>
      <c r="AG25" s="192"/>
      <c r="AH25" s="192"/>
      <c r="AI25" s="192"/>
      <c r="AJ25" s="192"/>
      <c r="AK25" s="193"/>
      <c r="AL25" s="193"/>
      <c r="AM25" s="193"/>
      <c r="AN25" s="193"/>
      <c r="AO25" s="193"/>
      <c r="AP25" s="193"/>
      <c r="AQ25" s="194"/>
      <c r="AR25" s="193"/>
      <c r="AS25" s="193"/>
      <c r="AT25" s="193"/>
      <c r="AU25" s="193"/>
      <c r="AV25" s="193"/>
      <c r="AW25" s="193"/>
      <c r="AX25" s="193"/>
      <c r="AY25" s="193"/>
      <c r="AZ25" s="193"/>
      <c r="BA25" s="193"/>
      <c r="BB25" s="193"/>
      <c r="BC25" s="156"/>
    </row>
    <row r="26" spans="1:55" ht="72" customHeight="1" x14ac:dyDescent="0.2">
      <c r="A26" s="954">
        <v>3</v>
      </c>
      <c r="B26" s="161" t="s">
        <v>1705</v>
      </c>
      <c r="C26" s="162" t="s">
        <v>1706</v>
      </c>
      <c r="D26" s="163" t="s">
        <v>21</v>
      </c>
      <c r="E26" s="163" t="s">
        <v>1892</v>
      </c>
      <c r="F26" s="162" t="s">
        <v>1707</v>
      </c>
      <c r="G26" s="164" t="s">
        <v>1679</v>
      </c>
      <c r="H26" s="164" t="s">
        <v>1680</v>
      </c>
      <c r="I26" s="165" t="s">
        <v>1908</v>
      </c>
      <c r="J26" s="166">
        <f>+$N$3</f>
        <v>2019</v>
      </c>
      <c r="K26" s="164" t="s">
        <v>1925</v>
      </c>
      <c r="L26" s="165" t="s">
        <v>1941</v>
      </c>
      <c r="M26" s="162" t="s">
        <v>1708</v>
      </c>
      <c r="N26" s="162" t="s">
        <v>1709</v>
      </c>
      <c r="O26" s="162" t="s">
        <v>1710</v>
      </c>
      <c r="P26" s="162" t="s">
        <v>1954</v>
      </c>
      <c r="Q26" s="162" t="s">
        <v>1942</v>
      </c>
      <c r="R26" s="167">
        <f t="shared" ref="R26:AK26" si="9">SUM(R27:R31)</f>
        <v>0</v>
      </c>
      <c r="S26" s="168">
        <f t="shared" si="9"/>
        <v>0</v>
      </c>
      <c r="T26" s="169">
        <f t="shared" si="9"/>
        <v>0</v>
      </c>
      <c r="U26" s="170">
        <f t="shared" si="9"/>
        <v>0</v>
      </c>
      <c r="V26" s="169">
        <f t="shared" si="9"/>
        <v>0</v>
      </c>
      <c r="W26" s="170">
        <f t="shared" si="9"/>
        <v>0</v>
      </c>
      <c r="X26" s="169">
        <f t="shared" si="9"/>
        <v>0</v>
      </c>
      <c r="Y26" s="170">
        <f t="shared" si="9"/>
        <v>0</v>
      </c>
      <c r="Z26" s="169">
        <f t="shared" si="9"/>
        <v>20350000</v>
      </c>
      <c r="AA26" s="170">
        <f t="shared" si="9"/>
        <v>18191667</v>
      </c>
      <c r="AB26" s="169">
        <f t="shared" si="9"/>
        <v>0</v>
      </c>
      <c r="AC26" s="170">
        <f t="shared" si="9"/>
        <v>0</v>
      </c>
      <c r="AD26" s="169">
        <f t="shared" si="9"/>
        <v>0</v>
      </c>
      <c r="AE26" s="170">
        <f t="shared" si="9"/>
        <v>0</v>
      </c>
      <c r="AF26" s="169">
        <f t="shared" si="9"/>
        <v>4685074</v>
      </c>
      <c r="AG26" s="171">
        <f t="shared" si="9"/>
        <v>4685074</v>
      </c>
      <c r="AH26" s="169">
        <f t="shared" si="9"/>
        <v>0</v>
      </c>
      <c r="AI26" s="170">
        <f t="shared" si="9"/>
        <v>0</v>
      </c>
      <c r="AJ26" s="172">
        <f t="shared" si="9"/>
        <v>25035074</v>
      </c>
      <c r="AK26" s="173">
        <f t="shared" si="9"/>
        <v>22876741</v>
      </c>
      <c r="AL26" s="858"/>
      <c r="AM26" s="859"/>
      <c r="AN26" s="859"/>
      <c r="AO26" s="859"/>
      <c r="AP26" s="859"/>
      <c r="AQ26" s="859"/>
      <c r="AR26" s="860"/>
      <c r="AS26" s="861"/>
      <c r="AT26" s="859"/>
      <c r="AU26" s="860"/>
      <c r="AV26" s="861"/>
      <c r="AW26" s="859"/>
      <c r="AX26" s="859"/>
      <c r="AY26" s="859"/>
      <c r="AZ26" s="862"/>
      <c r="BA26" s="44" t="s">
        <v>1685</v>
      </c>
      <c r="BB26" s="44" t="s">
        <v>1944</v>
      </c>
      <c r="BC26" s="45" t="s">
        <v>1687</v>
      </c>
    </row>
    <row r="27" spans="1:55" ht="22.5" customHeight="1" x14ac:dyDescent="0.2">
      <c r="A27" s="955"/>
      <c r="B27" s="957" t="str">
        <f>VLOOKUP($D$9,'PROYECTOS REGISTRADOS'!$A$2:$D$82,4,0)</f>
        <v>Incremento del número de visitantes anuales a los sitios de interés turístico Tocancipá, Cundinamarca, Centro Oriente</v>
      </c>
      <c r="C27" s="960" t="str">
        <f>VLOOKUP($D$9,'PROYECTOS REGISTRADOS'!$A$2:$D$82,3,0)</f>
        <v>2016-25817-0037</v>
      </c>
      <c r="D27" s="963" t="s">
        <v>986</v>
      </c>
      <c r="E27" s="969" t="str">
        <f>IF(D27=0,"0-0",(VLOOKUP(D27,'CONSOLIDADO PLAN DESARROLLO'!$EL$9:$ET$304,2,0)))</f>
        <v>Implementar campañas de promoción turística</v>
      </c>
      <c r="F27" s="966" t="str">
        <f>IF(D27=0,"0-0",(VLOOKUP(D27,'CONSOLIDADO PLAN DESARROLLO'!$EL$9:$ET$304,3,0)))</f>
        <v>N° de campañas implementadas</v>
      </c>
      <c r="G27" s="988">
        <f>IF(D27=0,"0-0",(VLOOKUP(D27,'CONSOLIDADO PLAN DESARROLLO'!$EL$9:$ET$304,4,0)))</f>
        <v>1</v>
      </c>
      <c r="H27" s="972">
        <f>IF(D27=0,"0-0",(VLOOKUP(D27,'CONSOLIDADO PLAN DESARROLLO'!$EL$9:$ET$304,5,0)))</f>
        <v>3</v>
      </c>
      <c r="I27" s="975">
        <f>IF(D27=0,"0-0",(VLOOKUP(D27,'CONSOLIDADO PLAN DESARROLLO'!$EL$9:$ET$304,$R$3,0)))</f>
        <v>0</v>
      </c>
      <c r="J27" s="976"/>
      <c r="K27" s="981">
        <v>0.3</v>
      </c>
      <c r="L27" s="984">
        <v>0.6</v>
      </c>
      <c r="M27" s="805" t="s">
        <v>1933</v>
      </c>
      <c r="N27" s="804" t="s">
        <v>1929</v>
      </c>
      <c r="O27" s="806">
        <v>3</v>
      </c>
      <c r="P27" s="47">
        <v>0</v>
      </c>
      <c r="Q27" s="47">
        <v>0</v>
      </c>
      <c r="R27" s="882">
        <f>VLOOKUP($D27,'[4]Tablero Logro Metas 2019'!$AK$7:$AS$302,3,0)</f>
        <v>0</v>
      </c>
      <c r="S27" s="48"/>
      <c r="T27" s="885">
        <f>VLOOKUP($D27,'[4]Tablero Logro Metas 2019'!$AK$7:$AS$302,8,0)</f>
        <v>0</v>
      </c>
      <c r="U27" s="49"/>
      <c r="V27" s="885">
        <f>VLOOKUP($D27,'[4]Tablero Logro Metas 2019'!$AK$7:$AS$302,5,0)</f>
        <v>0</v>
      </c>
      <c r="W27" s="49"/>
      <c r="X27" s="885">
        <f>VLOOKUP($D27,'[4]Tablero Logro Metas 2019'!$AK$7:$AS$302,6,0)</f>
        <v>0</v>
      </c>
      <c r="Y27" s="49"/>
      <c r="Z27" s="885">
        <f>VLOOKUP($D27,'[4]Tablero Logro Metas 2019'!$AK$7:$AS$302,7,0)</f>
        <v>20350000</v>
      </c>
      <c r="AA27" s="49"/>
      <c r="AB27" s="885">
        <f>VLOOKUP($D27,'[4]Tablero Logro Metas 2019'!$AK$7:$AS$302,8,0)</f>
        <v>0</v>
      </c>
      <c r="AC27" s="49"/>
      <c r="AD27" s="885">
        <f>VLOOKUP($D27,'[4]Tablero Logro Metas 2019'!$AK$7:$AS$302,9,0)</f>
        <v>0</v>
      </c>
      <c r="AE27" s="49"/>
      <c r="AF27" s="888">
        <v>4685074</v>
      </c>
      <c r="AG27" s="50"/>
      <c r="AH27" s="888"/>
      <c r="AI27" s="49"/>
      <c r="AJ27" s="879">
        <f>+R27+T27+V27+X27+Z27+AB27+AD27+AF27+AH27</f>
        <v>25035074</v>
      </c>
      <c r="AK27" s="103">
        <f t="shared" ref="AK27:AK30" si="10">AC27+AE27+AG27+S27+U27+W27+Y27+AA27+AI27</f>
        <v>0</v>
      </c>
      <c r="AL27" s="51"/>
      <c r="AM27" s="52"/>
      <c r="AN27" s="52"/>
      <c r="AO27" s="52"/>
      <c r="AP27" s="52"/>
      <c r="AQ27" s="52"/>
      <c r="AR27" s="53">
        <f t="shared" ref="AR27:AR30" si="11">SUM(AL27:AQ27)</f>
        <v>0</v>
      </c>
      <c r="AS27" s="54"/>
      <c r="AT27" s="52"/>
      <c r="AU27" s="53">
        <f t="shared" ref="AU27:AU30" si="12">SUM(AS27:AT27)</f>
        <v>0</v>
      </c>
      <c r="AV27" s="54"/>
      <c r="AW27" s="52"/>
      <c r="AX27" s="52"/>
      <c r="AY27" s="52"/>
      <c r="AZ27" s="55"/>
      <c r="BA27" s="56"/>
      <c r="BB27" s="56"/>
      <c r="BC27" s="57"/>
    </row>
    <row r="28" spans="1:55" ht="22.5" x14ac:dyDescent="0.2">
      <c r="A28" s="955"/>
      <c r="B28" s="957"/>
      <c r="C28" s="960"/>
      <c r="D28" s="963"/>
      <c r="E28" s="970"/>
      <c r="F28" s="966"/>
      <c r="G28" s="988"/>
      <c r="H28" s="972"/>
      <c r="I28" s="977"/>
      <c r="J28" s="978"/>
      <c r="K28" s="981"/>
      <c r="L28" s="985"/>
      <c r="M28" s="805" t="s">
        <v>1934</v>
      </c>
      <c r="N28" s="804" t="s">
        <v>1929</v>
      </c>
      <c r="O28" s="806">
        <v>3</v>
      </c>
      <c r="P28" s="47">
        <v>0</v>
      </c>
      <c r="Q28" s="47">
        <v>0</v>
      </c>
      <c r="R28" s="883"/>
      <c r="S28" s="48"/>
      <c r="T28" s="886"/>
      <c r="U28" s="49"/>
      <c r="V28" s="886"/>
      <c r="W28" s="49"/>
      <c r="X28" s="886"/>
      <c r="Y28" s="49"/>
      <c r="Z28" s="886"/>
      <c r="AA28" s="49"/>
      <c r="AB28" s="886"/>
      <c r="AC28" s="49"/>
      <c r="AD28" s="886"/>
      <c r="AE28" s="49"/>
      <c r="AF28" s="889"/>
      <c r="AG28" s="50"/>
      <c r="AH28" s="889"/>
      <c r="AI28" s="49"/>
      <c r="AJ28" s="880"/>
      <c r="AK28" s="103">
        <f t="shared" si="10"/>
        <v>0</v>
      </c>
      <c r="AL28" s="51"/>
      <c r="AM28" s="52"/>
      <c r="AN28" s="52"/>
      <c r="AO28" s="52"/>
      <c r="AP28" s="52"/>
      <c r="AQ28" s="52"/>
      <c r="AR28" s="53">
        <f t="shared" si="11"/>
        <v>0</v>
      </c>
      <c r="AS28" s="54"/>
      <c r="AT28" s="52"/>
      <c r="AU28" s="53">
        <f t="shared" si="12"/>
        <v>0</v>
      </c>
      <c r="AV28" s="54"/>
      <c r="AW28" s="52"/>
      <c r="AX28" s="52"/>
      <c r="AY28" s="52"/>
      <c r="AZ28" s="55"/>
      <c r="BA28" s="56"/>
      <c r="BB28" s="56"/>
      <c r="BC28" s="57"/>
    </row>
    <row r="29" spans="1:55" ht="72" x14ac:dyDescent="0.2">
      <c r="A29" s="955"/>
      <c r="B29" s="957"/>
      <c r="C29" s="960"/>
      <c r="D29" s="963"/>
      <c r="E29" s="970"/>
      <c r="F29" s="966"/>
      <c r="G29" s="988"/>
      <c r="H29" s="972"/>
      <c r="I29" s="977"/>
      <c r="J29" s="978"/>
      <c r="K29" s="981"/>
      <c r="L29" s="985"/>
      <c r="M29" s="805" t="s">
        <v>1935</v>
      </c>
      <c r="N29" s="804" t="s">
        <v>1929</v>
      </c>
      <c r="O29" s="806">
        <v>3</v>
      </c>
      <c r="P29" s="47" t="s">
        <v>1959</v>
      </c>
      <c r="Q29" s="47">
        <v>1</v>
      </c>
      <c r="R29" s="883"/>
      <c r="S29" s="48"/>
      <c r="T29" s="886"/>
      <c r="U29" s="49"/>
      <c r="V29" s="886"/>
      <c r="W29" s="49"/>
      <c r="X29" s="886"/>
      <c r="Y29" s="49"/>
      <c r="Z29" s="886"/>
      <c r="AA29" s="49">
        <v>18191667</v>
      </c>
      <c r="AB29" s="886"/>
      <c r="AC29" s="49"/>
      <c r="AD29" s="886"/>
      <c r="AE29" s="49"/>
      <c r="AF29" s="889"/>
      <c r="AG29" s="50">
        <v>4685074</v>
      </c>
      <c r="AH29" s="889"/>
      <c r="AI29" s="49"/>
      <c r="AJ29" s="880"/>
      <c r="AK29" s="103">
        <f t="shared" si="10"/>
        <v>22876741</v>
      </c>
      <c r="AL29" s="51"/>
      <c r="AM29" s="52">
        <v>29</v>
      </c>
      <c r="AN29" s="52">
        <v>169</v>
      </c>
      <c r="AO29" s="52">
        <v>971</v>
      </c>
      <c r="AP29" s="52">
        <v>1297</v>
      </c>
      <c r="AQ29" s="52">
        <v>91</v>
      </c>
      <c r="AR29" s="53">
        <f t="shared" si="11"/>
        <v>2557</v>
      </c>
      <c r="AS29" s="54">
        <v>1901</v>
      </c>
      <c r="AT29" s="52">
        <v>656</v>
      </c>
      <c r="AU29" s="53">
        <f t="shared" si="12"/>
        <v>2557</v>
      </c>
      <c r="AV29" s="54"/>
      <c r="AW29" s="52"/>
      <c r="AX29" s="52"/>
      <c r="AY29" s="52"/>
      <c r="AZ29" s="55"/>
      <c r="BA29" s="56" t="s">
        <v>1971</v>
      </c>
      <c r="BB29" s="56"/>
      <c r="BC29" s="57" t="s">
        <v>1961</v>
      </c>
    </row>
    <row r="30" spans="1:55" ht="17.25" customHeight="1" x14ac:dyDescent="0.2">
      <c r="A30" s="955"/>
      <c r="B30" s="957"/>
      <c r="C30" s="960"/>
      <c r="D30" s="963"/>
      <c r="E30" s="970"/>
      <c r="F30" s="966"/>
      <c r="G30" s="988"/>
      <c r="H30" s="972"/>
      <c r="I30" s="977"/>
      <c r="J30" s="978"/>
      <c r="K30" s="981"/>
      <c r="L30" s="985"/>
      <c r="M30" s="174"/>
      <c r="N30" s="175"/>
      <c r="O30" s="176"/>
      <c r="P30" s="47"/>
      <c r="Q30" s="47"/>
      <c r="R30" s="883"/>
      <c r="S30" s="48"/>
      <c r="T30" s="886"/>
      <c r="U30" s="49"/>
      <c r="V30" s="886"/>
      <c r="W30" s="49"/>
      <c r="X30" s="886"/>
      <c r="Y30" s="49"/>
      <c r="Z30" s="886"/>
      <c r="AA30" s="49"/>
      <c r="AB30" s="886"/>
      <c r="AC30" s="49"/>
      <c r="AD30" s="886"/>
      <c r="AE30" s="49"/>
      <c r="AF30" s="889"/>
      <c r="AG30" s="50"/>
      <c r="AH30" s="889"/>
      <c r="AI30" s="49"/>
      <c r="AJ30" s="880"/>
      <c r="AK30" s="103">
        <f t="shared" si="10"/>
        <v>0</v>
      </c>
      <c r="AL30" s="51"/>
      <c r="AM30" s="52"/>
      <c r="AN30" s="52"/>
      <c r="AO30" s="52"/>
      <c r="AP30" s="52"/>
      <c r="AQ30" s="52"/>
      <c r="AR30" s="53">
        <f t="shared" si="11"/>
        <v>0</v>
      </c>
      <c r="AS30" s="54"/>
      <c r="AT30" s="52"/>
      <c r="AU30" s="53">
        <f t="shared" si="12"/>
        <v>0</v>
      </c>
      <c r="AV30" s="54"/>
      <c r="AW30" s="52"/>
      <c r="AX30" s="52"/>
      <c r="AY30" s="52"/>
      <c r="AZ30" s="55"/>
      <c r="BA30" s="56"/>
      <c r="BB30" s="56"/>
      <c r="BC30" s="57"/>
    </row>
    <row r="31" spans="1:55" ht="9.9499999999999993" customHeight="1" thickBot="1" x14ac:dyDescent="0.25">
      <c r="A31" s="956"/>
      <c r="B31" s="959"/>
      <c r="C31" s="962"/>
      <c r="D31" s="965"/>
      <c r="E31" s="971"/>
      <c r="F31" s="968"/>
      <c r="G31" s="990"/>
      <c r="H31" s="974"/>
      <c r="I31" s="979"/>
      <c r="J31" s="980"/>
      <c r="K31" s="983"/>
      <c r="L31" s="986"/>
      <c r="M31" s="180"/>
      <c r="N31" s="181"/>
      <c r="O31" s="182"/>
      <c r="P31" s="117"/>
      <c r="Q31" s="117"/>
      <c r="R31" s="884"/>
      <c r="S31" s="183"/>
      <c r="T31" s="887"/>
      <c r="U31" s="184"/>
      <c r="V31" s="887"/>
      <c r="W31" s="184"/>
      <c r="X31" s="887"/>
      <c r="Y31" s="184"/>
      <c r="Z31" s="887"/>
      <c r="AA31" s="184"/>
      <c r="AB31" s="887"/>
      <c r="AC31" s="184"/>
      <c r="AD31" s="887"/>
      <c r="AE31" s="184"/>
      <c r="AF31" s="890"/>
      <c r="AG31" s="185"/>
      <c r="AH31" s="890"/>
      <c r="AI31" s="184"/>
      <c r="AJ31" s="118"/>
      <c r="AK31" s="119"/>
      <c r="AL31" s="186"/>
      <c r="AM31" s="187"/>
      <c r="AN31" s="187"/>
      <c r="AO31" s="187"/>
      <c r="AP31" s="187"/>
      <c r="AQ31" s="187"/>
      <c r="AR31" s="120"/>
      <c r="AS31" s="188"/>
      <c r="AT31" s="187"/>
      <c r="AU31" s="120"/>
      <c r="AV31" s="188"/>
      <c r="AW31" s="187"/>
      <c r="AX31" s="187"/>
      <c r="AY31" s="187"/>
      <c r="AZ31" s="189"/>
      <c r="BA31" s="190"/>
      <c r="BB31" s="190"/>
      <c r="BC31" s="191"/>
    </row>
    <row r="32" spans="1:55" ht="6" customHeight="1" x14ac:dyDescent="0.2">
      <c r="A32" s="156"/>
      <c r="B32" s="192"/>
      <c r="C32" s="192"/>
      <c r="D32" s="192"/>
      <c r="E32" s="192"/>
      <c r="F32" s="192"/>
      <c r="G32" s="192"/>
      <c r="H32" s="192"/>
      <c r="I32" s="987"/>
      <c r="J32" s="987"/>
      <c r="K32" s="192"/>
      <c r="L32" s="192"/>
      <c r="M32" s="192"/>
      <c r="N32" s="192"/>
      <c r="O32" s="192"/>
      <c r="P32" s="192"/>
      <c r="Q32" s="192"/>
      <c r="R32" s="192"/>
      <c r="S32" s="192"/>
      <c r="T32" s="192"/>
      <c r="U32" s="192"/>
      <c r="V32" s="192"/>
      <c r="W32" s="192"/>
      <c r="X32" s="192"/>
      <c r="Y32" s="192"/>
      <c r="Z32" s="192"/>
      <c r="AA32" s="192"/>
      <c r="AB32" s="192"/>
      <c r="AC32" s="192"/>
      <c r="AD32" s="192"/>
      <c r="AE32" s="192"/>
      <c r="AF32" s="192"/>
      <c r="AG32" s="192"/>
      <c r="AH32" s="192"/>
      <c r="AI32" s="192"/>
      <c r="AJ32" s="192"/>
      <c r="AK32" s="193"/>
      <c r="AL32" s="193"/>
      <c r="AM32" s="193"/>
      <c r="AN32" s="193"/>
      <c r="AO32" s="193"/>
      <c r="AP32" s="193"/>
      <c r="AQ32" s="194"/>
      <c r="AR32" s="193"/>
      <c r="AS32" s="193"/>
      <c r="AT32" s="193"/>
      <c r="AU32" s="193"/>
      <c r="AV32" s="193"/>
      <c r="AW32" s="193"/>
      <c r="AX32" s="193"/>
      <c r="AY32" s="193"/>
      <c r="AZ32" s="193"/>
      <c r="BA32" s="193"/>
      <c r="BB32" s="193"/>
      <c r="BC32" s="156"/>
    </row>
    <row r="33" spans="1:55" ht="72" customHeight="1" x14ac:dyDescent="0.2">
      <c r="A33" s="954">
        <v>4</v>
      </c>
      <c r="B33" s="161" t="s">
        <v>1705</v>
      </c>
      <c r="C33" s="162" t="s">
        <v>1706</v>
      </c>
      <c r="D33" s="163" t="s">
        <v>21</v>
      </c>
      <c r="E33" s="163" t="s">
        <v>1892</v>
      </c>
      <c r="F33" s="162" t="s">
        <v>1707</v>
      </c>
      <c r="G33" s="164" t="s">
        <v>1679</v>
      </c>
      <c r="H33" s="164" t="s">
        <v>1680</v>
      </c>
      <c r="I33" s="165" t="s">
        <v>1908</v>
      </c>
      <c r="J33" s="166">
        <f>+$N$3</f>
        <v>2019</v>
      </c>
      <c r="K33" s="164" t="s">
        <v>1925</v>
      </c>
      <c r="L33" s="165" t="s">
        <v>1941</v>
      </c>
      <c r="M33" s="162" t="s">
        <v>1708</v>
      </c>
      <c r="N33" s="162" t="s">
        <v>1709</v>
      </c>
      <c r="O33" s="162" t="s">
        <v>1710</v>
      </c>
      <c r="P33" s="162" t="s">
        <v>1954</v>
      </c>
      <c r="Q33" s="162" t="s">
        <v>1942</v>
      </c>
      <c r="R33" s="167">
        <f t="shared" ref="R33:AK33" si="13">SUM(R34:R37)</f>
        <v>0</v>
      </c>
      <c r="S33" s="168">
        <f t="shared" si="13"/>
        <v>0</v>
      </c>
      <c r="T33" s="169">
        <f t="shared" si="13"/>
        <v>0</v>
      </c>
      <c r="U33" s="170">
        <f t="shared" si="13"/>
        <v>0</v>
      </c>
      <c r="V33" s="169">
        <f t="shared" si="13"/>
        <v>0</v>
      </c>
      <c r="W33" s="170">
        <f t="shared" si="13"/>
        <v>0</v>
      </c>
      <c r="X33" s="169">
        <f t="shared" si="13"/>
        <v>0</v>
      </c>
      <c r="Y33" s="170">
        <f t="shared" si="13"/>
        <v>0</v>
      </c>
      <c r="Z33" s="169">
        <f t="shared" si="13"/>
        <v>0</v>
      </c>
      <c r="AA33" s="170">
        <f t="shared" si="13"/>
        <v>0</v>
      </c>
      <c r="AB33" s="169">
        <f t="shared" si="13"/>
        <v>0</v>
      </c>
      <c r="AC33" s="170">
        <f t="shared" si="13"/>
        <v>0</v>
      </c>
      <c r="AD33" s="169">
        <f t="shared" si="13"/>
        <v>0</v>
      </c>
      <c r="AE33" s="170">
        <f t="shared" si="13"/>
        <v>0</v>
      </c>
      <c r="AF33" s="169">
        <f t="shared" si="13"/>
        <v>4685074</v>
      </c>
      <c r="AG33" s="171">
        <f t="shared" si="13"/>
        <v>4685074</v>
      </c>
      <c r="AH33" s="169">
        <f t="shared" si="13"/>
        <v>600000</v>
      </c>
      <c r="AI33" s="170">
        <f t="shared" si="13"/>
        <v>600000</v>
      </c>
      <c r="AJ33" s="172">
        <f t="shared" si="13"/>
        <v>5285074</v>
      </c>
      <c r="AK33" s="173">
        <f t="shared" si="13"/>
        <v>5285074</v>
      </c>
      <c r="AL33" s="858"/>
      <c r="AM33" s="859"/>
      <c r="AN33" s="859"/>
      <c r="AO33" s="859"/>
      <c r="AP33" s="859"/>
      <c r="AQ33" s="859"/>
      <c r="AR33" s="860"/>
      <c r="AS33" s="861"/>
      <c r="AT33" s="859"/>
      <c r="AU33" s="860"/>
      <c r="AV33" s="861"/>
      <c r="AW33" s="859"/>
      <c r="AX33" s="859"/>
      <c r="AY33" s="859"/>
      <c r="AZ33" s="862"/>
      <c r="BA33" s="44" t="s">
        <v>1685</v>
      </c>
      <c r="BB33" s="44" t="s">
        <v>1944</v>
      </c>
      <c r="BC33" s="45" t="s">
        <v>1687</v>
      </c>
    </row>
    <row r="34" spans="1:55" ht="22.5" x14ac:dyDescent="0.2">
      <c r="A34" s="955"/>
      <c r="B34" s="957" t="str">
        <f>VLOOKUP($D$9,'PROYECTOS REGISTRADOS'!$A$2:$D$82,4,0)</f>
        <v>Incremento del número de visitantes anuales a los sitios de interés turístico Tocancipá, Cundinamarca, Centro Oriente</v>
      </c>
      <c r="C34" s="960" t="str">
        <f>VLOOKUP($D$9,'PROYECTOS REGISTRADOS'!$A$2:$D$82,3,0)</f>
        <v>2016-25817-0037</v>
      </c>
      <c r="D34" s="963" t="s">
        <v>990</v>
      </c>
      <c r="E34" s="969" t="str">
        <f>IF(D34=0,"0-0",(VLOOKUP(D34,'CONSOLIDADO PLAN DESARROLLO'!$EL$9:$ET$304,2,0)))</f>
        <v>Habilitar senderos ecológicos y/o caminos reales indígenas, para la actividad turística</v>
      </c>
      <c r="F34" s="966" t="str">
        <f>IF(D34=0,"0-0",(VLOOKUP(D34,'CONSOLIDADO PLAN DESARROLLO'!$EL$9:$ET$304,3,0)))</f>
        <v>N°  senderos ecológicos y/o caminos reales indígenas habilitados</v>
      </c>
      <c r="G34" s="988">
        <f>IF(D34=0,"0-0",(VLOOKUP(D34,'CONSOLIDADO PLAN DESARROLLO'!$EL$9:$ET$304,4,0)))</f>
        <v>0</v>
      </c>
      <c r="H34" s="972">
        <f>IF(D34=0,"0-0",(VLOOKUP(D34,'CONSOLIDADO PLAN DESARROLLO'!$EL$9:$ET$304,5,0)))</f>
        <v>1</v>
      </c>
      <c r="I34" s="975">
        <f>IF(D34=0,"0-0",(VLOOKUP(D34,'CONSOLIDADO PLAN DESARROLLO'!$EL$9:$ET$304,$R$3,0)))</f>
        <v>0.3</v>
      </c>
      <c r="J34" s="976"/>
      <c r="K34" s="981">
        <v>0.3</v>
      </c>
      <c r="L34" s="984">
        <v>0.3</v>
      </c>
      <c r="M34" s="805" t="s">
        <v>1936</v>
      </c>
      <c r="N34" s="804" t="s">
        <v>1929</v>
      </c>
      <c r="O34" s="806">
        <v>1</v>
      </c>
      <c r="P34" s="47">
        <v>0</v>
      </c>
      <c r="Q34" s="47">
        <v>0</v>
      </c>
      <c r="R34" s="882">
        <f>VLOOKUP($D34,'[4]Tablero Logro Metas 2019'!$AK$7:$AS$302,3,0)</f>
        <v>0</v>
      </c>
      <c r="S34" s="48"/>
      <c r="T34" s="885">
        <f>VLOOKUP($D34,'[4]Tablero Logro Metas 2019'!$AK$7:$AS$302,9,0)</f>
        <v>0</v>
      </c>
      <c r="U34" s="49"/>
      <c r="V34" s="885">
        <f>VLOOKUP($D34,'[4]Tablero Logro Metas 2019'!$AK$7:$AS$302,5,0)</f>
        <v>0</v>
      </c>
      <c r="W34" s="49"/>
      <c r="X34" s="885">
        <f>VLOOKUP($D34,'[4]Tablero Logro Metas 2019'!$AK$7:$AS$302,6,0)</f>
        <v>0</v>
      </c>
      <c r="Y34" s="49"/>
      <c r="Z34" s="885">
        <f>VLOOKUP($D34,'[4]Tablero Logro Metas 2019'!$AK$7:$AS$302,7,0)</f>
        <v>0</v>
      </c>
      <c r="AA34" s="49"/>
      <c r="AB34" s="885">
        <f>VLOOKUP($D34,'[4]Tablero Logro Metas 2019'!$AK$7:$AS$302,9,0)</f>
        <v>0</v>
      </c>
      <c r="AC34" s="49"/>
      <c r="AD34" s="885">
        <f>VLOOKUP($D34,'[4]Tablero Logro Metas 2019'!$AK$7:$AS$302,9,0)</f>
        <v>0</v>
      </c>
      <c r="AE34" s="49"/>
      <c r="AF34" s="888">
        <v>4685074</v>
      </c>
      <c r="AG34" s="50"/>
      <c r="AH34" s="888">
        <v>600000</v>
      </c>
      <c r="AI34" s="49"/>
      <c r="AJ34" s="879">
        <f>+R34+T34+V34+X34+Z34+AB34+AD34+AF34+AH34</f>
        <v>5285074</v>
      </c>
      <c r="AK34" s="103">
        <f t="shared" ref="AK34:AK36" si="14">AC34+AE34+AG34+S34+U34+W34+Y34+AA34+AI34</f>
        <v>0</v>
      </c>
      <c r="AL34" s="51"/>
      <c r="AM34" s="52"/>
      <c r="AN34" s="52"/>
      <c r="AO34" s="52"/>
      <c r="AP34" s="52"/>
      <c r="AQ34" s="52"/>
      <c r="AR34" s="53">
        <v>0</v>
      </c>
      <c r="AS34" s="54"/>
      <c r="AT34" s="52"/>
      <c r="AU34" s="53">
        <f t="shared" ref="AU34:AU36" si="15">SUM(AS34:AT34)</f>
        <v>0</v>
      </c>
      <c r="AV34" s="54"/>
      <c r="AW34" s="52"/>
      <c r="AX34" s="52"/>
      <c r="AY34" s="52"/>
      <c r="AZ34" s="55"/>
      <c r="BA34" s="56"/>
      <c r="BB34" s="56"/>
      <c r="BC34" s="57"/>
    </row>
    <row r="35" spans="1:55" ht="43.5" x14ac:dyDescent="0.2">
      <c r="A35" s="955"/>
      <c r="B35" s="957"/>
      <c r="C35" s="960"/>
      <c r="D35" s="963"/>
      <c r="E35" s="970"/>
      <c r="F35" s="966"/>
      <c r="G35" s="988"/>
      <c r="H35" s="972"/>
      <c r="I35" s="977"/>
      <c r="J35" s="978"/>
      <c r="K35" s="981"/>
      <c r="L35" s="985"/>
      <c r="M35" s="805" t="s">
        <v>1937</v>
      </c>
      <c r="N35" s="804" t="s">
        <v>1929</v>
      </c>
      <c r="O35" s="806">
        <v>4</v>
      </c>
      <c r="P35" s="47" t="s">
        <v>1959</v>
      </c>
      <c r="Q35" s="47">
        <v>1</v>
      </c>
      <c r="R35" s="883"/>
      <c r="S35" s="48"/>
      <c r="T35" s="886"/>
      <c r="U35" s="49"/>
      <c r="V35" s="886"/>
      <c r="W35" s="49"/>
      <c r="X35" s="886"/>
      <c r="Y35" s="49"/>
      <c r="Z35" s="886"/>
      <c r="AA35" s="49"/>
      <c r="AB35" s="886"/>
      <c r="AC35" s="49"/>
      <c r="AD35" s="886"/>
      <c r="AE35" s="49"/>
      <c r="AF35" s="889"/>
      <c r="AG35" s="50">
        <v>4685074</v>
      </c>
      <c r="AH35" s="889"/>
      <c r="AI35" s="49">
        <v>600000</v>
      </c>
      <c r="AJ35" s="880"/>
      <c r="AK35" s="103">
        <f t="shared" si="14"/>
        <v>5285074</v>
      </c>
      <c r="AL35" s="51"/>
      <c r="AM35" s="52"/>
      <c r="AN35" s="52">
        <v>14</v>
      </c>
      <c r="AO35" s="52">
        <v>26</v>
      </c>
      <c r="AP35" s="52">
        <v>81</v>
      </c>
      <c r="AQ35" s="52">
        <v>17</v>
      </c>
      <c r="AR35" s="53">
        <f t="shared" ref="AR35:AR36" si="16">SUM(AL35:AQ35)</f>
        <v>138</v>
      </c>
      <c r="AS35" s="54">
        <v>96</v>
      </c>
      <c r="AT35" s="52">
        <v>42</v>
      </c>
      <c r="AU35" s="53">
        <f t="shared" si="15"/>
        <v>138</v>
      </c>
      <c r="AV35" s="54"/>
      <c r="AW35" s="52"/>
      <c r="AX35" s="52"/>
      <c r="AY35" s="52"/>
      <c r="AZ35" s="55"/>
      <c r="BA35" s="56" t="s">
        <v>1962</v>
      </c>
      <c r="BB35" s="56" t="s">
        <v>1969</v>
      </c>
      <c r="BC35" s="57" t="s">
        <v>1961</v>
      </c>
    </row>
    <row r="36" spans="1:55" ht="17.25" customHeight="1" x14ac:dyDescent="0.2">
      <c r="A36" s="955"/>
      <c r="B36" s="957"/>
      <c r="C36" s="960"/>
      <c r="D36" s="963"/>
      <c r="E36" s="970"/>
      <c r="F36" s="966"/>
      <c r="G36" s="988"/>
      <c r="H36" s="972"/>
      <c r="I36" s="977"/>
      <c r="J36" s="978"/>
      <c r="K36" s="981"/>
      <c r="L36" s="985"/>
      <c r="M36" s="174"/>
      <c r="N36" s="175"/>
      <c r="O36" s="176"/>
      <c r="P36" s="47"/>
      <c r="Q36" s="47"/>
      <c r="R36" s="883"/>
      <c r="S36" s="48"/>
      <c r="T36" s="886"/>
      <c r="U36" s="49"/>
      <c r="V36" s="886"/>
      <c r="W36" s="49"/>
      <c r="X36" s="886"/>
      <c r="Y36" s="49"/>
      <c r="Z36" s="886"/>
      <c r="AA36" s="49"/>
      <c r="AB36" s="886"/>
      <c r="AC36" s="49"/>
      <c r="AD36" s="886"/>
      <c r="AE36" s="49"/>
      <c r="AF36" s="889"/>
      <c r="AG36" s="50"/>
      <c r="AH36" s="889"/>
      <c r="AI36" s="49"/>
      <c r="AJ36" s="880"/>
      <c r="AK36" s="103">
        <f t="shared" si="14"/>
        <v>0</v>
      </c>
      <c r="AL36" s="51"/>
      <c r="AM36" s="52"/>
      <c r="AN36" s="52"/>
      <c r="AO36" s="52"/>
      <c r="AP36" s="52"/>
      <c r="AQ36" s="52"/>
      <c r="AR36" s="53">
        <f t="shared" si="16"/>
        <v>0</v>
      </c>
      <c r="AS36" s="54"/>
      <c r="AT36" s="52"/>
      <c r="AU36" s="53">
        <f t="shared" si="15"/>
        <v>0</v>
      </c>
      <c r="AV36" s="54"/>
      <c r="AW36" s="52"/>
      <c r="AX36" s="52"/>
      <c r="AY36" s="52"/>
      <c r="AZ36" s="55"/>
      <c r="BA36" s="56"/>
      <c r="BB36" s="56"/>
      <c r="BC36" s="57"/>
    </row>
    <row r="37" spans="1:55" ht="9.9499999999999993" customHeight="1" thickBot="1" x14ac:dyDescent="0.25">
      <c r="A37" s="956"/>
      <c r="B37" s="959"/>
      <c r="C37" s="962"/>
      <c r="D37" s="965"/>
      <c r="E37" s="971"/>
      <c r="F37" s="968"/>
      <c r="G37" s="990"/>
      <c r="H37" s="974"/>
      <c r="I37" s="979"/>
      <c r="J37" s="980"/>
      <c r="K37" s="983"/>
      <c r="L37" s="986"/>
      <c r="M37" s="180"/>
      <c r="N37" s="181"/>
      <c r="O37" s="182"/>
      <c r="P37" s="117"/>
      <c r="Q37" s="117"/>
      <c r="R37" s="884"/>
      <c r="S37" s="183"/>
      <c r="T37" s="887"/>
      <c r="U37" s="184"/>
      <c r="V37" s="887"/>
      <c r="W37" s="184"/>
      <c r="X37" s="887"/>
      <c r="Y37" s="184"/>
      <c r="Z37" s="887"/>
      <c r="AA37" s="184"/>
      <c r="AB37" s="887"/>
      <c r="AC37" s="184"/>
      <c r="AD37" s="887"/>
      <c r="AE37" s="184"/>
      <c r="AF37" s="890"/>
      <c r="AG37" s="185"/>
      <c r="AH37" s="890"/>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87"/>
      <c r="J38" s="987"/>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hidden="1" customHeight="1" x14ac:dyDescent="0.2">
      <c r="A39" s="954">
        <v>5</v>
      </c>
      <c r="B39" s="161" t="s">
        <v>1705</v>
      </c>
      <c r="C39" s="162" t="s">
        <v>1706</v>
      </c>
      <c r="D39" s="163" t="s">
        <v>21</v>
      </c>
      <c r="E39" s="163" t="s">
        <v>1892</v>
      </c>
      <c r="F39" s="162" t="s">
        <v>1707</v>
      </c>
      <c r="G39" s="164" t="s">
        <v>1679</v>
      </c>
      <c r="H39" s="164" t="s">
        <v>1680</v>
      </c>
      <c r="I39" s="165" t="s">
        <v>1908</v>
      </c>
      <c r="J39" s="166">
        <f>+$N$3</f>
        <v>2019</v>
      </c>
      <c r="K39" s="164" t="s">
        <v>1925</v>
      </c>
      <c r="L39" s="165" t="s">
        <v>1926</v>
      </c>
      <c r="M39" s="162" t="s">
        <v>1708</v>
      </c>
      <c r="N39" s="162" t="s">
        <v>1709</v>
      </c>
      <c r="O39" s="162" t="s">
        <v>1710</v>
      </c>
      <c r="P39" s="162" t="s">
        <v>1711</v>
      </c>
      <c r="Q39" s="162" t="s">
        <v>1712</v>
      </c>
      <c r="R39" s="167">
        <f t="shared" ref="R39" si="17">SUM(R40:R46)</f>
        <v>0</v>
      </c>
      <c r="S39" s="168">
        <f t="shared" ref="S39" si="18">SUM(S40:S46)</f>
        <v>0</v>
      </c>
      <c r="T39" s="169">
        <f t="shared" ref="T39" si="19">SUM(T40:T46)</f>
        <v>0</v>
      </c>
      <c r="U39" s="170">
        <f t="shared" ref="U39" si="20">SUM(U40:U46)</f>
        <v>0</v>
      </c>
      <c r="V39" s="169">
        <f t="shared" ref="V39" si="21">SUM(V40:V46)</f>
        <v>0</v>
      </c>
      <c r="W39" s="170">
        <f t="shared" ref="W39" si="22">SUM(W40:W46)</f>
        <v>0</v>
      </c>
      <c r="X39" s="169">
        <f t="shared" ref="X39" si="23">SUM(X40:X46)</f>
        <v>0</v>
      </c>
      <c r="Y39" s="170">
        <f t="shared" ref="Y39" si="24">SUM(Y40:Y46)</f>
        <v>0</v>
      </c>
      <c r="Z39" s="169">
        <f t="shared" ref="Z39" si="25">SUM(Z40:Z46)</f>
        <v>0</v>
      </c>
      <c r="AA39" s="170">
        <f t="shared" ref="AA39" si="26">SUM(AA40:AA46)</f>
        <v>0</v>
      </c>
      <c r="AB39" s="169">
        <f t="shared" ref="AB39" si="27">SUM(AB40:AB46)</f>
        <v>0</v>
      </c>
      <c r="AC39" s="170">
        <f t="shared" ref="AC39" si="28">SUM(AC40:AC46)</f>
        <v>0</v>
      </c>
      <c r="AD39" s="169">
        <f t="shared" ref="AD39" si="29">SUM(AD40:AD46)</f>
        <v>0</v>
      </c>
      <c r="AE39" s="170">
        <f t="shared" ref="AE39" si="30">SUM(AE40:AE46)</f>
        <v>0</v>
      </c>
      <c r="AF39" s="169">
        <f t="shared" ref="AF39" si="31">SUM(AF40:AF46)</f>
        <v>0</v>
      </c>
      <c r="AG39" s="171">
        <f t="shared" ref="AG39" si="32">SUM(AG40:AG46)</f>
        <v>0</v>
      </c>
      <c r="AH39" s="817"/>
      <c r="AI39" s="817"/>
      <c r="AJ39" s="172">
        <f t="shared" ref="AJ39" si="33">SUM(AJ40:AJ46)</f>
        <v>0</v>
      </c>
      <c r="AK39" s="173">
        <f t="shared" ref="AK39" si="34">SUM(AK40:AK46)</f>
        <v>0</v>
      </c>
      <c r="AL39" s="41">
        <f t="shared" ref="AL39" si="35">SUM(AL40:AL46)</f>
        <v>0</v>
      </c>
      <c r="AM39" s="42">
        <f t="shared" ref="AM39" si="36">SUM(AM40:AM46)</f>
        <v>0</v>
      </c>
      <c r="AN39" s="42">
        <f t="shared" ref="AN39" si="37">SUM(AN40:AN46)</f>
        <v>0</v>
      </c>
      <c r="AO39" s="42">
        <f t="shared" ref="AO39" si="38">SUM(AO40:AO46)</f>
        <v>0</v>
      </c>
      <c r="AP39" s="42">
        <f t="shared" ref="AP39" si="39">SUM(AP40:AP46)</f>
        <v>0</v>
      </c>
      <c r="AQ39" s="42">
        <f t="shared" ref="AQ39" si="40">SUM(AQ40:AQ46)</f>
        <v>0</v>
      </c>
      <c r="AR39" s="43">
        <f t="shared" ref="AR39" si="41">SUM(AR40:AR46)</f>
        <v>0</v>
      </c>
      <c r="AS39" s="104">
        <f t="shared" ref="AS39" si="42">SUM(AS40:AS46)</f>
        <v>0</v>
      </c>
      <c r="AT39" s="42">
        <f t="shared" ref="AT39" si="43">SUM(AT40:AT46)</f>
        <v>0</v>
      </c>
      <c r="AU39" s="43">
        <f t="shared" ref="AU39" si="44">SUM(AU40:AU46)</f>
        <v>0</v>
      </c>
      <c r="AV39" s="104">
        <f t="shared" ref="AV39" si="45">SUM(AV40:AV46)</f>
        <v>0</v>
      </c>
      <c r="AW39" s="42">
        <f t="shared" ref="AW39" si="46">SUM(AW40:AW46)</f>
        <v>0</v>
      </c>
      <c r="AX39" s="42">
        <f t="shared" ref="AX39" si="47">SUM(AX40:AX46)</f>
        <v>0</v>
      </c>
      <c r="AY39" s="42">
        <f t="shared" ref="AY39" si="48">SUM(AY40:AY46)</f>
        <v>0</v>
      </c>
      <c r="AZ39" s="105">
        <f t="shared" ref="AZ39" si="49">SUM(AZ40:AZ46)</f>
        <v>0</v>
      </c>
      <c r="BA39" s="44" t="s">
        <v>1685</v>
      </c>
      <c r="BB39" s="44" t="s">
        <v>1686</v>
      </c>
      <c r="BC39" s="45" t="s">
        <v>1687</v>
      </c>
    </row>
    <row r="40" spans="1:55" ht="17.25" hidden="1" customHeight="1" x14ac:dyDescent="0.2">
      <c r="A40" s="955"/>
      <c r="B40" s="957" t="str">
        <f>VLOOKUP($D$9,'PROYECTOS REGISTRADOS'!$A$2:$D$82,4,0)</f>
        <v>Incremento del número de visitantes anuales a los sitios de interés turístico Tocancipá, Cundinamarca, Centro Oriente</v>
      </c>
      <c r="C40" s="960" t="str">
        <f>VLOOKUP($D$9,'PROYECTOS REGISTRADOS'!$A$2:$D$82,3,0)</f>
        <v>2016-25817-0037</v>
      </c>
      <c r="D40" s="1003"/>
      <c r="E40" s="969" t="str">
        <f>IF(D40=0,"0-0",(VLOOKUP(D40,'CONSOLIDADO PLAN DESARROLLO'!$EL$9:$ET$304,2,0)))</f>
        <v>0-0</v>
      </c>
      <c r="F40" s="966" t="str">
        <f>IF(D40=0,"0-0",(VLOOKUP(D40,'CONSOLIDADO PLAN DESARROLLO'!$EL$9:$ET$304,3,0)))</f>
        <v>0-0</v>
      </c>
      <c r="G40" s="988" t="str">
        <f>IF(D40=0,"0-0",(VLOOKUP(D40,'CONSOLIDADO PLAN DESARROLLO'!$EL$9:$ET$304,4,0)))</f>
        <v>0-0</v>
      </c>
      <c r="H40" s="972" t="str">
        <f>IF(D40=0,"0-0",(VLOOKUP(D40,'CONSOLIDADO PLAN DESARROLLO'!$EL$9:$ET$304,5,0)))</f>
        <v>0-0</v>
      </c>
      <c r="I40" s="975" t="str">
        <f>IF(D40=0,"0-0",(VLOOKUP(D40,'CONSOLIDADO PLAN DESARROLLO'!$EL$9:$ET$304,$R$3,0)))</f>
        <v>0-0</v>
      </c>
      <c r="J40" s="976"/>
      <c r="K40" s="1006"/>
      <c r="L40" s="984"/>
      <c r="M40" s="174"/>
      <c r="N40" s="175"/>
      <c r="O40" s="176"/>
      <c r="P40" s="46"/>
      <c r="Q40" s="47"/>
      <c r="R40" s="1009"/>
      <c r="S40" s="48"/>
      <c r="T40" s="888"/>
      <c r="U40" s="49"/>
      <c r="V40" s="888"/>
      <c r="W40" s="49"/>
      <c r="X40" s="888"/>
      <c r="Y40" s="49"/>
      <c r="Z40" s="888"/>
      <c r="AA40" s="49"/>
      <c r="AB40" s="888"/>
      <c r="AC40" s="49"/>
      <c r="AD40" s="888"/>
      <c r="AE40" s="49"/>
      <c r="AF40" s="888"/>
      <c r="AG40" s="50"/>
      <c r="AH40" s="818"/>
      <c r="AI40" s="818"/>
      <c r="AJ40" s="879">
        <f>+R40+T40+V40+X40+Z40+AB40+AD40+AF40</f>
        <v>0</v>
      </c>
      <c r="AK40" s="103">
        <f t="shared" ref="AK40:AK45" si="50">AC40+AE40+AG40+S40+U40+W40+Y40+AA40</f>
        <v>0</v>
      </c>
      <c r="AL40" s="51"/>
      <c r="AM40" s="52"/>
      <c r="AN40" s="52"/>
      <c r="AO40" s="52"/>
      <c r="AP40" s="52"/>
      <c r="AQ40" s="52"/>
      <c r="AR40" s="53">
        <f t="shared" ref="AR40:AR45" si="51">SUM(AL40:AQ40)</f>
        <v>0</v>
      </c>
      <c r="AS40" s="54"/>
      <c r="AT40" s="52"/>
      <c r="AU40" s="53">
        <f t="shared" ref="AU40:AU44" si="52">SUM(AS40:AT40)</f>
        <v>0</v>
      </c>
      <c r="AV40" s="54"/>
      <c r="AW40" s="52"/>
      <c r="AX40" s="52"/>
      <c r="AY40" s="52"/>
      <c r="AZ40" s="55"/>
      <c r="BA40" s="56"/>
      <c r="BB40" s="56"/>
      <c r="BC40" s="57"/>
    </row>
    <row r="41" spans="1:55" ht="17.25" hidden="1" customHeight="1" x14ac:dyDescent="0.2">
      <c r="A41" s="955"/>
      <c r="B41" s="957"/>
      <c r="C41" s="960"/>
      <c r="D41" s="1003"/>
      <c r="E41" s="970"/>
      <c r="F41" s="966"/>
      <c r="G41" s="988"/>
      <c r="H41" s="972"/>
      <c r="I41" s="977"/>
      <c r="J41" s="978"/>
      <c r="K41" s="1006"/>
      <c r="L41" s="985"/>
      <c r="M41" s="174"/>
      <c r="N41" s="175"/>
      <c r="O41" s="176"/>
      <c r="P41" s="46"/>
      <c r="Q41" s="47"/>
      <c r="R41" s="1010"/>
      <c r="S41" s="48"/>
      <c r="T41" s="889"/>
      <c r="U41" s="49"/>
      <c r="V41" s="889"/>
      <c r="W41" s="49"/>
      <c r="X41" s="889"/>
      <c r="Y41" s="49"/>
      <c r="Z41" s="889"/>
      <c r="AA41" s="49"/>
      <c r="AB41" s="889"/>
      <c r="AC41" s="49"/>
      <c r="AD41" s="889"/>
      <c r="AE41" s="49"/>
      <c r="AF41" s="889"/>
      <c r="AG41" s="50"/>
      <c r="AH41" s="819"/>
      <c r="AI41" s="819"/>
      <c r="AJ41" s="880"/>
      <c r="AK41" s="103">
        <f t="shared" si="50"/>
        <v>0</v>
      </c>
      <c r="AL41" s="51"/>
      <c r="AM41" s="52"/>
      <c r="AN41" s="52"/>
      <c r="AO41" s="52"/>
      <c r="AP41" s="52"/>
      <c r="AQ41" s="52"/>
      <c r="AR41" s="53">
        <f t="shared" si="51"/>
        <v>0</v>
      </c>
      <c r="AS41" s="54"/>
      <c r="AT41" s="52"/>
      <c r="AU41" s="53">
        <f t="shared" si="52"/>
        <v>0</v>
      </c>
      <c r="AV41" s="54"/>
      <c r="AW41" s="52"/>
      <c r="AX41" s="52"/>
      <c r="AY41" s="52"/>
      <c r="AZ41" s="55"/>
      <c r="BA41" s="56"/>
      <c r="BB41" s="56"/>
      <c r="BC41" s="57"/>
    </row>
    <row r="42" spans="1:55" ht="17.25" hidden="1" customHeight="1" x14ac:dyDescent="0.2">
      <c r="A42" s="955"/>
      <c r="B42" s="957"/>
      <c r="C42" s="960"/>
      <c r="D42" s="1003"/>
      <c r="E42" s="970"/>
      <c r="F42" s="966"/>
      <c r="G42" s="988"/>
      <c r="H42" s="972"/>
      <c r="I42" s="977"/>
      <c r="J42" s="978"/>
      <c r="K42" s="1006"/>
      <c r="L42" s="985"/>
      <c r="M42" s="174"/>
      <c r="N42" s="175"/>
      <c r="O42" s="176"/>
      <c r="P42" s="46"/>
      <c r="Q42" s="47"/>
      <c r="R42" s="1010"/>
      <c r="S42" s="48"/>
      <c r="T42" s="889"/>
      <c r="U42" s="49"/>
      <c r="V42" s="889"/>
      <c r="W42" s="49"/>
      <c r="X42" s="889"/>
      <c r="Y42" s="49"/>
      <c r="Z42" s="889"/>
      <c r="AA42" s="49"/>
      <c r="AB42" s="889"/>
      <c r="AC42" s="49"/>
      <c r="AD42" s="889"/>
      <c r="AE42" s="49"/>
      <c r="AF42" s="889"/>
      <c r="AG42" s="50"/>
      <c r="AH42" s="819"/>
      <c r="AI42" s="819"/>
      <c r="AJ42" s="880"/>
      <c r="AK42" s="103">
        <f t="shared" si="50"/>
        <v>0</v>
      </c>
      <c r="AL42" s="51"/>
      <c r="AM42" s="52"/>
      <c r="AN42" s="52"/>
      <c r="AO42" s="52"/>
      <c r="AP42" s="52"/>
      <c r="AQ42" s="52"/>
      <c r="AR42" s="53">
        <f t="shared" si="51"/>
        <v>0</v>
      </c>
      <c r="AS42" s="54"/>
      <c r="AT42" s="52"/>
      <c r="AU42" s="53">
        <f t="shared" si="52"/>
        <v>0</v>
      </c>
      <c r="AV42" s="54"/>
      <c r="AW42" s="52"/>
      <c r="AX42" s="52"/>
      <c r="AY42" s="52"/>
      <c r="AZ42" s="55"/>
      <c r="BA42" s="56"/>
      <c r="BB42" s="56"/>
      <c r="BC42" s="57"/>
    </row>
    <row r="43" spans="1:55" ht="17.25" hidden="1" customHeight="1" x14ac:dyDescent="0.2">
      <c r="A43" s="955"/>
      <c r="B43" s="957"/>
      <c r="C43" s="960"/>
      <c r="D43" s="1003"/>
      <c r="E43" s="970"/>
      <c r="F43" s="966"/>
      <c r="G43" s="988"/>
      <c r="H43" s="972"/>
      <c r="I43" s="977"/>
      <c r="J43" s="978"/>
      <c r="K43" s="1006"/>
      <c r="L43" s="985"/>
      <c r="M43" s="174"/>
      <c r="N43" s="175"/>
      <c r="O43" s="176"/>
      <c r="P43" s="46"/>
      <c r="Q43" s="47"/>
      <c r="R43" s="1010"/>
      <c r="S43" s="48"/>
      <c r="T43" s="889"/>
      <c r="U43" s="49"/>
      <c r="V43" s="889"/>
      <c r="W43" s="49"/>
      <c r="X43" s="889"/>
      <c r="Y43" s="49"/>
      <c r="Z43" s="889"/>
      <c r="AA43" s="49"/>
      <c r="AB43" s="889"/>
      <c r="AC43" s="49"/>
      <c r="AD43" s="889"/>
      <c r="AE43" s="49"/>
      <c r="AF43" s="889"/>
      <c r="AG43" s="50"/>
      <c r="AH43" s="819"/>
      <c r="AI43" s="819"/>
      <c r="AJ43" s="880"/>
      <c r="AK43" s="103">
        <f t="shared" si="50"/>
        <v>0</v>
      </c>
      <c r="AL43" s="51"/>
      <c r="AM43" s="52"/>
      <c r="AN43" s="52"/>
      <c r="AO43" s="52"/>
      <c r="AP43" s="52"/>
      <c r="AQ43" s="52"/>
      <c r="AR43" s="53">
        <f t="shared" si="51"/>
        <v>0</v>
      </c>
      <c r="AS43" s="54"/>
      <c r="AT43" s="52"/>
      <c r="AU43" s="53">
        <f t="shared" si="52"/>
        <v>0</v>
      </c>
      <c r="AV43" s="54"/>
      <c r="AW43" s="52"/>
      <c r="AX43" s="52"/>
      <c r="AY43" s="52"/>
      <c r="AZ43" s="55"/>
      <c r="BA43" s="56"/>
      <c r="BB43" s="56"/>
      <c r="BC43" s="57"/>
    </row>
    <row r="44" spans="1:55" ht="17.25" hidden="1" customHeight="1" x14ac:dyDescent="0.2">
      <c r="A44" s="955"/>
      <c r="B44" s="957"/>
      <c r="C44" s="960"/>
      <c r="D44" s="1003"/>
      <c r="E44" s="970"/>
      <c r="F44" s="966"/>
      <c r="G44" s="988"/>
      <c r="H44" s="972"/>
      <c r="I44" s="977"/>
      <c r="J44" s="978"/>
      <c r="K44" s="1006"/>
      <c r="L44" s="985"/>
      <c r="M44" s="174"/>
      <c r="N44" s="175"/>
      <c r="O44" s="176"/>
      <c r="P44" s="46"/>
      <c r="Q44" s="47"/>
      <c r="R44" s="1010"/>
      <c r="S44" s="48"/>
      <c r="T44" s="889"/>
      <c r="U44" s="49"/>
      <c r="V44" s="889"/>
      <c r="W44" s="49"/>
      <c r="X44" s="889"/>
      <c r="Y44" s="49"/>
      <c r="Z44" s="889"/>
      <c r="AA44" s="49"/>
      <c r="AB44" s="889"/>
      <c r="AC44" s="49"/>
      <c r="AD44" s="889"/>
      <c r="AE44" s="49"/>
      <c r="AF44" s="889"/>
      <c r="AG44" s="50"/>
      <c r="AH44" s="819"/>
      <c r="AI44" s="819"/>
      <c r="AJ44" s="880"/>
      <c r="AK44" s="103">
        <f t="shared" si="50"/>
        <v>0</v>
      </c>
      <c r="AL44" s="51"/>
      <c r="AM44" s="52"/>
      <c r="AN44" s="52"/>
      <c r="AO44" s="52"/>
      <c r="AP44" s="52"/>
      <c r="AQ44" s="52"/>
      <c r="AR44" s="53">
        <f t="shared" si="51"/>
        <v>0</v>
      </c>
      <c r="AS44" s="54"/>
      <c r="AT44" s="52"/>
      <c r="AU44" s="53">
        <f t="shared" si="52"/>
        <v>0</v>
      </c>
      <c r="AV44" s="54"/>
      <c r="AW44" s="52"/>
      <c r="AX44" s="52"/>
      <c r="AY44" s="52"/>
      <c r="AZ44" s="55"/>
      <c r="BA44" s="56"/>
      <c r="BB44" s="56"/>
      <c r="BC44" s="57"/>
    </row>
    <row r="45" spans="1:55" ht="17.25" hidden="1" customHeight="1" x14ac:dyDescent="0.2">
      <c r="A45" s="955"/>
      <c r="B45" s="958"/>
      <c r="C45" s="961"/>
      <c r="D45" s="1004"/>
      <c r="E45" s="970"/>
      <c r="F45" s="967"/>
      <c r="G45" s="989"/>
      <c r="H45" s="973"/>
      <c r="I45" s="977"/>
      <c r="J45" s="978"/>
      <c r="K45" s="1007"/>
      <c r="L45" s="985"/>
      <c r="M45" s="177"/>
      <c r="N45" s="178"/>
      <c r="O45" s="179"/>
      <c r="P45" s="106"/>
      <c r="Q45" s="107"/>
      <c r="R45" s="1010"/>
      <c r="S45" s="108"/>
      <c r="T45" s="889"/>
      <c r="U45" s="109"/>
      <c r="V45" s="889"/>
      <c r="W45" s="109"/>
      <c r="X45" s="889"/>
      <c r="Y45" s="109"/>
      <c r="Z45" s="889"/>
      <c r="AA45" s="109"/>
      <c r="AB45" s="889"/>
      <c r="AC45" s="109"/>
      <c r="AD45" s="889"/>
      <c r="AE45" s="109"/>
      <c r="AF45" s="889"/>
      <c r="AG45" s="110"/>
      <c r="AH45" s="819"/>
      <c r="AI45" s="819"/>
      <c r="AJ45" s="881"/>
      <c r="AK45" s="103">
        <f t="shared" si="50"/>
        <v>0</v>
      </c>
      <c r="AL45" s="111"/>
      <c r="AM45" s="112"/>
      <c r="AN45" s="112"/>
      <c r="AO45" s="112"/>
      <c r="AP45" s="112"/>
      <c r="AQ45" s="112"/>
      <c r="AR45" s="53">
        <f t="shared" si="51"/>
        <v>0</v>
      </c>
      <c r="AS45" s="113"/>
      <c r="AT45" s="112"/>
      <c r="AU45" s="53">
        <f>SUM(AS45:AT45)</f>
        <v>0</v>
      </c>
      <c r="AV45" s="113"/>
      <c r="AW45" s="112"/>
      <c r="AX45" s="112"/>
      <c r="AY45" s="112"/>
      <c r="AZ45" s="114"/>
      <c r="BA45" s="115"/>
      <c r="BB45" s="115"/>
      <c r="BC45" s="116"/>
    </row>
    <row r="46" spans="1:55" ht="9.9499999999999993" hidden="1" customHeight="1" thickBot="1" x14ac:dyDescent="0.25">
      <c r="A46" s="956"/>
      <c r="B46" s="959"/>
      <c r="C46" s="962"/>
      <c r="D46" s="1005"/>
      <c r="E46" s="971"/>
      <c r="F46" s="968"/>
      <c r="G46" s="990"/>
      <c r="H46" s="974"/>
      <c r="I46" s="979"/>
      <c r="J46" s="980"/>
      <c r="K46" s="1008"/>
      <c r="L46" s="986"/>
      <c r="M46" s="180"/>
      <c r="N46" s="181"/>
      <c r="O46" s="182"/>
      <c r="P46" s="117"/>
      <c r="Q46" s="117"/>
      <c r="R46" s="1011"/>
      <c r="S46" s="183"/>
      <c r="T46" s="890"/>
      <c r="U46" s="184"/>
      <c r="V46" s="890"/>
      <c r="W46" s="184"/>
      <c r="X46" s="890"/>
      <c r="Y46" s="184"/>
      <c r="Z46" s="890"/>
      <c r="AA46" s="184"/>
      <c r="AB46" s="890"/>
      <c r="AC46" s="184"/>
      <c r="AD46" s="890"/>
      <c r="AE46" s="184"/>
      <c r="AF46" s="890"/>
      <c r="AG46" s="185"/>
      <c r="AH46" s="820"/>
      <c r="AI46" s="820"/>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hidden="1" customHeight="1" x14ac:dyDescent="0.2">
      <c r="A47" s="156"/>
      <c r="B47" s="192"/>
      <c r="C47" s="192"/>
      <c r="D47" s="192"/>
      <c r="E47" s="192"/>
      <c r="F47" s="192"/>
      <c r="G47" s="192"/>
      <c r="H47" s="192"/>
      <c r="I47" s="987"/>
      <c r="J47" s="987"/>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954">
        <v>6</v>
      </c>
      <c r="B48" s="161" t="s">
        <v>1705</v>
      </c>
      <c r="C48" s="162" t="s">
        <v>1706</v>
      </c>
      <c r="D48" s="163" t="s">
        <v>21</v>
      </c>
      <c r="E48" s="163" t="s">
        <v>1892</v>
      </c>
      <c r="F48" s="162" t="s">
        <v>1707</v>
      </c>
      <c r="G48" s="164" t="s">
        <v>1679</v>
      </c>
      <c r="H48" s="164" t="s">
        <v>1680</v>
      </c>
      <c r="I48" s="165" t="s">
        <v>1908</v>
      </c>
      <c r="J48" s="166">
        <f>+$N$3</f>
        <v>2019</v>
      </c>
      <c r="K48" s="164" t="s">
        <v>1925</v>
      </c>
      <c r="L48" s="165" t="s">
        <v>1926</v>
      </c>
      <c r="M48" s="162" t="s">
        <v>1708</v>
      </c>
      <c r="N48" s="162" t="s">
        <v>1709</v>
      </c>
      <c r="O48" s="162" t="s">
        <v>1710</v>
      </c>
      <c r="P48" s="162" t="s">
        <v>1711</v>
      </c>
      <c r="Q48" s="162" t="s">
        <v>1712</v>
      </c>
      <c r="R48" s="167">
        <f t="shared" ref="R48" si="53">SUM(R49:R55)</f>
        <v>0</v>
      </c>
      <c r="S48" s="168">
        <f t="shared" ref="S48" si="54">SUM(S49:S55)</f>
        <v>0</v>
      </c>
      <c r="T48" s="169">
        <f t="shared" ref="T48" si="55">SUM(T49:T55)</f>
        <v>0</v>
      </c>
      <c r="U48" s="170">
        <f t="shared" ref="U48" si="56">SUM(U49:U55)</f>
        <v>0</v>
      </c>
      <c r="V48" s="169">
        <f t="shared" ref="V48" si="57">SUM(V49:V55)</f>
        <v>0</v>
      </c>
      <c r="W48" s="170">
        <f t="shared" ref="W48" si="58">SUM(W49:W55)</f>
        <v>0</v>
      </c>
      <c r="X48" s="169">
        <f t="shared" ref="X48" si="59">SUM(X49:X55)</f>
        <v>0</v>
      </c>
      <c r="Y48" s="170">
        <f t="shared" ref="Y48" si="60">SUM(Y49:Y55)</f>
        <v>0</v>
      </c>
      <c r="Z48" s="169">
        <f t="shared" ref="Z48" si="61">SUM(Z49:Z55)</f>
        <v>0</v>
      </c>
      <c r="AA48" s="170">
        <f t="shared" ref="AA48" si="62">SUM(AA49:AA55)</f>
        <v>0</v>
      </c>
      <c r="AB48" s="169">
        <f t="shared" ref="AB48" si="63">SUM(AB49:AB55)</f>
        <v>0</v>
      </c>
      <c r="AC48" s="170">
        <f t="shared" ref="AC48" si="64">SUM(AC49:AC55)</f>
        <v>0</v>
      </c>
      <c r="AD48" s="169">
        <f t="shared" ref="AD48" si="65">SUM(AD49:AD55)</f>
        <v>0</v>
      </c>
      <c r="AE48" s="170">
        <f t="shared" ref="AE48" si="66">SUM(AE49:AE55)</f>
        <v>0</v>
      </c>
      <c r="AF48" s="169">
        <f t="shared" ref="AF48" si="67">SUM(AF49:AF55)</f>
        <v>0</v>
      </c>
      <c r="AG48" s="171">
        <f t="shared" ref="AG48" si="68">SUM(AG49:AG55)</f>
        <v>0</v>
      </c>
      <c r="AH48" s="817"/>
      <c r="AI48" s="817"/>
      <c r="AJ48" s="172">
        <f t="shared" ref="AJ48" si="69">SUM(AJ49:AJ55)</f>
        <v>0</v>
      </c>
      <c r="AK48" s="173">
        <f t="shared" ref="AK48" si="70">SUM(AK49:AK55)</f>
        <v>0</v>
      </c>
      <c r="AL48" s="41">
        <f t="shared" ref="AL48" si="71">SUM(AL49:AL55)</f>
        <v>0</v>
      </c>
      <c r="AM48" s="42">
        <f t="shared" ref="AM48" si="72">SUM(AM49:AM55)</f>
        <v>0</v>
      </c>
      <c r="AN48" s="42">
        <f t="shared" ref="AN48" si="73">SUM(AN49:AN55)</f>
        <v>0</v>
      </c>
      <c r="AO48" s="42">
        <f t="shared" ref="AO48" si="74">SUM(AO49:AO55)</f>
        <v>0</v>
      </c>
      <c r="AP48" s="42">
        <f t="shared" ref="AP48" si="75">SUM(AP49:AP55)</f>
        <v>0</v>
      </c>
      <c r="AQ48" s="42">
        <f t="shared" ref="AQ48" si="76">SUM(AQ49:AQ55)</f>
        <v>0</v>
      </c>
      <c r="AR48" s="43">
        <f t="shared" ref="AR48" si="77">SUM(AR49:AR55)</f>
        <v>0</v>
      </c>
      <c r="AS48" s="104">
        <f t="shared" ref="AS48" si="78">SUM(AS49:AS55)</f>
        <v>0</v>
      </c>
      <c r="AT48" s="42">
        <f t="shared" ref="AT48" si="79">SUM(AT49:AT55)</f>
        <v>0</v>
      </c>
      <c r="AU48" s="43">
        <f t="shared" ref="AU48" si="80">SUM(AU49:AU55)</f>
        <v>0</v>
      </c>
      <c r="AV48" s="104">
        <f t="shared" ref="AV48" si="81">SUM(AV49:AV55)</f>
        <v>0</v>
      </c>
      <c r="AW48" s="42">
        <f t="shared" ref="AW48" si="82">SUM(AW49:AW55)</f>
        <v>0</v>
      </c>
      <c r="AX48" s="42">
        <f t="shared" ref="AX48" si="83">SUM(AX49:AX55)</f>
        <v>0</v>
      </c>
      <c r="AY48" s="42">
        <f t="shared" ref="AY48" si="84">SUM(AY49:AY55)</f>
        <v>0</v>
      </c>
      <c r="AZ48" s="105">
        <f t="shared" ref="AZ48" si="85">SUM(AZ49:AZ55)</f>
        <v>0</v>
      </c>
      <c r="BA48" s="44" t="s">
        <v>1685</v>
      </c>
      <c r="BB48" s="44" t="s">
        <v>1686</v>
      </c>
      <c r="BC48" s="45" t="s">
        <v>1687</v>
      </c>
    </row>
    <row r="49" spans="1:55" ht="17.25" hidden="1" customHeight="1" x14ac:dyDescent="0.2">
      <c r="A49" s="955"/>
      <c r="B49" s="957" t="str">
        <f>VLOOKUP($D$9,'PROYECTOS REGISTRADOS'!$A$2:$D$82,4,0)</f>
        <v>Incremento del número de visitantes anuales a los sitios de interés turístico Tocancipá, Cundinamarca, Centro Oriente</v>
      </c>
      <c r="C49" s="960" t="str">
        <f>VLOOKUP($D$9,'PROYECTOS REGISTRADOS'!$A$2:$D$82,3,0)</f>
        <v>2016-25817-0037</v>
      </c>
      <c r="D49" s="1003"/>
      <c r="E49" s="969" t="str">
        <f>IF(D49=0,"0-0",(VLOOKUP(D49,'CONSOLIDADO PLAN DESARROLLO'!$EL$9:$ET$304,2,0)))</f>
        <v>0-0</v>
      </c>
      <c r="F49" s="966" t="str">
        <f>IF(D49=0,"0-0",(VLOOKUP(D49,'CONSOLIDADO PLAN DESARROLLO'!$EL$9:$ET$304,3,0)))</f>
        <v>0-0</v>
      </c>
      <c r="G49" s="988" t="str">
        <f>IF(D49=0,"0-0",(VLOOKUP(D49,'CONSOLIDADO PLAN DESARROLLO'!$EL$9:$ET$304,4,0)))</f>
        <v>0-0</v>
      </c>
      <c r="H49" s="972" t="str">
        <f>IF(D49=0,"0-0",(VLOOKUP(D49,'CONSOLIDADO PLAN DESARROLLO'!$EL$9:$ET$304,5,0)))</f>
        <v>0-0</v>
      </c>
      <c r="I49" s="975" t="str">
        <f>IF(D49=0,"0-0",(VLOOKUP(D49,'CONSOLIDADO PLAN DESARROLLO'!$EL$9:$ET$304,$R$3,0)))</f>
        <v>0-0</v>
      </c>
      <c r="J49" s="976"/>
      <c r="K49" s="1006"/>
      <c r="L49" s="984"/>
      <c r="M49" s="174"/>
      <c r="N49" s="175"/>
      <c r="O49" s="176"/>
      <c r="P49" s="46"/>
      <c r="Q49" s="47"/>
      <c r="R49" s="1009"/>
      <c r="S49" s="48"/>
      <c r="T49" s="888"/>
      <c r="U49" s="49"/>
      <c r="V49" s="888"/>
      <c r="W49" s="49"/>
      <c r="X49" s="888"/>
      <c r="Y49" s="49"/>
      <c r="Z49" s="888"/>
      <c r="AA49" s="49"/>
      <c r="AB49" s="888"/>
      <c r="AC49" s="49"/>
      <c r="AD49" s="888"/>
      <c r="AE49" s="49"/>
      <c r="AF49" s="888"/>
      <c r="AG49" s="50"/>
      <c r="AH49" s="818"/>
      <c r="AI49" s="818"/>
      <c r="AJ49" s="879">
        <f>+R49+T49+V49+X49+Z49+AB49+AD49+AF49</f>
        <v>0</v>
      </c>
      <c r="AK49" s="103">
        <f t="shared" ref="AK49:AK54" si="86">AC49+AE49+AG49+S49+U49+W49+Y49+AA49</f>
        <v>0</v>
      </c>
      <c r="AL49" s="51"/>
      <c r="AM49" s="52"/>
      <c r="AN49" s="52"/>
      <c r="AO49" s="52"/>
      <c r="AP49" s="52"/>
      <c r="AQ49" s="52"/>
      <c r="AR49" s="53">
        <f t="shared" ref="AR49:AR54" si="87">SUM(AL49:AQ49)</f>
        <v>0</v>
      </c>
      <c r="AS49" s="54"/>
      <c r="AT49" s="52"/>
      <c r="AU49" s="53">
        <f t="shared" ref="AU49:AU53" si="88">SUM(AS49:AT49)</f>
        <v>0</v>
      </c>
      <c r="AV49" s="54"/>
      <c r="AW49" s="52"/>
      <c r="AX49" s="52"/>
      <c r="AY49" s="52"/>
      <c r="AZ49" s="55"/>
      <c r="BA49" s="56"/>
      <c r="BB49" s="56"/>
      <c r="BC49" s="57"/>
    </row>
    <row r="50" spans="1:55" ht="17.25" hidden="1" customHeight="1" x14ac:dyDescent="0.2">
      <c r="A50" s="955"/>
      <c r="B50" s="957"/>
      <c r="C50" s="960"/>
      <c r="D50" s="1003"/>
      <c r="E50" s="970"/>
      <c r="F50" s="966"/>
      <c r="G50" s="988"/>
      <c r="H50" s="972"/>
      <c r="I50" s="977"/>
      <c r="J50" s="978"/>
      <c r="K50" s="1006"/>
      <c r="L50" s="985"/>
      <c r="M50" s="174"/>
      <c r="N50" s="175"/>
      <c r="O50" s="176"/>
      <c r="P50" s="46"/>
      <c r="Q50" s="47"/>
      <c r="R50" s="1010"/>
      <c r="S50" s="48"/>
      <c r="T50" s="889"/>
      <c r="U50" s="49"/>
      <c r="V50" s="889"/>
      <c r="W50" s="49"/>
      <c r="X50" s="889"/>
      <c r="Y50" s="49"/>
      <c r="Z50" s="889"/>
      <c r="AA50" s="49"/>
      <c r="AB50" s="889"/>
      <c r="AC50" s="49"/>
      <c r="AD50" s="889"/>
      <c r="AE50" s="49"/>
      <c r="AF50" s="889"/>
      <c r="AG50" s="50"/>
      <c r="AH50" s="819"/>
      <c r="AI50" s="819"/>
      <c r="AJ50" s="880"/>
      <c r="AK50" s="103">
        <f t="shared" si="86"/>
        <v>0</v>
      </c>
      <c r="AL50" s="51"/>
      <c r="AM50" s="52"/>
      <c r="AN50" s="52"/>
      <c r="AO50" s="52"/>
      <c r="AP50" s="52"/>
      <c r="AQ50" s="52"/>
      <c r="AR50" s="53">
        <f t="shared" si="87"/>
        <v>0</v>
      </c>
      <c r="AS50" s="54"/>
      <c r="AT50" s="52"/>
      <c r="AU50" s="53">
        <f t="shared" si="88"/>
        <v>0</v>
      </c>
      <c r="AV50" s="54"/>
      <c r="AW50" s="52"/>
      <c r="AX50" s="52"/>
      <c r="AY50" s="52"/>
      <c r="AZ50" s="55"/>
      <c r="BA50" s="56"/>
      <c r="BB50" s="56"/>
      <c r="BC50" s="57"/>
    </row>
    <row r="51" spans="1:55" ht="17.25" hidden="1" customHeight="1" x14ac:dyDescent="0.2">
      <c r="A51" s="955"/>
      <c r="B51" s="957"/>
      <c r="C51" s="960"/>
      <c r="D51" s="1003"/>
      <c r="E51" s="970"/>
      <c r="F51" s="966"/>
      <c r="G51" s="988"/>
      <c r="H51" s="972"/>
      <c r="I51" s="977"/>
      <c r="J51" s="978"/>
      <c r="K51" s="1006"/>
      <c r="L51" s="985"/>
      <c r="M51" s="174"/>
      <c r="N51" s="175"/>
      <c r="O51" s="176"/>
      <c r="P51" s="46"/>
      <c r="Q51" s="47"/>
      <c r="R51" s="1010"/>
      <c r="S51" s="48"/>
      <c r="T51" s="889"/>
      <c r="U51" s="49"/>
      <c r="V51" s="889"/>
      <c r="W51" s="49"/>
      <c r="X51" s="889"/>
      <c r="Y51" s="49"/>
      <c r="Z51" s="889"/>
      <c r="AA51" s="49"/>
      <c r="AB51" s="889"/>
      <c r="AC51" s="49"/>
      <c r="AD51" s="889"/>
      <c r="AE51" s="49"/>
      <c r="AF51" s="889"/>
      <c r="AG51" s="50"/>
      <c r="AH51" s="819"/>
      <c r="AI51" s="819"/>
      <c r="AJ51" s="880"/>
      <c r="AK51" s="103">
        <f t="shared" si="86"/>
        <v>0</v>
      </c>
      <c r="AL51" s="51"/>
      <c r="AM51" s="52"/>
      <c r="AN51" s="52"/>
      <c r="AO51" s="52"/>
      <c r="AP51" s="52"/>
      <c r="AQ51" s="52"/>
      <c r="AR51" s="53">
        <f t="shared" si="87"/>
        <v>0</v>
      </c>
      <c r="AS51" s="54"/>
      <c r="AT51" s="52"/>
      <c r="AU51" s="53">
        <f t="shared" si="88"/>
        <v>0</v>
      </c>
      <c r="AV51" s="54"/>
      <c r="AW51" s="52"/>
      <c r="AX51" s="52"/>
      <c r="AY51" s="52"/>
      <c r="AZ51" s="55"/>
      <c r="BA51" s="56"/>
      <c r="BB51" s="56"/>
      <c r="BC51" s="57"/>
    </row>
    <row r="52" spans="1:55" ht="17.25" hidden="1" customHeight="1" x14ac:dyDescent="0.2">
      <c r="A52" s="955"/>
      <c r="B52" s="957"/>
      <c r="C52" s="960"/>
      <c r="D52" s="1003"/>
      <c r="E52" s="970"/>
      <c r="F52" s="966"/>
      <c r="G52" s="988"/>
      <c r="H52" s="972"/>
      <c r="I52" s="977"/>
      <c r="J52" s="978"/>
      <c r="K52" s="1006"/>
      <c r="L52" s="985"/>
      <c r="M52" s="174"/>
      <c r="N52" s="175"/>
      <c r="O52" s="176"/>
      <c r="P52" s="46"/>
      <c r="Q52" s="47"/>
      <c r="R52" s="1010"/>
      <c r="S52" s="48"/>
      <c r="T52" s="889"/>
      <c r="U52" s="49"/>
      <c r="V52" s="889"/>
      <c r="W52" s="49"/>
      <c r="X52" s="889"/>
      <c r="Y52" s="49"/>
      <c r="Z52" s="889"/>
      <c r="AA52" s="49"/>
      <c r="AB52" s="889"/>
      <c r="AC52" s="49"/>
      <c r="AD52" s="889"/>
      <c r="AE52" s="49"/>
      <c r="AF52" s="889"/>
      <c r="AG52" s="50"/>
      <c r="AH52" s="819"/>
      <c r="AI52" s="819"/>
      <c r="AJ52" s="880"/>
      <c r="AK52" s="103">
        <f t="shared" si="86"/>
        <v>0</v>
      </c>
      <c r="AL52" s="51"/>
      <c r="AM52" s="52"/>
      <c r="AN52" s="52"/>
      <c r="AO52" s="52"/>
      <c r="AP52" s="52"/>
      <c r="AQ52" s="52"/>
      <c r="AR52" s="53">
        <f t="shared" si="87"/>
        <v>0</v>
      </c>
      <c r="AS52" s="54"/>
      <c r="AT52" s="52"/>
      <c r="AU52" s="53">
        <f t="shared" si="88"/>
        <v>0</v>
      </c>
      <c r="AV52" s="54"/>
      <c r="AW52" s="52"/>
      <c r="AX52" s="52"/>
      <c r="AY52" s="52"/>
      <c r="AZ52" s="55"/>
      <c r="BA52" s="56"/>
      <c r="BB52" s="56"/>
      <c r="BC52" s="57"/>
    </row>
    <row r="53" spans="1:55" ht="17.25" hidden="1" customHeight="1" x14ac:dyDescent="0.2">
      <c r="A53" s="955"/>
      <c r="B53" s="957"/>
      <c r="C53" s="960"/>
      <c r="D53" s="1003"/>
      <c r="E53" s="970"/>
      <c r="F53" s="966"/>
      <c r="G53" s="988"/>
      <c r="H53" s="972"/>
      <c r="I53" s="977"/>
      <c r="J53" s="978"/>
      <c r="K53" s="1006"/>
      <c r="L53" s="985"/>
      <c r="M53" s="174"/>
      <c r="N53" s="175"/>
      <c r="O53" s="176"/>
      <c r="P53" s="46"/>
      <c r="Q53" s="47"/>
      <c r="R53" s="1010"/>
      <c r="S53" s="48"/>
      <c r="T53" s="889"/>
      <c r="U53" s="49"/>
      <c r="V53" s="889"/>
      <c r="W53" s="49"/>
      <c r="X53" s="889"/>
      <c r="Y53" s="49"/>
      <c r="Z53" s="889"/>
      <c r="AA53" s="49"/>
      <c r="AB53" s="889"/>
      <c r="AC53" s="49"/>
      <c r="AD53" s="889"/>
      <c r="AE53" s="49"/>
      <c r="AF53" s="889"/>
      <c r="AG53" s="50"/>
      <c r="AH53" s="819"/>
      <c r="AI53" s="819"/>
      <c r="AJ53" s="880"/>
      <c r="AK53" s="103">
        <f t="shared" si="86"/>
        <v>0</v>
      </c>
      <c r="AL53" s="51"/>
      <c r="AM53" s="52"/>
      <c r="AN53" s="52"/>
      <c r="AO53" s="52"/>
      <c r="AP53" s="52"/>
      <c r="AQ53" s="52"/>
      <c r="AR53" s="53">
        <f t="shared" si="87"/>
        <v>0</v>
      </c>
      <c r="AS53" s="54"/>
      <c r="AT53" s="52"/>
      <c r="AU53" s="53">
        <f t="shared" si="88"/>
        <v>0</v>
      </c>
      <c r="AV53" s="54"/>
      <c r="AW53" s="52"/>
      <c r="AX53" s="52"/>
      <c r="AY53" s="52"/>
      <c r="AZ53" s="55"/>
      <c r="BA53" s="56"/>
      <c r="BB53" s="56"/>
      <c r="BC53" s="57"/>
    </row>
    <row r="54" spans="1:55" ht="17.25" hidden="1" customHeight="1" x14ac:dyDescent="0.2">
      <c r="A54" s="955"/>
      <c r="B54" s="958"/>
      <c r="C54" s="961"/>
      <c r="D54" s="1004"/>
      <c r="E54" s="970"/>
      <c r="F54" s="967"/>
      <c r="G54" s="989"/>
      <c r="H54" s="973"/>
      <c r="I54" s="977"/>
      <c r="J54" s="978"/>
      <c r="K54" s="1007"/>
      <c r="L54" s="985"/>
      <c r="M54" s="177"/>
      <c r="N54" s="178"/>
      <c r="O54" s="179"/>
      <c r="P54" s="106"/>
      <c r="Q54" s="107"/>
      <c r="R54" s="1010"/>
      <c r="S54" s="108"/>
      <c r="T54" s="889"/>
      <c r="U54" s="109"/>
      <c r="V54" s="889"/>
      <c r="W54" s="109"/>
      <c r="X54" s="889"/>
      <c r="Y54" s="109"/>
      <c r="Z54" s="889"/>
      <c r="AA54" s="109"/>
      <c r="AB54" s="889"/>
      <c r="AC54" s="109"/>
      <c r="AD54" s="889"/>
      <c r="AE54" s="109"/>
      <c r="AF54" s="889"/>
      <c r="AG54" s="110"/>
      <c r="AH54" s="819"/>
      <c r="AI54" s="819"/>
      <c r="AJ54" s="881"/>
      <c r="AK54" s="103">
        <f t="shared" si="86"/>
        <v>0</v>
      </c>
      <c r="AL54" s="111"/>
      <c r="AM54" s="112"/>
      <c r="AN54" s="112"/>
      <c r="AO54" s="112"/>
      <c r="AP54" s="112"/>
      <c r="AQ54" s="112"/>
      <c r="AR54" s="53">
        <f t="shared" si="87"/>
        <v>0</v>
      </c>
      <c r="AS54" s="113"/>
      <c r="AT54" s="112"/>
      <c r="AU54" s="53">
        <f>SUM(AS54:AT54)</f>
        <v>0</v>
      </c>
      <c r="AV54" s="113"/>
      <c r="AW54" s="112"/>
      <c r="AX54" s="112"/>
      <c r="AY54" s="112"/>
      <c r="AZ54" s="114"/>
      <c r="BA54" s="115"/>
      <c r="BB54" s="115"/>
      <c r="BC54" s="116"/>
    </row>
    <row r="55" spans="1:55" ht="9.9499999999999993" hidden="1" customHeight="1" thickBot="1" x14ac:dyDescent="0.25">
      <c r="A55" s="956"/>
      <c r="B55" s="959"/>
      <c r="C55" s="962"/>
      <c r="D55" s="1005"/>
      <c r="E55" s="971"/>
      <c r="F55" s="968"/>
      <c r="G55" s="990"/>
      <c r="H55" s="974"/>
      <c r="I55" s="979"/>
      <c r="J55" s="980"/>
      <c r="K55" s="1008"/>
      <c r="L55" s="986"/>
      <c r="M55" s="180"/>
      <c r="N55" s="181"/>
      <c r="O55" s="182"/>
      <c r="P55" s="117"/>
      <c r="Q55" s="117"/>
      <c r="R55" s="1011"/>
      <c r="S55" s="183"/>
      <c r="T55" s="890"/>
      <c r="U55" s="184"/>
      <c r="V55" s="890"/>
      <c r="W55" s="184"/>
      <c r="X55" s="890"/>
      <c r="Y55" s="184"/>
      <c r="Z55" s="890"/>
      <c r="AA55" s="184"/>
      <c r="AB55" s="890"/>
      <c r="AC55" s="184"/>
      <c r="AD55" s="890"/>
      <c r="AE55" s="184"/>
      <c r="AF55" s="890"/>
      <c r="AG55" s="185"/>
      <c r="AH55" s="820"/>
      <c r="AI55" s="820"/>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87"/>
      <c r="J56" s="987"/>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954">
        <v>7</v>
      </c>
      <c r="B57" s="161" t="s">
        <v>1705</v>
      </c>
      <c r="C57" s="162" t="s">
        <v>1706</v>
      </c>
      <c r="D57" s="163" t="s">
        <v>21</v>
      </c>
      <c r="E57" s="163" t="s">
        <v>1892</v>
      </c>
      <c r="F57" s="162" t="s">
        <v>1707</v>
      </c>
      <c r="G57" s="164" t="s">
        <v>1679</v>
      </c>
      <c r="H57" s="164" t="s">
        <v>1680</v>
      </c>
      <c r="I57" s="165" t="s">
        <v>1908</v>
      </c>
      <c r="J57" s="166">
        <f>+$N$3</f>
        <v>2019</v>
      </c>
      <c r="K57" s="164" t="s">
        <v>1925</v>
      </c>
      <c r="L57" s="165" t="s">
        <v>1926</v>
      </c>
      <c r="M57" s="162" t="s">
        <v>1708</v>
      </c>
      <c r="N57" s="162" t="s">
        <v>1709</v>
      </c>
      <c r="O57" s="162" t="s">
        <v>1710</v>
      </c>
      <c r="P57" s="162" t="s">
        <v>1711</v>
      </c>
      <c r="Q57" s="162" t="s">
        <v>1712</v>
      </c>
      <c r="R57" s="167">
        <f t="shared" ref="R57" si="89">SUM(R58:R64)</f>
        <v>0</v>
      </c>
      <c r="S57" s="168">
        <f t="shared" ref="S57" si="90">SUM(S58:S64)</f>
        <v>0</v>
      </c>
      <c r="T57" s="169">
        <f t="shared" ref="T57" si="91">SUM(T58:T64)</f>
        <v>0</v>
      </c>
      <c r="U57" s="170">
        <f t="shared" ref="U57" si="92">SUM(U58:U64)</f>
        <v>0</v>
      </c>
      <c r="V57" s="169">
        <f t="shared" ref="V57" si="93">SUM(V58:V64)</f>
        <v>0</v>
      </c>
      <c r="W57" s="170">
        <f t="shared" ref="W57" si="94">SUM(W58:W64)</f>
        <v>0</v>
      </c>
      <c r="X57" s="169">
        <f t="shared" ref="X57" si="95">SUM(X58:X64)</f>
        <v>0</v>
      </c>
      <c r="Y57" s="170">
        <f t="shared" ref="Y57" si="96">SUM(Y58:Y64)</f>
        <v>0</v>
      </c>
      <c r="Z57" s="169">
        <f t="shared" ref="Z57" si="97">SUM(Z58:Z64)</f>
        <v>0</v>
      </c>
      <c r="AA57" s="170">
        <f t="shared" ref="AA57" si="98">SUM(AA58:AA64)</f>
        <v>0</v>
      </c>
      <c r="AB57" s="169">
        <f t="shared" ref="AB57" si="99">SUM(AB58:AB64)</f>
        <v>0</v>
      </c>
      <c r="AC57" s="170">
        <f t="shared" ref="AC57" si="100">SUM(AC58:AC64)</f>
        <v>0</v>
      </c>
      <c r="AD57" s="169">
        <f t="shared" ref="AD57" si="101">SUM(AD58:AD64)</f>
        <v>0</v>
      </c>
      <c r="AE57" s="170">
        <f t="shared" ref="AE57" si="102">SUM(AE58:AE64)</f>
        <v>0</v>
      </c>
      <c r="AF57" s="169">
        <f t="shared" ref="AF57" si="103">SUM(AF58:AF64)</f>
        <v>0</v>
      </c>
      <c r="AG57" s="171">
        <f t="shared" ref="AG57" si="104">SUM(AG58:AG64)</f>
        <v>0</v>
      </c>
      <c r="AH57" s="817"/>
      <c r="AI57" s="817"/>
      <c r="AJ57" s="172">
        <f t="shared" ref="AJ57" si="105">SUM(AJ58:AJ64)</f>
        <v>0</v>
      </c>
      <c r="AK57" s="173">
        <f t="shared" ref="AK57" si="106">SUM(AK58:AK64)</f>
        <v>0</v>
      </c>
      <c r="AL57" s="41">
        <f t="shared" ref="AL57" si="107">SUM(AL58:AL64)</f>
        <v>0</v>
      </c>
      <c r="AM57" s="42">
        <f t="shared" ref="AM57" si="108">SUM(AM58:AM64)</f>
        <v>0</v>
      </c>
      <c r="AN57" s="42">
        <f t="shared" ref="AN57" si="109">SUM(AN58:AN64)</f>
        <v>0</v>
      </c>
      <c r="AO57" s="42">
        <f t="shared" ref="AO57" si="110">SUM(AO58:AO64)</f>
        <v>0</v>
      </c>
      <c r="AP57" s="42">
        <f t="shared" ref="AP57" si="111">SUM(AP58:AP64)</f>
        <v>0</v>
      </c>
      <c r="AQ57" s="42">
        <f t="shared" ref="AQ57" si="112">SUM(AQ58:AQ64)</f>
        <v>0</v>
      </c>
      <c r="AR57" s="43">
        <f t="shared" ref="AR57" si="113">SUM(AR58:AR64)</f>
        <v>0</v>
      </c>
      <c r="AS57" s="104">
        <f t="shared" ref="AS57" si="114">SUM(AS58:AS64)</f>
        <v>0</v>
      </c>
      <c r="AT57" s="42">
        <f t="shared" ref="AT57" si="115">SUM(AT58:AT64)</f>
        <v>0</v>
      </c>
      <c r="AU57" s="43">
        <f t="shared" ref="AU57" si="116">SUM(AU58:AU64)</f>
        <v>0</v>
      </c>
      <c r="AV57" s="104">
        <f t="shared" ref="AV57" si="117">SUM(AV58:AV64)</f>
        <v>0</v>
      </c>
      <c r="AW57" s="42">
        <f t="shared" ref="AW57" si="118">SUM(AW58:AW64)</f>
        <v>0</v>
      </c>
      <c r="AX57" s="42">
        <f t="shared" ref="AX57" si="119">SUM(AX58:AX64)</f>
        <v>0</v>
      </c>
      <c r="AY57" s="42">
        <f t="shared" ref="AY57" si="120">SUM(AY58:AY64)</f>
        <v>0</v>
      </c>
      <c r="AZ57" s="105">
        <f t="shared" ref="AZ57" si="121">SUM(AZ58:AZ64)</f>
        <v>0</v>
      </c>
      <c r="BA57" s="44" t="s">
        <v>1685</v>
      </c>
      <c r="BB57" s="44" t="s">
        <v>1686</v>
      </c>
      <c r="BC57" s="45" t="s">
        <v>1687</v>
      </c>
    </row>
    <row r="58" spans="1:55" ht="17.25" hidden="1" customHeight="1" x14ac:dyDescent="0.2">
      <c r="A58" s="955"/>
      <c r="B58" s="957" t="str">
        <f>VLOOKUP($D$9,'PROYECTOS REGISTRADOS'!$A$2:$D$82,4,0)</f>
        <v>Incremento del número de visitantes anuales a los sitios de interés turístico Tocancipá, Cundinamarca, Centro Oriente</v>
      </c>
      <c r="C58" s="960" t="str">
        <f>VLOOKUP($D$9,'PROYECTOS REGISTRADOS'!$A$2:$D$82,3,0)</f>
        <v>2016-25817-0037</v>
      </c>
      <c r="D58" s="1003"/>
      <c r="E58" s="969" t="str">
        <f>IF(D58=0,"0-0",(VLOOKUP(D58,'CONSOLIDADO PLAN DESARROLLO'!$EL$9:$ET$304,2,0)))</f>
        <v>0-0</v>
      </c>
      <c r="F58" s="966" t="str">
        <f>IF(D58=0,"0-0",(VLOOKUP(D58,'CONSOLIDADO PLAN DESARROLLO'!$EL$9:$ET$304,3,0)))</f>
        <v>0-0</v>
      </c>
      <c r="G58" s="988" t="str">
        <f>IF(D58=0,"0-0",(VLOOKUP(D58,'CONSOLIDADO PLAN DESARROLLO'!$EL$9:$ET$304,4,0)))</f>
        <v>0-0</v>
      </c>
      <c r="H58" s="972" t="str">
        <f>IF(D58=0,"0-0",(VLOOKUP(D58,'CONSOLIDADO PLAN DESARROLLO'!$EL$9:$ET$304,5,0)))</f>
        <v>0-0</v>
      </c>
      <c r="I58" s="975" t="str">
        <f>IF(D58=0,"0-0",(VLOOKUP(D58,'CONSOLIDADO PLAN DESARROLLO'!$EL$9:$ET$304,$R$3,0)))</f>
        <v>0-0</v>
      </c>
      <c r="J58" s="976"/>
      <c r="K58" s="1006"/>
      <c r="L58" s="984"/>
      <c r="M58" s="174"/>
      <c r="N58" s="175"/>
      <c r="O58" s="176"/>
      <c r="P58" s="46"/>
      <c r="Q58" s="47"/>
      <c r="R58" s="1009"/>
      <c r="S58" s="48"/>
      <c r="T58" s="888"/>
      <c r="U58" s="49"/>
      <c r="V58" s="888"/>
      <c r="W58" s="49"/>
      <c r="X58" s="888"/>
      <c r="Y58" s="49"/>
      <c r="Z58" s="888"/>
      <c r="AA58" s="49"/>
      <c r="AB58" s="888"/>
      <c r="AC58" s="49"/>
      <c r="AD58" s="888"/>
      <c r="AE58" s="49"/>
      <c r="AF58" s="888"/>
      <c r="AG58" s="50"/>
      <c r="AH58" s="818"/>
      <c r="AI58" s="818"/>
      <c r="AJ58" s="879">
        <f>+R58+T58+V58+X58+Z58+AB58+AD58+AF58</f>
        <v>0</v>
      </c>
      <c r="AK58" s="103">
        <f t="shared" ref="AK58:AK63" si="122">AC58+AE58+AG58+S58+U58+W58+Y58+AA58</f>
        <v>0</v>
      </c>
      <c r="AL58" s="51"/>
      <c r="AM58" s="52"/>
      <c r="AN58" s="52"/>
      <c r="AO58" s="52"/>
      <c r="AP58" s="52"/>
      <c r="AQ58" s="52"/>
      <c r="AR58" s="53">
        <f t="shared" ref="AR58:AR63" si="123">SUM(AL58:AQ58)</f>
        <v>0</v>
      </c>
      <c r="AS58" s="54"/>
      <c r="AT58" s="52"/>
      <c r="AU58" s="53">
        <f t="shared" ref="AU58:AU62" si="124">SUM(AS58:AT58)</f>
        <v>0</v>
      </c>
      <c r="AV58" s="54"/>
      <c r="AW58" s="52"/>
      <c r="AX58" s="52"/>
      <c r="AY58" s="52"/>
      <c r="AZ58" s="55"/>
      <c r="BA58" s="56"/>
      <c r="BB58" s="56"/>
      <c r="BC58" s="57"/>
    </row>
    <row r="59" spans="1:55" ht="17.25" hidden="1" customHeight="1" x14ac:dyDescent="0.2">
      <c r="A59" s="955"/>
      <c r="B59" s="957"/>
      <c r="C59" s="960"/>
      <c r="D59" s="1003"/>
      <c r="E59" s="970"/>
      <c r="F59" s="966"/>
      <c r="G59" s="988"/>
      <c r="H59" s="972"/>
      <c r="I59" s="977"/>
      <c r="J59" s="978"/>
      <c r="K59" s="1006"/>
      <c r="L59" s="985"/>
      <c r="M59" s="174"/>
      <c r="N59" s="175"/>
      <c r="O59" s="176"/>
      <c r="P59" s="46"/>
      <c r="Q59" s="47"/>
      <c r="R59" s="1010"/>
      <c r="S59" s="48"/>
      <c r="T59" s="889"/>
      <c r="U59" s="49"/>
      <c r="V59" s="889"/>
      <c r="W59" s="49"/>
      <c r="X59" s="889"/>
      <c r="Y59" s="49"/>
      <c r="Z59" s="889"/>
      <c r="AA59" s="49"/>
      <c r="AB59" s="889"/>
      <c r="AC59" s="49"/>
      <c r="AD59" s="889"/>
      <c r="AE59" s="49"/>
      <c r="AF59" s="889"/>
      <c r="AG59" s="50"/>
      <c r="AH59" s="819"/>
      <c r="AI59" s="819"/>
      <c r="AJ59" s="880"/>
      <c r="AK59" s="103">
        <f t="shared" si="122"/>
        <v>0</v>
      </c>
      <c r="AL59" s="51"/>
      <c r="AM59" s="52"/>
      <c r="AN59" s="52"/>
      <c r="AO59" s="52"/>
      <c r="AP59" s="52"/>
      <c r="AQ59" s="52"/>
      <c r="AR59" s="53">
        <f t="shared" si="123"/>
        <v>0</v>
      </c>
      <c r="AS59" s="54"/>
      <c r="AT59" s="52"/>
      <c r="AU59" s="53">
        <f t="shared" si="124"/>
        <v>0</v>
      </c>
      <c r="AV59" s="54"/>
      <c r="AW59" s="52"/>
      <c r="AX59" s="52"/>
      <c r="AY59" s="52"/>
      <c r="AZ59" s="55"/>
      <c r="BA59" s="56"/>
      <c r="BB59" s="56"/>
      <c r="BC59" s="57"/>
    </row>
    <row r="60" spans="1:55" ht="17.25" hidden="1" customHeight="1" x14ac:dyDescent="0.2">
      <c r="A60" s="955"/>
      <c r="B60" s="957"/>
      <c r="C60" s="960"/>
      <c r="D60" s="1003"/>
      <c r="E60" s="970"/>
      <c r="F60" s="966"/>
      <c r="G60" s="988"/>
      <c r="H60" s="972"/>
      <c r="I60" s="977"/>
      <c r="J60" s="978"/>
      <c r="K60" s="1006"/>
      <c r="L60" s="985"/>
      <c r="M60" s="174"/>
      <c r="N60" s="175"/>
      <c r="O60" s="176"/>
      <c r="P60" s="46"/>
      <c r="Q60" s="47"/>
      <c r="R60" s="1010"/>
      <c r="S60" s="48"/>
      <c r="T60" s="889"/>
      <c r="U60" s="49"/>
      <c r="V60" s="889"/>
      <c r="W60" s="49"/>
      <c r="X60" s="889"/>
      <c r="Y60" s="49"/>
      <c r="Z60" s="889"/>
      <c r="AA60" s="49"/>
      <c r="AB60" s="889"/>
      <c r="AC60" s="49"/>
      <c r="AD60" s="889"/>
      <c r="AE60" s="49"/>
      <c r="AF60" s="889"/>
      <c r="AG60" s="50"/>
      <c r="AH60" s="819"/>
      <c r="AI60" s="819"/>
      <c r="AJ60" s="880"/>
      <c r="AK60" s="103">
        <f t="shared" si="122"/>
        <v>0</v>
      </c>
      <c r="AL60" s="51"/>
      <c r="AM60" s="52"/>
      <c r="AN60" s="52"/>
      <c r="AO60" s="52"/>
      <c r="AP60" s="52"/>
      <c r="AQ60" s="52"/>
      <c r="AR60" s="53">
        <f t="shared" si="123"/>
        <v>0</v>
      </c>
      <c r="AS60" s="54"/>
      <c r="AT60" s="52"/>
      <c r="AU60" s="53">
        <f t="shared" si="124"/>
        <v>0</v>
      </c>
      <c r="AV60" s="54"/>
      <c r="AW60" s="52"/>
      <c r="AX60" s="52"/>
      <c r="AY60" s="52"/>
      <c r="AZ60" s="55"/>
      <c r="BA60" s="56"/>
      <c r="BB60" s="56"/>
      <c r="BC60" s="57"/>
    </row>
    <row r="61" spans="1:55" ht="17.25" hidden="1" customHeight="1" x14ac:dyDescent="0.2">
      <c r="A61" s="955"/>
      <c r="B61" s="957"/>
      <c r="C61" s="960"/>
      <c r="D61" s="1003"/>
      <c r="E61" s="970"/>
      <c r="F61" s="966"/>
      <c r="G61" s="988"/>
      <c r="H61" s="972"/>
      <c r="I61" s="977"/>
      <c r="J61" s="978"/>
      <c r="K61" s="1006"/>
      <c r="L61" s="985"/>
      <c r="M61" s="174"/>
      <c r="N61" s="175"/>
      <c r="O61" s="176"/>
      <c r="P61" s="46"/>
      <c r="Q61" s="47"/>
      <c r="R61" s="1010"/>
      <c r="S61" s="48"/>
      <c r="T61" s="889"/>
      <c r="U61" s="49"/>
      <c r="V61" s="889"/>
      <c r="W61" s="49"/>
      <c r="X61" s="889"/>
      <c r="Y61" s="49"/>
      <c r="Z61" s="889"/>
      <c r="AA61" s="49"/>
      <c r="AB61" s="889"/>
      <c r="AC61" s="49"/>
      <c r="AD61" s="889"/>
      <c r="AE61" s="49"/>
      <c r="AF61" s="889"/>
      <c r="AG61" s="50"/>
      <c r="AH61" s="819"/>
      <c r="AI61" s="819"/>
      <c r="AJ61" s="880"/>
      <c r="AK61" s="103">
        <f t="shared" si="122"/>
        <v>0</v>
      </c>
      <c r="AL61" s="51"/>
      <c r="AM61" s="52"/>
      <c r="AN61" s="52"/>
      <c r="AO61" s="52"/>
      <c r="AP61" s="52"/>
      <c r="AQ61" s="52"/>
      <c r="AR61" s="53">
        <f t="shared" si="123"/>
        <v>0</v>
      </c>
      <c r="AS61" s="54"/>
      <c r="AT61" s="52"/>
      <c r="AU61" s="53">
        <f t="shared" si="124"/>
        <v>0</v>
      </c>
      <c r="AV61" s="54"/>
      <c r="AW61" s="52"/>
      <c r="AX61" s="52"/>
      <c r="AY61" s="52"/>
      <c r="AZ61" s="55"/>
      <c r="BA61" s="56"/>
      <c r="BB61" s="56"/>
      <c r="BC61" s="57"/>
    </row>
    <row r="62" spans="1:55" ht="17.25" hidden="1" customHeight="1" x14ac:dyDescent="0.2">
      <c r="A62" s="955"/>
      <c r="B62" s="957"/>
      <c r="C62" s="960"/>
      <c r="D62" s="1003"/>
      <c r="E62" s="970"/>
      <c r="F62" s="966"/>
      <c r="G62" s="988"/>
      <c r="H62" s="972"/>
      <c r="I62" s="977"/>
      <c r="J62" s="978"/>
      <c r="K62" s="1006"/>
      <c r="L62" s="985"/>
      <c r="M62" s="174"/>
      <c r="N62" s="175"/>
      <c r="O62" s="176"/>
      <c r="P62" s="46"/>
      <c r="Q62" s="47"/>
      <c r="R62" s="1010"/>
      <c r="S62" s="48"/>
      <c r="T62" s="889"/>
      <c r="U62" s="49"/>
      <c r="V62" s="889"/>
      <c r="W62" s="49"/>
      <c r="X62" s="889"/>
      <c r="Y62" s="49"/>
      <c r="Z62" s="889"/>
      <c r="AA62" s="49"/>
      <c r="AB62" s="889"/>
      <c r="AC62" s="49"/>
      <c r="AD62" s="889"/>
      <c r="AE62" s="49"/>
      <c r="AF62" s="889"/>
      <c r="AG62" s="50"/>
      <c r="AH62" s="819"/>
      <c r="AI62" s="819"/>
      <c r="AJ62" s="880"/>
      <c r="AK62" s="103">
        <f t="shared" si="122"/>
        <v>0</v>
      </c>
      <c r="AL62" s="51"/>
      <c r="AM62" s="52"/>
      <c r="AN62" s="52"/>
      <c r="AO62" s="52"/>
      <c r="AP62" s="52"/>
      <c r="AQ62" s="52"/>
      <c r="AR62" s="53">
        <f t="shared" si="123"/>
        <v>0</v>
      </c>
      <c r="AS62" s="54"/>
      <c r="AT62" s="52"/>
      <c r="AU62" s="53">
        <f t="shared" si="124"/>
        <v>0</v>
      </c>
      <c r="AV62" s="54"/>
      <c r="AW62" s="52"/>
      <c r="AX62" s="52"/>
      <c r="AY62" s="52"/>
      <c r="AZ62" s="55"/>
      <c r="BA62" s="56"/>
      <c r="BB62" s="56"/>
      <c r="BC62" s="57"/>
    </row>
    <row r="63" spans="1:55" ht="17.25" hidden="1" customHeight="1" x14ac:dyDescent="0.2">
      <c r="A63" s="955"/>
      <c r="B63" s="958"/>
      <c r="C63" s="961"/>
      <c r="D63" s="1004"/>
      <c r="E63" s="970"/>
      <c r="F63" s="967"/>
      <c r="G63" s="989"/>
      <c r="H63" s="973"/>
      <c r="I63" s="977"/>
      <c r="J63" s="978"/>
      <c r="K63" s="1007"/>
      <c r="L63" s="985"/>
      <c r="M63" s="177"/>
      <c r="N63" s="178"/>
      <c r="O63" s="179"/>
      <c r="P63" s="106"/>
      <c r="Q63" s="107"/>
      <c r="R63" s="1010"/>
      <c r="S63" s="108"/>
      <c r="T63" s="889"/>
      <c r="U63" s="109"/>
      <c r="V63" s="889"/>
      <c r="W63" s="109"/>
      <c r="X63" s="889"/>
      <c r="Y63" s="109"/>
      <c r="Z63" s="889"/>
      <c r="AA63" s="109"/>
      <c r="AB63" s="889"/>
      <c r="AC63" s="109"/>
      <c r="AD63" s="889"/>
      <c r="AE63" s="109"/>
      <c r="AF63" s="889"/>
      <c r="AG63" s="110"/>
      <c r="AH63" s="819"/>
      <c r="AI63" s="819"/>
      <c r="AJ63" s="881"/>
      <c r="AK63" s="103">
        <f t="shared" si="122"/>
        <v>0</v>
      </c>
      <c r="AL63" s="111"/>
      <c r="AM63" s="112"/>
      <c r="AN63" s="112"/>
      <c r="AO63" s="112"/>
      <c r="AP63" s="112"/>
      <c r="AQ63" s="112"/>
      <c r="AR63" s="53">
        <f t="shared" si="123"/>
        <v>0</v>
      </c>
      <c r="AS63" s="113"/>
      <c r="AT63" s="112"/>
      <c r="AU63" s="53">
        <f>SUM(AS63:AT63)</f>
        <v>0</v>
      </c>
      <c r="AV63" s="113"/>
      <c r="AW63" s="112"/>
      <c r="AX63" s="112"/>
      <c r="AY63" s="112"/>
      <c r="AZ63" s="114"/>
      <c r="BA63" s="115"/>
      <c r="BB63" s="115"/>
      <c r="BC63" s="116"/>
    </row>
    <row r="64" spans="1:55" ht="9.9499999999999993" hidden="1" customHeight="1" thickBot="1" x14ac:dyDescent="0.25">
      <c r="A64" s="956"/>
      <c r="B64" s="959"/>
      <c r="C64" s="962"/>
      <c r="D64" s="1005"/>
      <c r="E64" s="971"/>
      <c r="F64" s="968"/>
      <c r="G64" s="990"/>
      <c r="H64" s="974"/>
      <c r="I64" s="979"/>
      <c r="J64" s="980"/>
      <c r="K64" s="1008"/>
      <c r="L64" s="986"/>
      <c r="M64" s="180"/>
      <c r="N64" s="181"/>
      <c r="O64" s="182"/>
      <c r="P64" s="117"/>
      <c r="Q64" s="117"/>
      <c r="R64" s="1011"/>
      <c r="S64" s="183"/>
      <c r="T64" s="890"/>
      <c r="U64" s="184"/>
      <c r="V64" s="890"/>
      <c r="W64" s="184"/>
      <c r="X64" s="890"/>
      <c r="Y64" s="184"/>
      <c r="Z64" s="890"/>
      <c r="AA64" s="184"/>
      <c r="AB64" s="890"/>
      <c r="AC64" s="184"/>
      <c r="AD64" s="890"/>
      <c r="AE64" s="184"/>
      <c r="AF64" s="890"/>
      <c r="AG64" s="185"/>
      <c r="AH64" s="820"/>
      <c r="AI64" s="820"/>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87"/>
      <c r="J65" s="987"/>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954">
        <v>8</v>
      </c>
      <c r="B66" s="161" t="s">
        <v>1705</v>
      </c>
      <c r="C66" s="162" t="s">
        <v>1706</v>
      </c>
      <c r="D66" s="163" t="s">
        <v>21</v>
      </c>
      <c r="E66" s="163" t="s">
        <v>1892</v>
      </c>
      <c r="F66" s="162" t="s">
        <v>1707</v>
      </c>
      <c r="G66" s="164" t="s">
        <v>1679</v>
      </c>
      <c r="H66" s="164" t="s">
        <v>1680</v>
      </c>
      <c r="I66" s="165" t="s">
        <v>1908</v>
      </c>
      <c r="J66" s="166">
        <f>+$N$3</f>
        <v>2019</v>
      </c>
      <c r="K66" s="164" t="s">
        <v>1925</v>
      </c>
      <c r="L66" s="165" t="s">
        <v>1926</v>
      </c>
      <c r="M66" s="162" t="s">
        <v>1708</v>
      </c>
      <c r="N66" s="162" t="s">
        <v>1709</v>
      </c>
      <c r="O66" s="162" t="s">
        <v>1710</v>
      </c>
      <c r="P66" s="162" t="s">
        <v>1711</v>
      </c>
      <c r="Q66" s="162" t="s">
        <v>1712</v>
      </c>
      <c r="R66" s="167">
        <f t="shared" ref="R66" si="125">SUM(R67:R73)</f>
        <v>0</v>
      </c>
      <c r="S66" s="168">
        <f t="shared" ref="S66" si="126">SUM(S67:S73)</f>
        <v>0</v>
      </c>
      <c r="T66" s="169">
        <f t="shared" ref="T66" si="127">SUM(T67:T73)</f>
        <v>0</v>
      </c>
      <c r="U66" s="170">
        <f t="shared" ref="U66" si="128">SUM(U67:U73)</f>
        <v>0</v>
      </c>
      <c r="V66" s="169">
        <f t="shared" ref="V66" si="129">SUM(V67:V73)</f>
        <v>0</v>
      </c>
      <c r="W66" s="170">
        <f t="shared" ref="W66" si="130">SUM(W67:W73)</f>
        <v>0</v>
      </c>
      <c r="X66" s="169">
        <f t="shared" ref="X66" si="131">SUM(X67:X73)</f>
        <v>0</v>
      </c>
      <c r="Y66" s="170">
        <f t="shared" ref="Y66" si="132">SUM(Y67:Y73)</f>
        <v>0</v>
      </c>
      <c r="Z66" s="169">
        <f t="shared" ref="Z66" si="133">SUM(Z67:Z73)</f>
        <v>0</v>
      </c>
      <c r="AA66" s="170">
        <f t="shared" ref="AA66" si="134">SUM(AA67:AA73)</f>
        <v>0</v>
      </c>
      <c r="AB66" s="169">
        <f t="shared" ref="AB66" si="135">SUM(AB67:AB73)</f>
        <v>0</v>
      </c>
      <c r="AC66" s="170">
        <f t="shared" ref="AC66" si="136">SUM(AC67:AC73)</f>
        <v>0</v>
      </c>
      <c r="AD66" s="169">
        <f t="shared" ref="AD66" si="137">SUM(AD67:AD73)</f>
        <v>0</v>
      </c>
      <c r="AE66" s="170">
        <f t="shared" ref="AE66" si="138">SUM(AE67:AE73)</f>
        <v>0</v>
      </c>
      <c r="AF66" s="169">
        <f t="shared" ref="AF66" si="139">SUM(AF67:AF73)</f>
        <v>0</v>
      </c>
      <c r="AG66" s="171">
        <f t="shared" ref="AG66" si="140">SUM(AG67:AG73)</f>
        <v>0</v>
      </c>
      <c r="AH66" s="817"/>
      <c r="AI66" s="817"/>
      <c r="AJ66" s="172">
        <f t="shared" ref="AJ66" si="141">SUM(AJ67:AJ73)</f>
        <v>0</v>
      </c>
      <c r="AK66" s="173">
        <f t="shared" ref="AK66" si="142">SUM(AK67:AK73)</f>
        <v>0</v>
      </c>
      <c r="AL66" s="41">
        <f t="shared" ref="AL66" si="143">SUM(AL67:AL73)</f>
        <v>0</v>
      </c>
      <c r="AM66" s="42">
        <f t="shared" ref="AM66" si="144">SUM(AM67:AM73)</f>
        <v>0</v>
      </c>
      <c r="AN66" s="42">
        <f t="shared" ref="AN66" si="145">SUM(AN67:AN73)</f>
        <v>0</v>
      </c>
      <c r="AO66" s="42">
        <f t="shared" ref="AO66" si="146">SUM(AO67:AO73)</f>
        <v>0</v>
      </c>
      <c r="AP66" s="42">
        <f t="shared" ref="AP66" si="147">SUM(AP67:AP73)</f>
        <v>0</v>
      </c>
      <c r="AQ66" s="42">
        <f t="shared" ref="AQ66" si="148">SUM(AQ67:AQ73)</f>
        <v>0</v>
      </c>
      <c r="AR66" s="43">
        <f t="shared" ref="AR66" si="149">SUM(AR67:AR73)</f>
        <v>0</v>
      </c>
      <c r="AS66" s="104">
        <f t="shared" ref="AS66" si="150">SUM(AS67:AS73)</f>
        <v>0</v>
      </c>
      <c r="AT66" s="42">
        <f t="shared" ref="AT66" si="151">SUM(AT67:AT73)</f>
        <v>0</v>
      </c>
      <c r="AU66" s="43">
        <f t="shared" ref="AU66" si="152">SUM(AU67:AU73)</f>
        <v>0</v>
      </c>
      <c r="AV66" s="104">
        <f t="shared" ref="AV66" si="153">SUM(AV67:AV73)</f>
        <v>0</v>
      </c>
      <c r="AW66" s="42">
        <f t="shared" ref="AW66" si="154">SUM(AW67:AW73)</f>
        <v>0</v>
      </c>
      <c r="AX66" s="42">
        <f t="shared" ref="AX66" si="155">SUM(AX67:AX73)</f>
        <v>0</v>
      </c>
      <c r="AY66" s="42">
        <f t="shared" ref="AY66" si="156">SUM(AY67:AY73)</f>
        <v>0</v>
      </c>
      <c r="AZ66" s="105">
        <f t="shared" ref="AZ66" si="157">SUM(AZ67:AZ73)</f>
        <v>0</v>
      </c>
      <c r="BA66" s="44" t="s">
        <v>1685</v>
      </c>
      <c r="BB66" s="44" t="s">
        <v>1686</v>
      </c>
      <c r="BC66" s="45" t="s">
        <v>1687</v>
      </c>
    </row>
    <row r="67" spans="1:55" ht="17.25" hidden="1" customHeight="1" x14ac:dyDescent="0.2">
      <c r="A67" s="955"/>
      <c r="B67" s="957" t="str">
        <f>VLOOKUP($D$9,'PROYECTOS REGISTRADOS'!$A$2:$D$82,4,0)</f>
        <v>Incremento del número de visitantes anuales a los sitios de interés turístico Tocancipá, Cundinamarca, Centro Oriente</v>
      </c>
      <c r="C67" s="960" t="str">
        <f>VLOOKUP($D$9,'PROYECTOS REGISTRADOS'!$A$2:$D$82,3,0)</f>
        <v>2016-25817-0037</v>
      </c>
      <c r="D67" s="1003"/>
      <c r="E67" s="969" t="str">
        <f>IF(D67=0,"0-0",(VLOOKUP(D67,'CONSOLIDADO PLAN DESARROLLO'!$EL$9:$ET$304,2,0)))</f>
        <v>0-0</v>
      </c>
      <c r="F67" s="966" t="str">
        <f>IF(D67=0,"0-0",(VLOOKUP(D67,'CONSOLIDADO PLAN DESARROLLO'!$EL$9:$ET$304,3,0)))</f>
        <v>0-0</v>
      </c>
      <c r="G67" s="988" t="str">
        <f>IF(D67=0,"0-0",(VLOOKUP(D67,'CONSOLIDADO PLAN DESARROLLO'!$EL$9:$ET$304,4,0)))</f>
        <v>0-0</v>
      </c>
      <c r="H67" s="972" t="str">
        <f>IF(D67=0,"0-0",(VLOOKUP(D67,'CONSOLIDADO PLAN DESARROLLO'!$EL$9:$ET$304,5,0)))</f>
        <v>0-0</v>
      </c>
      <c r="I67" s="975" t="str">
        <f>IF(D67=0,"0-0",(VLOOKUP(D67,'CONSOLIDADO PLAN DESARROLLO'!$EL$9:$ET$304,$R$3,0)))</f>
        <v>0-0</v>
      </c>
      <c r="J67" s="976"/>
      <c r="K67" s="1006"/>
      <c r="L67" s="984"/>
      <c r="M67" s="174"/>
      <c r="N67" s="175"/>
      <c r="O67" s="176"/>
      <c r="P67" s="46"/>
      <c r="Q67" s="47"/>
      <c r="R67" s="1009"/>
      <c r="S67" s="48"/>
      <c r="T67" s="888"/>
      <c r="U67" s="49"/>
      <c r="V67" s="888"/>
      <c r="W67" s="49"/>
      <c r="X67" s="888"/>
      <c r="Y67" s="49"/>
      <c r="Z67" s="888"/>
      <c r="AA67" s="49"/>
      <c r="AB67" s="888"/>
      <c r="AC67" s="49"/>
      <c r="AD67" s="888"/>
      <c r="AE67" s="49"/>
      <c r="AF67" s="888"/>
      <c r="AG67" s="50"/>
      <c r="AH67" s="818"/>
      <c r="AI67" s="818"/>
      <c r="AJ67" s="879">
        <f>+R67+T67+V67+X67+Z67+AB67+AD67+AF67</f>
        <v>0</v>
      </c>
      <c r="AK67" s="103">
        <f t="shared" ref="AK67:AK72" si="158">AC67+AE67+AG67+S67+U67+W67+Y67+AA67</f>
        <v>0</v>
      </c>
      <c r="AL67" s="51"/>
      <c r="AM67" s="52"/>
      <c r="AN67" s="52"/>
      <c r="AO67" s="52"/>
      <c r="AP67" s="52"/>
      <c r="AQ67" s="52"/>
      <c r="AR67" s="53">
        <f t="shared" ref="AR67:AR72" si="159">SUM(AL67:AQ67)</f>
        <v>0</v>
      </c>
      <c r="AS67" s="54"/>
      <c r="AT67" s="52"/>
      <c r="AU67" s="53">
        <f t="shared" ref="AU67:AU71" si="160">SUM(AS67:AT67)</f>
        <v>0</v>
      </c>
      <c r="AV67" s="54"/>
      <c r="AW67" s="52"/>
      <c r="AX67" s="52"/>
      <c r="AY67" s="52"/>
      <c r="AZ67" s="55"/>
      <c r="BA67" s="56"/>
      <c r="BB67" s="56"/>
      <c r="BC67" s="57"/>
    </row>
    <row r="68" spans="1:55" ht="17.25" hidden="1" customHeight="1" x14ac:dyDescent="0.2">
      <c r="A68" s="955"/>
      <c r="B68" s="957"/>
      <c r="C68" s="960"/>
      <c r="D68" s="1003"/>
      <c r="E68" s="970"/>
      <c r="F68" s="966"/>
      <c r="G68" s="988"/>
      <c r="H68" s="972"/>
      <c r="I68" s="977"/>
      <c r="J68" s="978"/>
      <c r="K68" s="1006"/>
      <c r="L68" s="985"/>
      <c r="M68" s="174"/>
      <c r="N68" s="175"/>
      <c r="O68" s="176"/>
      <c r="P68" s="46"/>
      <c r="Q68" s="47"/>
      <c r="R68" s="1010"/>
      <c r="S68" s="48"/>
      <c r="T68" s="889"/>
      <c r="U68" s="49"/>
      <c r="V68" s="889"/>
      <c r="W68" s="49"/>
      <c r="X68" s="889"/>
      <c r="Y68" s="49"/>
      <c r="Z68" s="889"/>
      <c r="AA68" s="49"/>
      <c r="AB68" s="889"/>
      <c r="AC68" s="49"/>
      <c r="AD68" s="889"/>
      <c r="AE68" s="49"/>
      <c r="AF68" s="889"/>
      <c r="AG68" s="50"/>
      <c r="AH68" s="819"/>
      <c r="AI68" s="819"/>
      <c r="AJ68" s="880"/>
      <c r="AK68" s="103">
        <f t="shared" si="158"/>
        <v>0</v>
      </c>
      <c r="AL68" s="51"/>
      <c r="AM68" s="52"/>
      <c r="AN68" s="52"/>
      <c r="AO68" s="52"/>
      <c r="AP68" s="52"/>
      <c r="AQ68" s="52"/>
      <c r="AR68" s="53">
        <f t="shared" si="159"/>
        <v>0</v>
      </c>
      <c r="AS68" s="54"/>
      <c r="AT68" s="52"/>
      <c r="AU68" s="53">
        <f t="shared" si="160"/>
        <v>0</v>
      </c>
      <c r="AV68" s="54"/>
      <c r="AW68" s="52"/>
      <c r="AX68" s="52"/>
      <c r="AY68" s="52"/>
      <c r="AZ68" s="55"/>
      <c r="BA68" s="56"/>
      <c r="BB68" s="56"/>
      <c r="BC68" s="57"/>
    </row>
    <row r="69" spans="1:55" ht="17.25" hidden="1" customHeight="1" x14ac:dyDescent="0.2">
      <c r="A69" s="955"/>
      <c r="B69" s="957"/>
      <c r="C69" s="960"/>
      <c r="D69" s="1003"/>
      <c r="E69" s="970"/>
      <c r="F69" s="966"/>
      <c r="G69" s="988"/>
      <c r="H69" s="972"/>
      <c r="I69" s="977"/>
      <c r="J69" s="978"/>
      <c r="K69" s="1006"/>
      <c r="L69" s="985"/>
      <c r="M69" s="174"/>
      <c r="N69" s="175"/>
      <c r="O69" s="176"/>
      <c r="P69" s="46"/>
      <c r="Q69" s="47"/>
      <c r="R69" s="1010"/>
      <c r="S69" s="48"/>
      <c r="T69" s="889"/>
      <c r="U69" s="49"/>
      <c r="V69" s="889"/>
      <c r="W69" s="49"/>
      <c r="X69" s="889"/>
      <c r="Y69" s="49"/>
      <c r="Z69" s="889"/>
      <c r="AA69" s="49"/>
      <c r="AB69" s="889"/>
      <c r="AC69" s="49"/>
      <c r="AD69" s="889"/>
      <c r="AE69" s="49"/>
      <c r="AF69" s="889"/>
      <c r="AG69" s="50"/>
      <c r="AH69" s="819"/>
      <c r="AI69" s="819"/>
      <c r="AJ69" s="880"/>
      <c r="AK69" s="103">
        <f t="shared" si="158"/>
        <v>0</v>
      </c>
      <c r="AL69" s="51"/>
      <c r="AM69" s="52"/>
      <c r="AN69" s="52"/>
      <c r="AO69" s="52"/>
      <c r="AP69" s="52"/>
      <c r="AQ69" s="52"/>
      <c r="AR69" s="53">
        <f t="shared" si="159"/>
        <v>0</v>
      </c>
      <c r="AS69" s="54"/>
      <c r="AT69" s="52"/>
      <c r="AU69" s="53">
        <f t="shared" si="160"/>
        <v>0</v>
      </c>
      <c r="AV69" s="54"/>
      <c r="AW69" s="52"/>
      <c r="AX69" s="52"/>
      <c r="AY69" s="52"/>
      <c r="AZ69" s="55"/>
      <c r="BA69" s="56"/>
      <c r="BB69" s="56"/>
      <c r="BC69" s="57"/>
    </row>
    <row r="70" spans="1:55" ht="17.25" hidden="1" customHeight="1" x14ac:dyDescent="0.2">
      <c r="A70" s="955"/>
      <c r="B70" s="957"/>
      <c r="C70" s="960"/>
      <c r="D70" s="1003"/>
      <c r="E70" s="970"/>
      <c r="F70" s="966"/>
      <c r="G70" s="988"/>
      <c r="H70" s="972"/>
      <c r="I70" s="977"/>
      <c r="J70" s="978"/>
      <c r="K70" s="1006"/>
      <c r="L70" s="985"/>
      <c r="M70" s="174"/>
      <c r="N70" s="175"/>
      <c r="O70" s="176"/>
      <c r="P70" s="46"/>
      <c r="Q70" s="47"/>
      <c r="R70" s="1010"/>
      <c r="S70" s="48"/>
      <c r="T70" s="889"/>
      <c r="U70" s="49"/>
      <c r="V70" s="889"/>
      <c r="W70" s="49"/>
      <c r="X70" s="889"/>
      <c r="Y70" s="49"/>
      <c r="Z70" s="889"/>
      <c r="AA70" s="49"/>
      <c r="AB70" s="889"/>
      <c r="AC70" s="49"/>
      <c r="AD70" s="889"/>
      <c r="AE70" s="49"/>
      <c r="AF70" s="889"/>
      <c r="AG70" s="50"/>
      <c r="AH70" s="819"/>
      <c r="AI70" s="819"/>
      <c r="AJ70" s="880"/>
      <c r="AK70" s="103">
        <f t="shared" si="158"/>
        <v>0</v>
      </c>
      <c r="AL70" s="51"/>
      <c r="AM70" s="52"/>
      <c r="AN70" s="52"/>
      <c r="AO70" s="52"/>
      <c r="AP70" s="52"/>
      <c r="AQ70" s="52"/>
      <c r="AR70" s="53">
        <f t="shared" si="159"/>
        <v>0</v>
      </c>
      <c r="AS70" s="54"/>
      <c r="AT70" s="52"/>
      <c r="AU70" s="53">
        <f t="shared" si="160"/>
        <v>0</v>
      </c>
      <c r="AV70" s="54"/>
      <c r="AW70" s="52"/>
      <c r="AX70" s="52"/>
      <c r="AY70" s="52"/>
      <c r="AZ70" s="55"/>
      <c r="BA70" s="56"/>
      <c r="BB70" s="56"/>
      <c r="BC70" s="57"/>
    </row>
    <row r="71" spans="1:55" ht="17.25" hidden="1" customHeight="1" x14ac:dyDescent="0.2">
      <c r="A71" s="955"/>
      <c r="B71" s="957"/>
      <c r="C71" s="960"/>
      <c r="D71" s="1003"/>
      <c r="E71" s="970"/>
      <c r="F71" s="966"/>
      <c r="G71" s="988"/>
      <c r="H71" s="972"/>
      <c r="I71" s="977"/>
      <c r="J71" s="978"/>
      <c r="K71" s="1006"/>
      <c r="L71" s="985"/>
      <c r="M71" s="174"/>
      <c r="N71" s="175"/>
      <c r="O71" s="176"/>
      <c r="P71" s="46"/>
      <c r="Q71" s="47"/>
      <c r="R71" s="1010"/>
      <c r="S71" s="48"/>
      <c r="T71" s="889"/>
      <c r="U71" s="49"/>
      <c r="V71" s="889"/>
      <c r="W71" s="49"/>
      <c r="X71" s="889"/>
      <c r="Y71" s="49"/>
      <c r="Z71" s="889"/>
      <c r="AA71" s="49"/>
      <c r="AB71" s="889"/>
      <c r="AC71" s="49"/>
      <c r="AD71" s="889"/>
      <c r="AE71" s="49"/>
      <c r="AF71" s="889"/>
      <c r="AG71" s="50"/>
      <c r="AH71" s="819"/>
      <c r="AI71" s="819"/>
      <c r="AJ71" s="880"/>
      <c r="AK71" s="103">
        <f t="shared" si="158"/>
        <v>0</v>
      </c>
      <c r="AL71" s="51"/>
      <c r="AM71" s="52"/>
      <c r="AN71" s="52"/>
      <c r="AO71" s="52"/>
      <c r="AP71" s="52"/>
      <c r="AQ71" s="52"/>
      <c r="AR71" s="53">
        <f t="shared" si="159"/>
        <v>0</v>
      </c>
      <c r="AS71" s="54"/>
      <c r="AT71" s="52"/>
      <c r="AU71" s="53">
        <f t="shared" si="160"/>
        <v>0</v>
      </c>
      <c r="AV71" s="54"/>
      <c r="AW71" s="52"/>
      <c r="AX71" s="52"/>
      <c r="AY71" s="52"/>
      <c r="AZ71" s="55"/>
      <c r="BA71" s="56"/>
      <c r="BB71" s="56"/>
      <c r="BC71" s="57"/>
    </row>
    <row r="72" spans="1:55" ht="17.25" hidden="1" customHeight="1" x14ac:dyDescent="0.2">
      <c r="A72" s="955"/>
      <c r="B72" s="958"/>
      <c r="C72" s="961"/>
      <c r="D72" s="1004"/>
      <c r="E72" s="970"/>
      <c r="F72" s="967"/>
      <c r="G72" s="989"/>
      <c r="H72" s="973"/>
      <c r="I72" s="977"/>
      <c r="J72" s="978"/>
      <c r="K72" s="1007"/>
      <c r="L72" s="985"/>
      <c r="M72" s="177"/>
      <c r="N72" s="178"/>
      <c r="O72" s="179"/>
      <c r="P72" s="106"/>
      <c r="Q72" s="107"/>
      <c r="R72" s="1010"/>
      <c r="S72" s="108"/>
      <c r="T72" s="889"/>
      <c r="U72" s="109"/>
      <c r="V72" s="889"/>
      <c r="W72" s="109"/>
      <c r="X72" s="889"/>
      <c r="Y72" s="109"/>
      <c r="Z72" s="889"/>
      <c r="AA72" s="109"/>
      <c r="AB72" s="889"/>
      <c r="AC72" s="109"/>
      <c r="AD72" s="889"/>
      <c r="AE72" s="109"/>
      <c r="AF72" s="889"/>
      <c r="AG72" s="110"/>
      <c r="AH72" s="819"/>
      <c r="AI72" s="819"/>
      <c r="AJ72" s="881"/>
      <c r="AK72" s="103">
        <f t="shared" si="158"/>
        <v>0</v>
      </c>
      <c r="AL72" s="111"/>
      <c r="AM72" s="112"/>
      <c r="AN72" s="112"/>
      <c r="AO72" s="112"/>
      <c r="AP72" s="112"/>
      <c r="AQ72" s="112"/>
      <c r="AR72" s="53">
        <f t="shared" si="159"/>
        <v>0</v>
      </c>
      <c r="AS72" s="113"/>
      <c r="AT72" s="112"/>
      <c r="AU72" s="53">
        <f>SUM(AS72:AT72)</f>
        <v>0</v>
      </c>
      <c r="AV72" s="113"/>
      <c r="AW72" s="112"/>
      <c r="AX72" s="112"/>
      <c r="AY72" s="112"/>
      <c r="AZ72" s="114"/>
      <c r="BA72" s="115"/>
      <c r="BB72" s="115"/>
      <c r="BC72" s="116"/>
    </row>
    <row r="73" spans="1:55" ht="9.9499999999999993" hidden="1" customHeight="1" thickBot="1" x14ac:dyDescent="0.25">
      <c r="A73" s="956"/>
      <c r="B73" s="959"/>
      <c r="C73" s="962"/>
      <c r="D73" s="1005"/>
      <c r="E73" s="971"/>
      <c r="F73" s="968"/>
      <c r="G73" s="990"/>
      <c r="H73" s="974"/>
      <c r="I73" s="979"/>
      <c r="J73" s="980"/>
      <c r="K73" s="1008"/>
      <c r="L73" s="986"/>
      <c r="M73" s="180"/>
      <c r="N73" s="181"/>
      <c r="O73" s="182"/>
      <c r="P73" s="117"/>
      <c r="Q73" s="117"/>
      <c r="R73" s="1011"/>
      <c r="S73" s="183"/>
      <c r="T73" s="890"/>
      <c r="U73" s="184"/>
      <c r="V73" s="890"/>
      <c r="W73" s="184"/>
      <c r="X73" s="890"/>
      <c r="Y73" s="184"/>
      <c r="Z73" s="890"/>
      <c r="AA73" s="184"/>
      <c r="AB73" s="890"/>
      <c r="AC73" s="184"/>
      <c r="AD73" s="890"/>
      <c r="AE73" s="184"/>
      <c r="AF73" s="890"/>
      <c r="AG73" s="185"/>
      <c r="AH73" s="820"/>
      <c r="AI73" s="820"/>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87"/>
      <c r="J74" s="987"/>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54">
        <v>9</v>
      </c>
      <c r="B75" s="161" t="s">
        <v>1705</v>
      </c>
      <c r="C75" s="162" t="s">
        <v>1706</v>
      </c>
      <c r="D75" s="163" t="s">
        <v>21</v>
      </c>
      <c r="E75" s="163" t="s">
        <v>1892</v>
      </c>
      <c r="F75" s="162" t="s">
        <v>1707</v>
      </c>
      <c r="G75" s="164" t="s">
        <v>1679</v>
      </c>
      <c r="H75" s="164" t="s">
        <v>1680</v>
      </c>
      <c r="I75" s="165" t="s">
        <v>1908</v>
      </c>
      <c r="J75" s="166">
        <f>+$N$3</f>
        <v>2019</v>
      </c>
      <c r="K75" s="164" t="s">
        <v>1925</v>
      </c>
      <c r="L75" s="165" t="s">
        <v>1926</v>
      </c>
      <c r="M75" s="162" t="s">
        <v>1708</v>
      </c>
      <c r="N75" s="162" t="s">
        <v>1709</v>
      </c>
      <c r="O75" s="162" t="s">
        <v>1710</v>
      </c>
      <c r="P75" s="162" t="s">
        <v>1711</v>
      </c>
      <c r="Q75" s="162" t="s">
        <v>1712</v>
      </c>
      <c r="R75" s="167">
        <f t="shared" ref="R75" si="161">SUM(R76:R82)</f>
        <v>0</v>
      </c>
      <c r="S75" s="168">
        <f t="shared" ref="S75" si="162">SUM(S76:S82)</f>
        <v>0</v>
      </c>
      <c r="T75" s="169">
        <f t="shared" ref="T75" si="163">SUM(T76:T82)</f>
        <v>0</v>
      </c>
      <c r="U75" s="170">
        <f t="shared" ref="U75" si="164">SUM(U76:U82)</f>
        <v>0</v>
      </c>
      <c r="V75" s="169">
        <f t="shared" ref="V75" si="165">SUM(V76:V82)</f>
        <v>0</v>
      </c>
      <c r="W75" s="170">
        <f t="shared" ref="W75" si="166">SUM(W76:W82)</f>
        <v>0</v>
      </c>
      <c r="X75" s="169">
        <f t="shared" ref="X75" si="167">SUM(X76:X82)</f>
        <v>0</v>
      </c>
      <c r="Y75" s="170">
        <f t="shared" ref="Y75" si="168">SUM(Y76:Y82)</f>
        <v>0</v>
      </c>
      <c r="Z75" s="169">
        <f t="shared" ref="Z75" si="169">SUM(Z76:Z82)</f>
        <v>0</v>
      </c>
      <c r="AA75" s="170">
        <f t="shared" ref="AA75" si="170">SUM(AA76:AA82)</f>
        <v>0</v>
      </c>
      <c r="AB75" s="169">
        <f t="shared" ref="AB75" si="171">SUM(AB76:AB82)</f>
        <v>0</v>
      </c>
      <c r="AC75" s="170">
        <f t="shared" ref="AC75" si="172">SUM(AC76:AC82)</f>
        <v>0</v>
      </c>
      <c r="AD75" s="169">
        <f t="shared" ref="AD75" si="173">SUM(AD76:AD82)</f>
        <v>0</v>
      </c>
      <c r="AE75" s="170">
        <f t="shared" ref="AE75" si="174">SUM(AE76:AE82)</f>
        <v>0</v>
      </c>
      <c r="AF75" s="169">
        <f t="shared" ref="AF75" si="175">SUM(AF76:AF82)</f>
        <v>0</v>
      </c>
      <c r="AG75" s="171">
        <f t="shared" ref="AG75" si="176">SUM(AG76:AG82)</f>
        <v>0</v>
      </c>
      <c r="AH75" s="817"/>
      <c r="AI75" s="817"/>
      <c r="AJ75" s="172">
        <f t="shared" ref="AJ75" si="177">SUM(AJ76:AJ82)</f>
        <v>0</v>
      </c>
      <c r="AK75" s="173">
        <f t="shared" ref="AK75" si="178">SUM(AK76:AK82)</f>
        <v>0</v>
      </c>
      <c r="AL75" s="41">
        <f t="shared" ref="AL75" si="179">SUM(AL76:AL82)</f>
        <v>0</v>
      </c>
      <c r="AM75" s="42">
        <f t="shared" ref="AM75" si="180">SUM(AM76:AM82)</f>
        <v>0</v>
      </c>
      <c r="AN75" s="42">
        <f t="shared" ref="AN75" si="181">SUM(AN76:AN82)</f>
        <v>0</v>
      </c>
      <c r="AO75" s="42">
        <f t="shared" ref="AO75" si="182">SUM(AO76:AO82)</f>
        <v>0</v>
      </c>
      <c r="AP75" s="42">
        <f t="shared" ref="AP75" si="183">SUM(AP76:AP82)</f>
        <v>0</v>
      </c>
      <c r="AQ75" s="42">
        <f t="shared" ref="AQ75" si="184">SUM(AQ76:AQ82)</f>
        <v>0</v>
      </c>
      <c r="AR75" s="43">
        <f t="shared" ref="AR75" si="185">SUM(AR76:AR82)</f>
        <v>0</v>
      </c>
      <c r="AS75" s="104">
        <f t="shared" ref="AS75" si="186">SUM(AS76:AS82)</f>
        <v>0</v>
      </c>
      <c r="AT75" s="42">
        <f t="shared" ref="AT75" si="187">SUM(AT76:AT82)</f>
        <v>0</v>
      </c>
      <c r="AU75" s="43">
        <f t="shared" ref="AU75" si="188">SUM(AU76:AU82)</f>
        <v>0</v>
      </c>
      <c r="AV75" s="104">
        <f t="shared" ref="AV75" si="189">SUM(AV76:AV82)</f>
        <v>0</v>
      </c>
      <c r="AW75" s="42">
        <f t="shared" ref="AW75" si="190">SUM(AW76:AW82)</f>
        <v>0</v>
      </c>
      <c r="AX75" s="42">
        <f t="shared" ref="AX75" si="191">SUM(AX76:AX82)</f>
        <v>0</v>
      </c>
      <c r="AY75" s="42">
        <f t="shared" ref="AY75" si="192">SUM(AY76:AY82)</f>
        <v>0</v>
      </c>
      <c r="AZ75" s="105">
        <f t="shared" ref="AZ75" si="193">SUM(AZ76:AZ82)</f>
        <v>0</v>
      </c>
      <c r="BA75" s="44" t="s">
        <v>1685</v>
      </c>
      <c r="BB75" s="44" t="s">
        <v>1686</v>
      </c>
      <c r="BC75" s="45" t="s">
        <v>1687</v>
      </c>
    </row>
    <row r="76" spans="1:55" ht="17.25" hidden="1" customHeight="1" x14ac:dyDescent="0.2">
      <c r="A76" s="955"/>
      <c r="B76" s="957" t="str">
        <f>VLOOKUP($D$9,'PROYECTOS REGISTRADOS'!$A$2:$D$82,4,0)</f>
        <v>Incremento del número de visitantes anuales a los sitios de interés turístico Tocancipá, Cundinamarca, Centro Oriente</v>
      </c>
      <c r="C76" s="960" t="str">
        <f>VLOOKUP($D$9,'PROYECTOS REGISTRADOS'!$A$2:$D$82,3,0)</f>
        <v>2016-25817-0037</v>
      </c>
      <c r="D76" s="1003"/>
      <c r="E76" s="969" t="str">
        <f>IF(D76=0,"0-0",(VLOOKUP(D76,'CONSOLIDADO PLAN DESARROLLO'!$EL$9:$ET$304,2,0)))</f>
        <v>0-0</v>
      </c>
      <c r="F76" s="966" t="str">
        <f>IF(D76=0,"0-0",(VLOOKUP(D76,'CONSOLIDADO PLAN DESARROLLO'!$EL$9:$ET$304,3,0)))</f>
        <v>0-0</v>
      </c>
      <c r="G76" s="988" t="str">
        <f>IF(D76=0,"0-0",(VLOOKUP(D76,'CONSOLIDADO PLAN DESARROLLO'!$EL$9:$ET$304,4,0)))</f>
        <v>0-0</v>
      </c>
      <c r="H76" s="972" t="str">
        <f>IF(D76=0,"0-0",(VLOOKUP(D76,'CONSOLIDADO PLAN DESARROLLO'!$EL$9:$ET$304,5,0)))</f>
        <v>0-0</v>
      </c>
      <c r="I76" s="975" t="str">
        <f>IF(D76=0,"0-0",(VLOOKUP(D76,'CONSOLIDADO PLAN DESARROLLO'!$EL$9:$ET$304,$R$3,0)))</f>
        <v>0-0</v>
      </c>
      <c r="J76" s="976"/>
      <c r="K76" s="1006"/>
      <c r="L76" s="984"/>
      <c r="M76" s="174"/>
      <c r="N76" s="175"/>
      <c r="O76" s="176"/>
      <c r="P76" s="46"/>
      <c r="Q76" s="47"/>
      <c r="R76" s="1009"/>
      <c r="S76" s="48"/>
      <c r="T76" s="888"/>
      <c r="U76" s="49"/>
      <c r="V76" s="888"/>
      <c r="W76" s="49"/>
      <c r="X76" s="888"/>
      <c r="Y76" s="49"/>
      <c r="Z76" s="888"/>
      <c r="AA76" s="49"/>
      <c r="AB76" s="888"/>
      <c r="AC76" s="49"/>
      <c r="AD76" s="888"/>
      <c r="AE76" s="49"/>
      <c r="AF76" s="888"/>
      <c r="AG76" s="50"/>
      <c r="AH76" s="818"/>
      <c r="AI76" s="818"/>
      <c r="AJ76" s="879">
        <f>+R76+T76+V76+X76+Z76+AB76+AD76+AF76</f>
        <v>0</v>
      </c>
      <c r="AK76" s="103">
        <f t="shared" ref="AK76:AK81" si="194">AC76+AE76+AG76+S76+U76+W76+Y76+AA76</f>
        <v>0</v>
      </c>
      <c r="AL76" s="51"/>
      <c r="AM76" s="52"/>
      <c r="AN76" s="52"/>
      <c r="AO76" s="52"/>
      <c r="AP76" s="52"/>
      <c r="AQ76" s="52"/>
      <c r="AR76" s="53">
        <f t="shared" ref="AR76:AR81" si="195">SUM(AL76:AQ76)</f>
        <v>0</v>
      </c>
      <c r="AS76" s="54"/>
      <c r="AT76" s="52"/>
      <c r="AU76" s="53">
        <f t="shared" ref="AU76:AU80" si="196">SUM(AS76:AT76)</f>
        <v>0</v>
      </c>
      <c r="AV76" s="54"/>
      <c r="AW76" s="52"/>
      <c r="AX76" s="52"/>
      <c r="AY76" s="52"/>
      <c r="AZ76" s="55"/>
      <c r="BA76" s="56"/>
      <c r="BB76" s="56"/>
      <c r="BC76" s="57"/>
    </row>
    <row r="77" spans="1:55" ht="17.25" hidden="1" customHeight="1" x14ac:dyDescent="0.2">
      <c r="A77" s="955"/>
      <c r="B77" s="957"/>
      <c r="C77" s="960"/>
      <c r="D77" s="1003"/>
      <c r="E77" s="970"/>
      <c r="F77" s="966"/>
      <c r="G77" s="988"/>
      <c r="H77" s="972"/>
      <c r="I77" s="977"/>
      <c r="J77" s="978"/>
      <c r="K77" s="1006"/>
      <c r="L77" s="985"/>
      <c r="M77" s="174"/>
      <c r="N77" s="175"/>
      <c r="O77" s="176"/>
      <c r="P77" s="46"/>
      <c r="Q77" s="47"/>
      <c r="R77" s="1010"/>
      <c r="S77" s="48"/>
      <c r="T77" s="889"/>
      <c r="U77" s="49"/>
      <c r="V77" s="889"/>
      <c r="W77" s="49"/>
      <c r="X77" s="889"/>
      <c r="Y77" s="49"/>
      <c r="Z77" s="889"/>
      <c r="AA77" s="49"/>
      <c r="AB77" s="889"/>
      <c r="AC77" s="49"/>
      <c r="AD77" s="889"/>
      <c r="AE77" s="49"/>
      <c r="AF77" s="889"/>
      <c r="AG77" s="50"/>
      <c r="AH77" s="819"/>
      <c r="AI77" s="819"/>
      <c r="AJ77" s="880"/>
      <c r="AK77" s="103">
        <f t="shared" si="194"/>
        <v>0</v>
      </c>
      <c r="AL77" s="51"/>
      <c r="AM77" s="52"/>
      <c r="AN77" s="52"/>
      <c r="AO77" s="52"/>
      <c r="AP77" s="52"/>
      <c r="AQ77" s="52"/>
      <c r="AR77" s="53">
        <f t="shared" si="195"/>
        <v>0</v>
      </c>
      <c r="AS77" s="54"/>
      <c r="AT77" s="52"/>
      <c r="AU77" s="53">
        <f t="shared" si="196"/>
        <v>0</v>
      </c>
      <c r="AV77" s="54"/>
      <c r="AW77" s="52"/>
      <c r="AX77" s="52"/>
      <c r="AY77" s="52"/>
      <c r="AZ77" s="55"/>
      <c r="BA77" s="56"/>
      <c r="BB77" s="56"/>
      <c r="BC77" s="57"/>
    </row>
    <row r="78" spans="1:55" ht="17.25" hidden="1" customHeight="1" x14ac:dyDescent="0.2">
      <c r="A78" s="955"/>
      <c r="B78" s="957"/>
      <c r="C78" s="960"/>
      <c r="D78" s="1003"/>
      <c r="E78" s="970"/>
      <c r="F78" s="966"/>
      <c r="G78" s="988"/>
      <c r="H78" s="972"/>
      <c r="I78" s="977"/>
      <c r="J78" s="978"/>
      <c r="K78" s="1006"/>
      <c r="L78" s="985"/>
      <c r="M78" s="174"/>
      <c r="N78" s="175"/>
      <c r="O78" s="176"/>
      <c r="P78" s="46"/>
      <c r="Q78" s="47"/>
      <c r="R78" s="1010"/>
      <c r="S78" s="48"/>
      <c r="T78" s="889"/>
      <c r="U78" s="49"/>
      <c r="V78" s="889"/>
      <c r="W78" s="49"/>
      <c r="X78" s="889"/>
      <c r="Y78" s="49"/>
      <c r="Z78" s="889"/>
      <c r="AA78" s="49"/>
      <c r="AB78" s="889"/>
      <c r="AC78" s="49"/>
      <c r="AD78" s="889"/>
      <c r="AE78" s="49"/>
      <c r="AF78" s="889"/>
      <c r="AG78" s="50"/>
      <c r="AH78" s="819"/>
      <c r="AI78" s="819"/>
      <c r="AJ78" s="880"/>
      <c r="AK78" s="103">
        <f t="shared" si="194"/>
        <v>0</v>
      </c>
      <c r="AL78" s="51"/>
      <c r="AM78" s="52"/>
      <c r="AN78" s="52"/>
      <c r="AO78" s="52"/>
      <c r="AP78" s="52"/>
      <c r="AQ78" s="52"/>
      <c r="AR78" s="53">
        <f t="shared" si="195"/>
        <v>0</v>
      </c>
      <c r="AS78" s="54"/>
      <c r="AT78" s="52"/>
      <c r="AU78" s="53">
        <f t="shared" si="196"/>
        <v>0</v>
      </c>
      <c r="AV78" s="54"/>
      <c r="AW78" s="52"/>
      <c r="AX78" s="52"/>
      <c r="AY78" s="52"/>
      <c r="AZ78" s="55"/>
      <c r="BA78" s="56"/>
      <c r="BB78" s="56"/>
      <c r="BC78" s="57"/>
    </row>
    <row r="79" spans="1:55" ht="17.25" hidden="1" customHeight="1" x14ac:dyDescent="0.2">
      <c r="A79" s="955"/>
      <c r="B79" s="957"/>
      <c r="C79" s="960"/>
      <c r="D79" s="1003"/>
      <c r="E79" s="970"/>
      <c r="F79" s="966"/>
      <c r="G79" s="988"/>
      <c r="H79" s="972"/>
      <c r="I79" s="977"/>
      <c r="J79" s="978"/>
      <c r="K79" s="1006"/>
      <c r="L79" s="985"/>
      <c r="M79" s="174"/>
      <c r="N79" s="175"/>
      <c r="O79" s="176"/>
      <c r="P79" s="46"/>
      <c r="Q79" s="47"/>
      <c r="R79" s="1010"/>
      <c r="S79" s="48"/>
      <c r="T79" s="889"/>
      <c r="U79" s="49"/>
      <c r="V79" s="889"/>
      <c r="W79" s="49"/>
      <c r="X79" s="889"/>
      <c r="Y79" s="49"/>
      <c r="Z79" s="889"/>
      <c r="AA79" s="49"/>
      <c r="AB79" s="889"/>
      <c r="AC79" s="49"/>
      <c r="AD79" s="889"/>
      <c r="AE79" s="49"/>
      <c r="AF79" s="889"/>
      <c r="AG79" s="50"/>
      <c r="AH79" s="819"/>
      <c r="AI79" s="819"/>
      <c r="AJ79" s="880"/>
      <c r="AK79" s="103">
        <f t="shared" si="194"/>
        <v>0</v>
      </c>
      <c r="AL79" s="51"/>
      <c r="AM79" s="52"/>
      <c r="AN79" s="52"/>
      <c r="AO79" s="52"/>
      <c r="AP79" s="52"/>
      <c r="AQ79" s="52"/>
      <c r="AR79" s="53">
        <f t="shared" si="195"/>
        <v>0</v>
      </c>
      <c r="AS79" s="54"/>
      <c r="AT79" s="52"/>
      <c r="AU79" s="53">
        <f t="shared" si="196"/>
        <v>0</v>
      </c>
      <c r="AV79" s="54"/>
      <c r="AW79" s="52"/>
      <c r="AX79" s="52"/>
      <c r="AY79" s="52"/>
      <c r="AZ79" s="55"/>
      <c r="BA79" s="56"/>
      <c r="BB79" s="56"/>
      <c r="BC79" s="57"/>
    </row>
    <row r="80" spans="1:55" ht="17.25" hidden="1" customHeight="1" x14ac:dyDescent="0.2">
      <c r="A80" s="955"/>
      <c r="B80" s="957"/>
      <c r="C80" s="960"/>
      <c r="D80" s="1003"/>
      <c r="E80" s="970"/>
      <c r="F80" s="966"/>
      <c r="G80" s="988"/>
      <c r="H80" s="972"/>
      <c r="I80" s="977"/>
      <c r="J80" s="978"/>
      <c r="K80" s="1006"/>
      <c r="L80" s="985"/>
      <c r="M80" s="174"/>
      <c r="N80" s="175"/>
      <c r="O80" s="176"/>
      <c r="P80" s="46"/>
      <c r="Q80" s="47"/>
      <c r="R80" s="1010"/>
      <c r="S80" s="48"/>
      <c r="T80" s="889"/>
      <c r="U80" s="49"/>
      <c r="V80" s="889"/>
      <c r="W80" s="49"/>
      <c r="X80" s="889"/>
      <c r="Y80" s="49"/>
      <c r="Z80" s="889"/>
      <c r="AA80" s="49"/>
      <c r="AB80" s="889"/>
      <c r="AC80" s="49"/>
      <c r="AD80" s="889"/>
      <c r="AE80" s="49"/>
      <c r="AF80" s="889"/>
      <c r="AG80" s="50"/>
      <c r="AH80" s="819"/>
      <c r="AI80" s="819"/>
      <c r="AJ80" s="880"/>
      <c r="AK80" s="103">
        <f t="shared" si="194"/>
        <v>0</v>
      </c>
      <c r="AL80" s="51"/>
      <c r="AM80" s="52"/>
      <c r="AN80" s="52"/>
      <c r="AO80" s="52"/>
      <c r="AP80" s="52"/>
      <c r="AQ80" s="52"/>
      <c r="AR80" s="53">
        <f t="shared" si="195"/>
        <v>0</v>
      </c>
      <c r="AS80" s="54"/>
      <c r="AT80" s="52"/>
      <c r="AU80" s="53">
        <f t="shared" si="196"/>
        <v>0</v>
      </c>
      <c r="AV80" s="54"/>
      <c r="AW80" s="52"/>
      <c r="AX80" s="52"/>
      <c r="AY80" s="52"/>
      <c r="AZ80" s="55"/>
      <c r="BA80" s="56"/>
      <c r="BB80" s="56"/>
      <c r="BC80" s="57"/>
    </row>
    <row r="81" spans="1:55" ht="17.25" hidden="1" customHeight="1" x14ac:dyDescent="0.2">
      <c r="A81" s="955"/>
      <c r="B81" s="958"/>
      <c r="C81" s="961"/>
      <c r="D81" s="1004"/>
      <c r="E81" s="970"/>
      <c r="F81" s="967"/>
      <c r="G81" s="989"/>
      <c r="H81" s="973"/>
      <c r="I81" s="977"/>
      <c r="J81" s="978"/>
      <c r="K81" s="1007"/>
      <c r="L81" s="985"/>
      <c r="M81" s="177"/>
      <c r="N81" s="178"/>
      <c r="O81" s="179"/>
      <c r="P81" s="106"/>
      <c r="Q81" s="107"/>
      <c r="R81" s="1010"/>
      <c r="S81" s="108"/>
      <c r="T81" s="889"/>
      <c r="U81" s="109"/>
      <c r="V81" s="889"/>
      <c r="W81" s="109"/>
      <c r="X81" s="889"/>
      <c r="Y81" s="109"/>
      <c r="Z81" s="889"/>
      <c r="AA81" s="109"/>
      <c r="AB81" s="889"/>
      <c r="AC81" s="109"/>
      <c r="AD81" s="889"/>
      <c r="AE81" s="109"/>
      <c r="AF81" s="889"/>
      <c r="AG81" s="110"/>
      <c r="AH81" s="819"/>
      <c r="AI81" s="819"/>
      <c r="AJ81" s="881"/>
      <c r="AK81" s="103">
        <f t="shared" si="194"/>
        <v>0</v>
      </c>
      <c r="AL81" s="111"/>
      <c r="AM81" s="112"/>
      <c r="AN81" s="112"/>
      <c r="AO81" s="112"/>
      <c r="AP81" s="112"/>
      <c r="AQ81" s="112"/>
      <c r="AR81" s="53">
        <f t="shared" si="195"/>
        <v>0</v>
      </c>
      <c r="AS81" s="113"/>
      <c r="AT81" s="112"/>
      <c r="AU81" s="53">
        <f>SUM(AS81:AT81)</f>
        <v>0</v>
      </c>
      <c r="AV81" s="113"/>
      <c r="AW81" s="112"/>
      <c r="AX81" s="112"/>
      <c r="AY81" s="112"/>
      <c r="AZ81" s="114"/>
      <c r="BA81" s="115"/>
      <c r="BB81" s="115"/>
      <c r="BC81" s="116"/>
    </row>
    <row r="82" spans="1:55" ht="9.9499999999999993" hidden="1" customHeight="1" thickBot="1" x14ac:dyDescent="0.25">
      <c r="A82" s="956"/>
      <c r="B82" s="959"/>
      <c r="C82" s="962"/>
      <c r="D82" s="1005"/>
      <c r="E82" s="971"/>
      <c r="F82" s="968"/>
      <c r="G82" s="990"/>
      <c r="H82" s="974"/>
      <c r="I82" s="979"/>
      <c r="J82" s="980"/>
      <c r="K82" s="1008"/>
      <c r="L82" s="986"/>
      <c r="M82" s="180"/>
      <c r="N82" s="181"/>
      <c r="O82" s="182"/>
      <c r="P82" s="117"/>
      <c r="Q82" s="117"/>
      <c r="R82" s="1011"/>
      <c r="S82" s="183"/>
      <c r="T82" s="890"/>
      <c r="U82" s="184"/>
      <c r="V82" s="890"/>
      <c r="W82" s="184"/>
      <c r="X82" s="890"/>
      <c r="Y82" s="184"/>
      <c r="Z82" s="890"/>
      <c r="AA82" s="184"/>
      <c r="AB82" s="890"/>
      <c r="AC82" s="184"/>
      <c r="AD82" s="890"/>
      <c r="AE82" s="184"/>
      <c r="AF82" s="890"/>
      <c r="AG82" s="185"/>
      <c r="AH82" s="820"/>
      <c r="AI82" s="820"/>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87"/>
      <c r="J83" s="987"/>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54">
        <v>10</v>
      </c>
      <c r="B84" s="161" t="s">
        <v>1705</v>
      </c>
      <c r="C84" s="162" t="s">
        <v>1706</v>
      </c>
      <c r="D84" s="163" t="s">
        <v>21</v>
      </c>
      <c r="E84" s="163" t="s">
        <v>1892</v>
      </c>
      <c r="F84" s="162" t="s">
        <v>1707</v>
      </c>
      <c r="G84" s="164" t="s">
        <v>1679</v>
      </c>
      <c r="H84" s="164" t="s">
        <v>1680</v>
      </c>
      <c r="I84" s="165" t="s">
        <v>1908</v>
      </c>
      <c r="J84" s="166">
        <f>+$N$3</f>
        <v>2019</v>
      </c>
      <c r="K84" s="164" t="s">
        <v>1925</v>
      </c>
      <c r="L84" s="165" t="s">
        <v>1926</v>
      </c>
      <c r="M84" s="162" t="s">
        <v>1708</v>
      </c>
      <c r="N84" s="162" t="s">
        <v>1709</v>
      </c>
      <c r="O84" s="162" t="s">
        <v>1710</v>
      </c>
      <c r="P84" s="162" t="s">
        <v>1711</v>
      </c>
      <c r="Q84" s="162" t="s">
        <v>1712</v>
      </c>
      <c r="R84" s="167">
        <f t="shared" ref="R84" si="197">SUM(R85:R91)</f>
        <v>0</v>
      </c>
      <c r="S84" s="168">
        <f t="shared" ref="S84" si="198">SUM(S85:S91)</f>
        <v>0</v>
      </c>
      <c r="T84" s="169">
        <f t="shared" ref="T84" si="199">SUM(T85:T91)</f>
        <v>0</v>
      </c>
      <c r="U84" s="170">
        <f t="shared" ref="U84" si="200">SUM(U85:U91)</f>
        <v>0</v>
      </c>
      <c r="V84" s="169">
        <f t="shared" ref="V84" si="201">SUM(V85:V91)</f>
        <v>0</v>
      </c>
      <c r="W84" s="170">
        <f t="shared" ref="W84" si="202">SUM(W85:W91)</f>
        <v>0</v>
      </c>
      <c r="X84" s="169">
        <f t="shared" ref="X84" si="203">SUM(X85:X91)</f>
        <v>0</v>
      </c>
      <c r="Y84" s="170">
        <f t="shared" ref="Y84" si="204">SUM(Y85:Y91)</f>
        <v>0</v>
      </c>
      <c r="Z84" s="169">
        <f t="shared" ref="Z84" si="205">SUM(Z85:Z91)</f>
        <v>0</v>
      </c>
      <c r="AA84" s="170">
        <f t="shared" ref="AA84" si="206">SUM(AA85:AA91)</f>
        <v>0</v>
      </c>
      <c r="AB84" s="169">
        <f t="shared" ref="AB84" si="207">SUM(AB85:AB91)</f>
        <v>0</v>
      </c>
      <c r="AC84" s="170">
        <f t="shared" ref="AC84" si="208">SUM(AC85:AC91)</f>
        <v>0</v>
      </c>
      <c r="AD84" s="169">
        <f t="shared" ref="AD84" si="209">SUM(AD85:AD91)</f>
        <v>0</v>
      </c>
      <c r="AE84" s="170">
        <f t="shared" ref="AE84" si="210">SUM(AE85:AE91)</f>
        <v>0</v>
      </c>
      <c r="AF84" s="169">
        <f t="shared" ref="AF84" si="211">SUM(AF85:AF91)</f>
        <v>0</v>
      </c>
      <c r="AG84" s="171">
        <f t="shared" ref="AG84" si="212">SUM(AG85:AG91)</f>
        <v>0</v>
      </c>
      <c r="AH84" s="817"/>
      <c r="AI84" s="817"/>
      <c r="AJ84" s="172">
        <f t="shared" ref="AJ84" si="213">SUM(AJ85:AJ91)</f>
        <v>0</v>
      </c>
      <c r="AK84" s="173">
        <f t="shared" ref="AK84" si="214">SUM(AK85:AK91)</f>
        <v>0</v>
      </c>
      <c r="AL84" s="41">
        <f t="shared" ref="AL84" si="215">SUM(AL85:AL91)</f>
        <v>0</v>
      </c>
      <c r="AM84" s="42">
        <f t="shared" ref="AM84" si="216">SUM(AM85:AM91)</f>
        <v>0</v>
      </c>
      <c r="AN84" s="42">
        <f t="shared" ref="AN84" si="217">SUM(AN85:AN91)</f>
        <v>0</v>
      </c>
      <c r="AO84" s="42">
        <f t="shared" ref="AO84" si="218">SUM(AO85:AO91)</f>
        <v>0</v>
      </c>
      <c r="AP84" s="42">
        <f t="shared" ref="AP84" si="219">SUM(AP85:AP91)</f>
        <v>0</v>
      </c>
      <c r="AQ84" s="42">
        <f t="shared" ref="AQ84" si="220">SUM(AQ85:AQ91)</f>
        <v>0</v>
      </c>
      <c r="AR84" s="43">
        <f t="shared" ref="AR84" si="221">SUM(AR85:AR91)</f>
        <v>0</v>
      </c>
      <c r="AS84" s="104">
        <f t="shared" ref="AS84" si="222">SUM(AS85:AS91)</f>
        <v>0</v>
      </c>
      <c r="AT84" s="42">
        <f t="shared" ref="AT84" si="223">SUM(AT85:AT91)</f>
        <v>0</v>
      </c>
      <c r="AU84" s="43">
        <f t="shared" ref="AU84" si="224">SUM(AU85:AU91)</f>
        <v>0</v>
      </c>
      <c r="AV84" s="104">
        <f t="shared" ref="AV84" si="225">SUM(AV85:AV91)</f>
        <v>0</v>
      </c>
      <c r="AW84" s="42">
        <f t="shared" ref="AW84" si="226">SUM(AW85:AW91)</f>
        <v>0</v>
      </c>
      <c r="AX84" s="42">
        <f t="shared" ref="AX84" si="227">SUM(AX85:AX91)</f>
        <v>0</v>
      </c>
      <c r="AY84" s="42">
        <f t="shared" ref="AY84" si="228">SUM(AY85:AY91)</f>
        <v>0</v>
      </c>
      <c r="AZ84" s="105">
        <f t="shared" ref="AZ84" si="229">SUM(AZ85:AZ91)</f>
        <v>0</v>
      </c>
      <c r="BA84" s="44" t="s">
        <v>1685</v>
      </c>
      <c r="BB84" s="44" t="s">
        <v>1686</v>
      </c>
      <c r="BC84" s="45" t="s">
        <v>1687</v>
      </c>
    </row>
    <row r="85" spans="1:55" ht="17.25" hidden="1" customHeight="1" x14ac:dyDescent="0.2">
      <c r="A85" s="955"/>
      <c r="B85" s="957" t="str">
        <f>VLOOKUP($D$9,'PROYECTOS REGISTRADOS'!$A$2:$D$82,4,0)</f>
        <v>Incremento del número de visitantes anuales a los sitios de interés turístico Tocancipá, Cundinamarca, Centro Oriente</v>
      </c>
      <c r="C85" s="960" t="str">
        <f>VLOOKUP($D$9,'PROYECTOS REGISTRADOS'!$A$2:$D$82,3,0)</f>
        <v>2016-25817-0037</v>
      </c>
      <c r="D85" s="1003"/>
      <c r="E85" s="969" t="str">
        <f>IF(D85=0,"0-0",(VLOOKUP(D85,'CONSOLIDADO PLAN DESARROLLO'!$EL$9:$ET$304,2,0)))</f>
        <v>0-0</v>
      </c>
      <c r="F85" s="966" t="str">
        <f>IF(D85=0,"0-0",(VLOOKUP(D85,'CONSOLIDADO PLAN DESARROLLO'!$EL$9:$ET$304,3,0)))</f>
        <v>0-0</v>
      </c>
      <c r="G85" s="988" t="str">
        <f>IF(D85=0,"0-0",(VLOOKUP(D85,'CONSOLIDADO PLAN DESARROLLO'!$EL$9:$ET$304,4,0)))</f>
        <v>0-0</v>
      </c>
      <c r="H85" s="972" t="str">
        <f>IF(D85=0,"0-0",(VLOOKUP(D85,'CONSOLIDADO PLAN DESARROLLO'!$EL$9:$ET$304,5,0)))</f>
        <v>0-0</v>
      </c>
      <c r="I85" s="975" t="str">
        <f>IF(D85=0,"0-0",(VLOOKUP(D85,'CONSOLIDADO PLAN DESARROLLO'!$EL$9:$ET$304,$R$3,0)))</f>
        <v>0-0</v>
      </c>
      <c r="J85" s="976"/>
      <c r="K85" s="1006"/>
      <c r="L85" s="984"/>
      <c r="M85" s="174"/>
      <c r="N85" s="175"/>
      <c r="O85" s="176"/>
      <c r="P85" s="46"/>
      <c r="Q85" s="47"/>
      <c r="R85" s="1009"/>
      <c r="S85" s="48"/>
      <c r="T85" s="888"/>
      <c r="U85" s="49"/>
      <c r="V85" s="888"/>
      <c r="W85" s="49"/>
      <c r="X85" s="888"/>
      <c r="Y85" s="49"/>
      <c r="Z85" s="888"/>
      <c r="AA85" s="49"/>
      <c r="AB85" s="888"/>
      <c r="AC85" s="49"/>
      <c r="AD85" s="888"/>
      <c r="AE85" s="49"/>
      <c r="AF85" s="888"/>
      <c r="AG85" s="50"/>
      <c r="AH85" s="818"/>
      <c r="AI85" s="818"/>
      <c r="AJ85" s="879">
        <f>+R85+T85+V85+X85+Z85+AB85+AD85+AF85</f>
        <v>0</v>
      </c>
      <c r="AK85" s="103">
        <f t="shared" ref="AK85:AK90" si="230">AC85+AE85+AG85+S85+U85+W85+Y85+AA85</f>
        <v>0</v>
      </c>
      <c r="AL85" s="51"/>
      <c r="AM85" s="52"/>
      <c r="AN85" s="52"/>
      <c r="AO85" s="52"/>
      <c r="AP85" s="52"/>
      <c r="AQ85" s="52"/>
      <c r="AR85" s="53">
        <f t="shared" ref="AR85:AR90" si="231">SUM(AL85:AQ85)</f>
        <v>0</v>
      </c>
      <c r="AS85" s="54"/>
      <c r="AT85" s="52"/>
      <c r="AU85" s="53">
        <f t="shared" ref="AU85:AU89" si="232">SUM(AS85:AT85)</f>
        <v>0</v>
      </c>
      <c r="AV85" s="54"/>
      <c r="AW85" s="52"/>
      <c r="AX85" s="52"/>
      <c r="AY85" s="52"/>
      <c r="AZ85" s="55"/>
      <c r="BA85" s="56"/>
      <c r="BB85" s="56"/>
      <c r="BC85" s="57"/>
    </row>
    <row r="86" spans="1:55" ht="17.25" hidden="1" customHeight="1" x14ac:dyDescent="0.2">
      <c r="A86" s="955"/>
      <c r="B86" s="957"/>
      <c r="C86" s="960"/>
      <c r="D86" s="1003"/>
      <c r="E86" s="970"/>
      <c r="F86" s="966"/>
      <c r="G86" s="988"/>
      <c r="H86" s="972"/>
      <c r="I86" s="977"/>
      <c r="J86" s="978"/>
      <c r="K86" s="1006"/>
      <c r="L86" s="985"/>
      <c r="M86" s="174"/>
      <c r="N86" s="175"/>
      <c r="O86" s="176"/>
      <c r="P86" s="46"/>
      <c r="Q86" s="47"/>
      <c r="R86" s="1010"/>
      <c r="S86" s="48"/>
      <c r="T86" s="889"/>
      <c r="U86" s="49"/>
      <c r="V86" s="889"/>
      <c r="W86" s="49"/>
      <c r="X86" s="889"/>
      <c r="Y86" s="49"/>
      <c r="Z86" s="889"/>
      <c r="AA86" s="49"/>
      <c r="AB86" s="889"/>
      <c r="AC86" s="49"/>
      <c r="AD86" s="889"/>
      <c r="AE86" s="49"/>
      <c r="AF86" s="889"/>
      <c r="AG86" s="50"/>
      <c r="AH86" s="819"/>
      <c r="AI86" s="819"/>
      <c r="AJ86" s="880"/>
      <c r="AK86" s="103">
        <f t="shared" si="230"/>
        <v>0</v>
      </c>
      <c r="AL86" s="51"/>
      <c r="AM86" s="52"/>
      <c r="AN86" s="52"/>
      <c r="AO86" s="52"/>
      <c r="AP86" s="52"/>
      <c r="AQ86" s="52"/>
      <c r="AR86" s="53">
        <f t="shared" si="231"/>
        <v>0</v>
      </c>
      <c r="AS86" s="54"/>
      <c r="AT86" s="52"/>
      <c r="AU86" s="53">
        <f t="shared" si="232"/>
        <v>0</v>
      </c>
      <c r="AV86" s="54"/>
      <c r="AW86" s="52"/>
      <c r="AX86" s="52"/>
      <c r="AY86" s="52"/>
      <c r="AZ86" s="55"/>
      <c r="BA86" s="56"/>
      <c r="BB86" s="56"/>
      <c r="BC86" s="57"/>
    </row>
    <row r="87" spans="1:55" ht="17.25" hidden="1" customHeight="1" x14ac:dyDescent="0.2">
      <c r="A87" s="955"/>
      <c r="B87" s="957"/>
      <c r="C87" s="960"/>
      <c r="D87" s="1003"/>
      <c r="E87" s="970"/>
      <c r="F87" s="966"/>
      <c r="G87" s="988"/>
      <c r="H87" s="972"/>
      <c r="I87" s="977"/>
      <c r="J87" s="978"/>
      <c r="K87" s="1006"/>
      <c r="L87" s="985"/>
      <c r="M87" s="174"/>
      <c r="N87" s="175"/>
      <c r="O87" s="176"/>
      <c r="P87" s="46"/>
      <c r="Q87" s="47"/>
      <c r="R87" s="1010"/>
      <c r="S87" s="48"/>
      <c r="T87" s="889"/>
      <c r="U87" s="49"/>
      <c r="V87" s="889"/>
      <c r="W87" s="49"/>
      <c r="X87" s="889"/>
      <c r="Y87" s="49"/>
      <c r="Z87" s="889"/>
      <c r="AA87" s="49"/>
      <c r="AB87" s="889"/>
      <c r="AC87" s="49"/>
      <c r="AD87" s="889"/>
      <c r="AE87" s="49"/>
      <c r="AF87" s="889"/>
      <c r="AG87" s="50"/>
      <c r="AH87" s="819"/>
      <c r="AI87" s="819"/>
      <c r="AJ87" s="880"/>
      <c r="AK87" s="103">
        <f t="shared" si="230"/>
        <v>0</v>
      </c>
      <c r="AL87" s="51"/>
      <c r="AM87" s="52"/>
      <c r="AN87" s="52"/>
      <c r="AO87" s="52"/>
      <c r="AP87" s="52"/>
      <c r="AQ87" s="52"/>
      <c r="AR87" s="53">
        <f t="shared" si="231"/>
        <v>0</v>
      </c>
      <c r="AS87" s="54"/>
      <c r="AT87" s="52"/>
      <c r="AU87" s="53">
        <f t="shared" si="232"/>
        <v>0</v>
      </c>
      <c r="AV87" s="54"/>
      <c r="AW87" s="52"/>
      <c r="AX87" s="52"/>
      <c r="AY87" s="52"/>
      <c r="AZ87" s="55"/>
      <c r="BA87" s="56"/>
      <c r="BB87" s="56"/>
      <c r="BC87" s="57"/>
    </row>
    <row r="88" spans="1:55" ht="17.25" hidden="1" customHeight="1" x14ac:dyDescent="0.2">
      <c r="A88" s="955"/>
      <c r="B88" s="957"/>
      <c r="C88" s="960"/>
      <c r="D88" s="1003"/>
      <c r="E88" s="970"/>
      <c r="F88" s="966"/>
      <c r="G88" s="988"/>
      <c r="H88" s="972"/>
      <c r="I88" s="977"/>
      <c r="J88" s="978"/>
      <c r="K88" s="1006"/>
      <c r="L88" s="985"/>
      <c r="M88" s="174"/>
      <c r="N88" s="175"/>
      <c r="O88" s="176"/>
      <c r="P88" s="46"/>
      <c r="Q88" s="47"/>
      <c r="R88" s="1010"/>
      <c r="S88" s="48"/>
      <c r="T88" s="889"/>
      <c r="U88" s="49"/>
      <c r="V88" s="889"/>
      <c r="W88" s="49"/>
      <c r="X88" s="889"/>
      <c r="Y88" s="49"/>
      <c r="Z88" s="889"/>
      <c r="AA88" s="49"/>
      <c r="AB88" s="889"/>
      <c r="AC88" s="49"/>
      <c r="AD88" s="889"/>
      <c r="AE88" s="49"/>
      <c r="AF88" s="889"/>
      <c r="AG88" s="50"/>
      <c r="AH88" s="819"/>
      <c r="AI88" s="819"/>
      <c r="AJ88" s="880"/>
      <c r="AK88" s="103">
        <f t="shared" si="230"/>
        <v>0</v>
      </c>
      <c r="AL88" s="51"/>
      <c r="AM88" s="52"/>
      <c r="AN88" s="52"/>
      <c r="AO88" s="52"/>
      <c r="AP88" s="52"/>
      <c r="AQ88" s="52"/>
      <c r="AR88" s="53">
        <f t="shared" si="231"/>
        <v>0</v>
      </c>
      <c r="AS88" s="54"/>
      <c r="AT88" s="52"/>
      <c r="AU88" s="53">
        <f t="shared" si="232"/>
        <v>0</v>
      </c>
      <c r="AV88" s="54"/>
      <c r="AW88" s="52"/>
      <c r="AX88" s="52"/>
      <c r="AY88" s="52"/>
      <c r="AZ88" s="55"/>
      <c r="BA88" s="56"/>
      <c r="BB88" s="56"/>
      <c r="BC88" s="57"/>
    </row>
    <row r="89" spans="1:55" ht="17.25" hidden="1" customHeight="1" x14ac:dyDescent="0.2">
      <c r="A89" s="955"/>
      <c r="B89" s="957"/>
      <c r="C89" s="960"/>
      <c r="D89" s="1003"/>
      <c r="E89" s="970"/>
      <c r="F89" s="966"/>
      <c r="G89" s="988"/>
      <c r="H89" s="972"/>
      <c r="I89" s="977"/>
      <c r="J89" s="978"/>
      <c r="K89" s="1006"/>
      <c r="L89" s="985"/>
      <c r="M89" s="174"/>
      <c r="N89" s="175"/>
      <c r="O89" s="176"/>
      <c r="P89" s="46"/>
      <c r="Q89" s="47"/>
      <c r="R89" s="1010"/>
      <c r="S89" s="48"/>
      <c r="T89" s="889"/>
      <c r="U89" s="49"/>
      <c r="V89" s="889"/>
      <c r="W89" s="49"/>
      <c r="X89" s="889"/>
      <c r="Y89" s="49"/>
      <c r="Z89" s="889"/>
      <c r="AA89" s="49"/>
      <c r="AB89" s="889"/>
      <c r="AC89" s="49"/>
      <c r="AD89" s="889"/>
      <c r="AE89" s="49"/>
      <c r="AF89" s="889"/>
      <c r="AG89" s="50"/>
      <c r="AH89" s="819"/>
      <c r="AI89" s="819"/>
      <c r="AJ89" s="880"/>
      <c r="AK89" s="103">
        <f t="shared" si="230"/>
        <v>0</v>
      </c>
      <c r="AL89" s="51"/>
      <c r="AM89" s="52"/>
      <c r="AN89" s="52"/>
      <c r="AO89" s="52"/>
      <c r="AP89" s="52"/>
      <c r="AQ89" s="52"/>
      <c r="AR89" s="53">
        <f t="shared" si="231"/>
        <v>0</v>
      </c>
      <c r="AS89" s="54"/>
      <c r="AT89" s="52"/>
      <c r="AU89" s="53">
        <f t="shared" si="232"/>
        <v>0</v>
      </c>
      <c r="AV89" s="54"/>
      <c r="AW89" s="52"/>
      <c r="AX89" s="52"/>
      <c r="AY89" s="52"/>
      <c r="AZ89" s="55"/>
      <c r="BA89" s="56"/>
      <c r="BB89" s="56"/>
      <c r="BC89" s="57"/>
    </row>
    <row r="90" spans="1:55" ht="17.25" hidden="1" customHeight="1" x14ac:dyDescent="0.2">
      <c r="A90" s="955"/>
      <c r="B90" s="958"/>
      <c r="C90" s="961"/>
      <c r="D90" s="1004"/>
      <c r="E90" s="970"/>
      <c r="F90" s="967"/>
      <c r="G90" s="989"/>
      <c r="H90" s="973"/>
      <c r="I90" s="977"/>
      <c r="J90" s="978"/>
      <c r="K90" s="1007"/>
      <c r="L90" s="985"/>
      <c r="M90" s="177"/>
      <c r="N90" s="178"/>
      <c r="O90" s="179"/>
      <c r="P90" s="106"/>
      <c r="Q90" s="107"/>
      <c r="R90" s="1010"/>
      <c r="S90" s="108"/>
      <c r="T90" s="889"/>
      <c r="U90" s="109"/>
      <c r="V90" s="889"/>
      <c r="W90" s="109"/>
      <c r="X90" s="889"/>
      <c r="Y90" s="109"/>
      <c r="Z90" s="889"/>
      <c r="AA90" s="109"/>
      <c r="AB90" s="889"/>
      <c r="AC90" s="109"/>
      <c r="AD90" s="889"/>
      <c r="AE90" s="109"/>
      <c r="AF90" s="889"/>
      <c r="AG90" s="110"/>
      <c r="AH90" s="819"/>
      <c r="AI90" s="819"/>
      <c r="AJ90" s="881"/>
      <c r="AK90" s="103">
        <f t="shared" si="230"/>
        <v>0</v>
      </c>
      <c r="AL90" s="111"/>
      <c r="AM90" s="112"/>
      <c r="AN90" s="112"/>
      <c r="AO90" s="112"/>
      <c r="AP90" s="112"/>
      <c r="AQ90" s="112"/>
      <c r="AR90" s="53">
        <f t="shared" si="231"/>
        <v>0</v>
      </c>
      <c r="AS90" s="113"/>
      <c r="AT90" s="112"/>
      <c r="AU90" s="53">
        <f>SUM(AS90:AT90)</f>
        <v>0</v>
      </c>
      <c r="AV90" s="113"/>
      <c r="AW90" s="112"/>
      <c r="AX90" s="112"/>
      <c r="AY90" s="112"/>
      <c r="AZ90" s="114"/>
      <c r="BA90" s="115"/>
      <c r="BB90" s="115"/>
      <c r="BC90" s="116"/>
    </row>
    <row r="91" spans="1:55" ht="9.9499999999999993" hidden="1" customHeight="1" thickBot="1" x14ac:dyDescent="0.25">
      <c r="A91" s="956"/>
      <c r="B91" s="959"/>
      <c r="C91" s="962"/>
      <c r="D91" s="1005"/>
      <c r="E91" s="971"/>
      <c r="F91" s="968"/>
      <c r="G91" s="990"/>
      <c r="H91" s="974"/>
      <c r="I91" s="979"/>
      <c r="J91" s="980"/>
      <c r="K91" s="1008"/>
      <c r="L91" s="986"/>
      <c r="M91" s="180"/>
      <c r="N91" s="181"/>
      <c r="O91" s="182"/>
      <c r="P91" s="117"/>
      <c r="Q91" s="117"/>
      <c r="R91" s="1011"/>
      <c r="S91" s="183"/>
      <c r="T91" s="890"/>
      <c r="U91" s="184"/>
      <c r="V91" s="890"/>
      <c r="W91" s="184"/>
      <c r="X91" s="890"/>
      <c r="Y91" s="184"/>
      <c r="Z91" s="890"/>
      <c r="AA91" s="184"/>
      <c r="AB91" s="890"/>
      <c r="AC91" s="184"/>
      <c r="AD91" s="890"/>
      <c r="AE91" s="184"/>
      <c r="AF91" s="890"/>
      <c r="AG91" s="185"/>
      <c r="AH91" s="820"/>
      <c r="AI91" s="820"/>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87"/>
      <c r="J92" s="987"/>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54">
        <v>11</v>
      </c>
      <c r="B93" s="161" t="s">
        <v>1705</v>
      </c>
      <c r="C93" s="162" t="s">
        <v>1706</v>
      </c>
      <c r="D93" s="163" t="s">
        <v>21</v>
      </c>
      <c r="E93" s="163" t="s">
        <v>1892</v>
      </c>
      <c r="F93" s="162" t="s">
        <v>1707</v>
      </c>
      <c r="G93" s="164" t="s">
        <v>1679</v>
      </c>
      <c r="H93" s="164" t="s">
        <v>1680</v>
      </c>
      <c r="I93" s="165" t="s">
        <v>1908</v>
      </c>
      <c r="J93" s="166">
        <f>+$N$3</f>
        <v>2019</v>
      </c>
      <c r="K93" s="164" t="s">
        <v>1925</v>
      </c>
      <c r="L93" s="165" t="s">
        <v>1926</v>
      </c>
      <c r="M93" s="162" t="s">
        <v>1708</v>
      </c>
      <c r="N93" s="162" t="s">
        <v>1709</v>
      </c>
      <c r="O93" s="162" t="s">
        <v>1710</v>
      </c>
      <c r="P93" s="162" t="s">
        <v>1711</v>
      </c>
      <c r="Q93" s="162" t="s">
        <v>1712</v>
      </c>
      <c r="R93" s="167">
        <f t="shared" ref="R93" si="233">SUM(R94:R100)</f>
        <v>0</v>
      </c>
      <c r="S93" s="168">
        <f t="shared" ref="S93" si="234">SUM(S94:S100)</f>
        <v>0</v>
      </c>
      <c r="T93" s="169">
        <f t="shared" ref="T93" si="235">SUM(T94:T100)</f>
        <v>0</v>
      </c>
      <c r="U93" s="170">
        <f t="shared" ref="U93" si="236">SUM(U94:U100)</f>
        <v>0</v>
      </c>
      <c r="V93" s="169">
        <f t="shared" ref="V93" si="237">SUM(V94:V100)</f>
        <v>0</v>
      </c>
      <c r="W93" s="170">
        <f t="shared" ref="W93" si="238">SUM(W94:W100)</f>
        <v>0</v>
      </c>
      <c r="X93" s="169">
        <f t="shared" ref="X93" si="239">SUM(X94:X100)</f>
        <v>0</v>
      </c>
      <c r="Y93" s="170">
        <f t="shared" ref="Y93" si="240">SUM(Y94:Y100)</f>
        <v>0</v>
      </c>
      <c r="Z93" s="169">
        <f t="shared" ref="Z93" si="241">SUM(Z94:Z100)</f>
        <v>0</v>
      </c>
      <c r="AA93" s="170">
        <f t="shared" ref="AA93" si="242">SUM(AA94:AA100)</f>
        <v>0</v>
      </c>
      <c r="AB93" s="169">
        <f t="shared" ref="AB93" si="243">SUM(AB94:AB100)</f>
        <v>0</v>
      </c>
      <c r="AC93" s="170">
        <f t="shared" ref="AC93" si="244">SUM(AC94:AC100)</f>
        <v>0</v>
      </c>
      <c r="AD93" s="169">
        <f t="shared" ref="AD93" si="245">SUM(AD94:AD100)</f>
        <v>0</v>
      </c>
      <c r="AE93" s="170">
        <f t="shared" ref="AE93" si="246">SUM(AE94:AE100)</f>
        <v>0</v>
      </c>
      <c r="AF93" s="169">
        <f t="shared" ref="AF93" si="247">SUM(AF94:AF100)</f>
        <v>0</v>
      </c>
      <c r="AG93" s="171">
        <f t="shared" ref="AG93" si="248">SUM(AG94:AG100)</f>
        <v>0</v>
      </c>
      <c r="AH93" s="817"/>
      <c r="AI93" s="817"/>
      <c r="AJ93" s="172">
        <f t="shared" ref="AJ93" si="249">SUM(AJ94:AJ100)</f>
        <v>0</v>
      </c>
      <c r="AK93" s="173">
        <f t="shared" ref="AK93" si="250">SUM(AK94:AK100)</f>
        <v>0</v>
      </c>
      <c r="AL93" s="41">
        <f t="shared" ref="AL93" si="251">SUM(AL94:AL100)</f>
        <v>0</v>
      </c>
      <c r="AM93" s="42">
        <f t="shared" ref="AM93" si="252">SUM(AM94:AM100)</f>
        <v>0</v>
      </c>
      <c r="AN93" s="42">
        <f t="shared" ref="AN93" si="253">SUM(AN94:AN100)</f>
        <v>0</v>
      </c>
      <c r="AO93" s="42">
        <f t="shared" ref="AO93" si="254">SUM(AO94:AO100)</f>
        <v>0</v>
      </c>
      <c r="AP93" s="42">
        <f t="shared" ref="AP93" si="255">SUM(AP94:AP100)</f>
        <v>0</v>
      </c>
      <c r="AQ93" s="42">
        <f t="shared" ref="AQ93" si="256">SUM(AQ94:AQ100)</f>
        <v>0</v>
      </c>
      <c r="AR93" s="43">
        <f t="shared" ref="AR93" si="257">SUM(AR94:AR100)</f>
        <v>0</v>
      </c>
      <c r="AS93" s="104">
        <f t="shared" ref="AS93" si="258">SUM(AS94:AS100)</f>
        <v>0</v>
      </c>
      <c r="AT93" s="42">
        <f t="shared" ref="AT93" si="259">SUM(AT94:AT100)</f>
        <v>0</v>
      </c>
      <c r="AU93" s="43">
        <f t="shared" ref="AU93" si="260">SUM(AU94:AU100)</f>
        <v>0</v>
      </c>
      <c r="AV93" s="104">
        <f t="shared" ref="AV93" si="261">SUM(AV94:AV100)</f>
        <v>0</v>
      </c>
      <c r="AW93" s="42">
        <f t="shared" ref="AW93" si="262">SUM(AW94:AW100)</f>
        <v>0</v>
      </c>
      <c r="AX93" s="42">
        <f t="shared" ref="AX93" si="263">SUM(AX94:AX100)</f>
        <v>0</v>
      </c>
      <c r="AY93" s="42">
        <f t="shared" ref="AY93" si="264">SUM(AY94:AY100)</f>
        <v>0</v>
      </c>
      <c r="AZ93" s="105">
        <f t="shared" ref="AZ93" si="265">SUM(AZ94:AZ100)</f>
        <v>0</v>
      </c>
      <c r="BA93" s="44" t="s">
        <v>1685</v>
      </c>
      <c r="BB93" s="44" t="s">
        <v>1686</v>
      </c>
      <c r="BC93" s="45" t="s">
        <v>1687</v>
      </c>
    </row>
    <row r="94" spans="1:55" ht="17.25" hidden="1" customHeight="1" x14ac:dyDescent="0.2">
      <c r="A94" s="955"/>
      <c r="B94" s="957" t="str">
        <f>VLOOKUP($D$9,'PROYECTOS REGISTRADOS'!$A$2:$D$82,4,0)</f>
        <v>Incremento del número de visitantes anuales a los sitios de interés turístico Tocancipá, Cundinamarca, Centro Oriente</v>
      </c>
      <c r="C94" s="960" t="str">
        <f>VLOOKUP($D$9,'PROYECTOS REGISTRADOS'!$A$2:$D$82,3,0)</f>
        <v>2016-25817-0037</v>
      </c>
      <c r="D94" s="1003"/>
      <c r="E94" s="969" t="str">
        <f>IF(D94=0,"0-0",(VLOOKUP(D94,'CONSOLIDADO PLAN DESARROLLO'!$EL$9:$ET$304,2,0)))</f>
        <v>0-0</v>
      </c>
      <c r="F94" s="966" t="str">
        <f>IF(D94=0,"0-0",(VLOOKUP(D94,'CONSOLIDADO PLAN DESARROLLO'!$EL$9:$ET$304,3,0)))</f>
        <v>0-0</v>
      </c>
      <c r="G94" s="988" t="str">
        <f>IF(D94=0,"0-0",(VLOOKUP(D94,'CONSOLIDADO PLAN DESARROLLO'!$EL$9:$ET$304,4,0)))</f>
        <v>0-0</v>
      </c>
      <c r="H94" s="972" t="str">
        <f>IF(D94=0,"0-0",(VLOOKUP(D94,'CONSOLIDADO PLAN DESARROLLO'!$EL$9:$ET$304,5,0)))</f>
        <v>0-0</v>
      </c>
      <c r="I94" s="975" t="str">
        <f>IF(D94=0,"0-0",(VLOOKUP(D94,'CONSOLIDADO PLAN DESARROLLO'!$EL$9:$ET$304,$R$3,0)))</f>
        <v>0-0</v>
      </c>
      <c r="J94" s="976"/>
      <c r="K94" s="1006"/>
      <c r="L94" s="984"/>
      <c r="M94" s="174"/>
      <c r="N94" s="175"/>
      <c r="O94" s="176"/>
      <c r="P94" s="46"/>
      <c r="Q94" s="47"/>
      <c r="R94" s="1009"/>
      <c r="S94" s="48"/>
      <c r="T94" s="888"/>
      <c r="U94" s="49"/>
      <c r="V94" s="888"/>
      <c r="W94" s="49"/>
      <c r="X94" s="888"/>
      <c r="Y94" s="49"/>
      <c r="Z94" s="888"/>
      <c r="AA94" s="49"/>
      <c r="AB94" s="888"/>
      <c r="AC94" s="49"/>
      <c r="AD94" s="888"/>
      <c r="AE94" s="49"/>
      <c r="AF94" s="888"/>
      <c r="AG94" s="50"/>
      <c r="AH94" s="818"/>
      <c r="AI94" s="818"/>
      <c r="AJ94" s="879">
        <f>+R94+T94+V94+X94+Z94+AB94+AD94+AF94</f>
        <v>0</v>
      </c>
      <c r="AK94" s="103">
        <f t="shared" ref="AK94:AK99" si="266">AC94+AE94+AG94+S94+U94+W94+Y94+AA94</f>
        <v>0</v>
      </c>
      <c r="AL94" s="51"/>
      <c r="AM94" s="52"/>
      <c r="AN94" s="52"/>
      <c r="AO94" s="52"/>
      <c r="AP94" s="52"/>
      <c r="AQ94" s="52"/>
      <c r="AR94" s="53">
        <f t="shared" ref="AR94:AR99" si="267">SUM(AL94:AQ94)</f>
        <v>0</v>
      </c>
      <c r="AS94" s="54"/>
      <c r="AT94" s="52"/>
      <c r="AU94" s="53">
        <f t="shared" ref="AU94:AU98" si="268">SUM(AS94:AT94)</f>
        <v>0</v>
      </c>
      <c r="AV94" s="54"/>
      <c r="AW94" s="52"/>
      <c r="AX94" s="52"/>
      <c r="AY94" s="52"/>
      <c r="AZ94" s="55"/>
      <c r="BA94" s="56"/>
      <c r="BB94" s="56"/>
      <c r="BC94" s="57"/>
    </row>
    <row r="95" spans="1:55" ht="17.25" hidden="1" customHeight="1" x14ac:dyDescent="0.2">
      <c r="A95" s="955"/>
      <c r="B95" s="957"/>
      <c r="C95" s="960"/>
      <c r="D95" s="1003"/>
      <c r="E95" s="970"/>
      <c r="F95" s="966"/>
      <c r="G95" s="988"/>
      <c r="H95" s="972"/>
      <c r="I95" s="977"/>
      <c r="J95" s="978"/>
      <c r="K95" s="1006"/>
      <c r="L95" s="985"/>
      <c r="M95" s="174"/>
      <c r="N95" s="175"/>
      <c r="O95" s="176"/>
      <c r="P95" s="46"/>
      <c r="Q95" s="47"/>
      <c r="R95" s="1010"/>
      <c r="S95" s="48"/>
      <c r="T95" s="889"/>
      <c r="U95" s="49"/>
      <c r="V95" s="889"/>
      <c r="W95" s="49"/>
      <c r="X95" s="889"/>
      <c r="Y95" s="49"/>
      <c r="Z95" s="889"/>
      <c r="AA95" s="49"/>
      <c r="AB95" s="889"/>
      <c r="AC95" s="49"/>
      <c r="AD95" s="889"/>
      <c r="AE95" s="49"/>
      <c r="AF95" s="889"/>
      <c r="AG95" s="50"/>
      <c r="AH95" s="819"/>
      <c r="AI95" s="819"/>
      <c r="AJ95" s="880"/>
      <c r="AK95" s="103">
        <f t="shared" si="266"/>
        <v>0</v>
      </c>
      <c r="AL95" s="51"/>
      <c r="AM95" s="52"/>
      <c r="AN95" s="52"/>
      <c r="AO95" s="52"/>
      <c r="AP95" s="52"/>
      <c r="AQ95" s="52"/>
      <c r="AR95" s="53">
        <f t="shared" si="267"/>
        <v>0</v>
      </c>
      <c r="AS95" s="54"/>
      <c r="AT95" s="52"/>
      <c r="AU95" s="53">
        <f t="shared" si="268"/>
        <v>0</v>
      </c>
      <c r="AV95" s="54"/>
      <c r="AW95" s="52"/>
      <c r="AX95" s="52"/>
      <c r="AY95" s="52"/>
      <c r="AZ95" s="55"/>
      <c r="BA95" s="56"/>
      <c r="BB95" s="56"/>
      <c r="BC95" s="57"/>
    </row>
    <row r="96" spans="1:55" ht="17.25" hidden="1" customHeight="1" x14ac:dyDescent="0.2">
      <c r="A96" s="955"/>
      <c r="B96" s="957"/>
      <c r="C96" s="960"/>
      <c r="D96" s="1003"/>
      <c r="E96" s="970"/>
      <c r="F96" s="966"/>
      <c r="G96" s="988"/>
      <c r="H96" s="972"/>
      <c r="I96" s="977"/>
      <c r="J96" s="978"/>
      <c r="K96" s="1006"/>
      <c r="L96" s="985"/>
      <c r="M96" s="174"/>
      <c r="N96" s="175"/>
      <c r="O96" s="176"/>
      <c r="P96" s="46"/>
      <c r="Q96" s="47"/>
      <c r="R96" s="1010"/>
      <c r="S96" s="48"/>
      <c r="T96" s="889"/>
      <c r="U96" s="49"/>
      <c r="V96" s="889"/>
      <c r="W96" s="49"/>
      <c r="X96" s="889"/>
      <c r="Y96" s="49"/>
      <c r="Z96" s="889"/>
      <c r="AA96" s="49"/>
      <c r="AB96" s="889"/>
      <c r="AC96" s="49"/>
      <c r="AD96" s="889"/>
      <c r="AE96" s="49"/>
      <c r="AF96" s="889"/>
      <c r="AG96" s="50"/>
      <c r="AH96" s="819"/>
      <c r="AI96" s="819"/>
      <c r="AJ96" s="880"/>
      <c r="AK96" s="103">
        <f t="shared" si="266"/>
        <v>0</v>
      </c>
      <c r="AL96" s="51"/>
      <c r="AM96" s="52"/>
      <c r="AN96" s="52"/>
      <c r="AO96" s="52"/>
      <c r="AP96" s="52"/>
      <c r="AQ96" s="52"/>
      <c r="AR96" s="53">
        <f t="shared" si="267"/>
        <v>0</v>
      </c>
      <c r="AS96" s="54"/>
      <c r="AT96" s="52"/>
      <c r="AU96" s="53">
        <f t="shared" si="268"/>
        <v>0</v>
      </c>
      <c r="AV96" s="54"/>
      <c r="AW96" s="52"/>
      <c r="AX96" s="52"/>
      <c r="AY96" s="52"/>
      <c r="AZ96" s="55"/>
      <c r="BA96" s="56"/>
      <c r="BB96" s="56"/>
      <c r="BC96" s="57"/>
    </row>
    <row r="97" spans="1:55" ht="17.25" hidden="1" customHeight="1" x14ac:dyDescent="0.2">
      <c r="A97" s="955"/>
      <c r="B97" s="957"/>
      <c r="C97" s="960"/>
      <c r="D97" s="1003"/>
      <c r="E97" s="970"/>
      <c r="F97" s="966"/>
      <c r="G97" s="988"/>
      <c r="H97" s="972"/>
      <c r="I97" s="977"/>
      <c r="J97" s="978"/>
      <c r="K97" s="1006"/>
      <c r="L97" s="985"/>
      <c r="M97" s="174"/>
      <c r="N97" s="175"/>
      <c r="O97" s="176"/>
      <c r="P97" s="46"/>
      <c r="Q97" s="47"/>
      <c r="R97" s="1010"/>
      <c r="S97" s="48"/>
      <c r="T97" s="889"/>
      <c r="U97" s="49"/>
      <c r="V97" s="889"/>
      <c r="W97" s="49"/>
      <c r="X97" s="889"/>
      <c r="Y97" s="49"/>
      <c r="Z97" s="889"/>
      <c r="AA97" s="49"/>
      <c r="AB97" s="889"/>
      <c r="AC97" s="49"/>
      <c r="AD97" s="889"/>
      <c r="AE97" s="49"/>
      <c r="AF97" s="889"/>
      <c r="AG97" s="50"/>
      <c r="AH97" s="819"/>
      <c r="AI97" s="819"/>
      <c r="AJ97" s="880"/>
      <c r="AK97" s="103">
        <f t="shared" si="266"/>
        <v>0</v>
      </c>
      <c r="AL97" s="51"/>
      <c r="AM97" s="52"/>
      <c r="AN97" s="52"/>
      <c r="AO97" s="52"/>
      <c r="AP97" s="52"/>
      <c r="AQ97" s="52"/>
      <c r="AR97" s="53">
        <f t="shared" si="267"/>
        <v>0</v>
      </c>
      <c r="AS97" s="54"/>
      <c r="AT97" s="52"/>
      <c r="AU97" s="53">
        <f t="shared" si="268"/>
        <v>0</v>
      </c>
      <c r="AV97" s="54"/>
      <c r="AW97" s="52"/>
      <c r="AX97" s="52"/>
      <c r="AY97" s="52"/>
      <c r="AZ97" s="55"/>
      <c r="BA97" s="56"/>
      <c r="BB97" s="56"/>
      <c r="BC97" s="57"/>
    </row>
    <row r="98" spans="1:55" ht="17.25" hidden="1" customHeight="1" x14ac:dyDescent="0.2">
      <c r="A98" s="955"/>
      <c r="B98" s="957"/>
      <c r="C98" s="960"/>
      <c r="D98" s="1003"/>
      <c r="E98" s="970"/>
      <c r="F98" s="966"/>
      <c r="G98" s="988"/>
      <c r="H98" s="972"/>
      <c r="I98" s="977"/>
      <c r="J98" s="978"/>
      <c r="K98" s="1006"/>
      <c r="L98" s="985"/>
      <c r="M98" s="174"/>
      <c r="N98" s="175"/>
      <c r="O98" s="176"/>
      <c r="P98" s="46"/>
      <c r="Q98" s="47"/>
      <c r="R98" s="1010"/>
      <c r="S98" s="48"/>
      <c r="T98" s="889"/>
      <c r="U98" s="49"/>
      <c r="V98" s="889"/>
      <c r="W98" s="49"/>
      <c r="X98" s="889"/>
      <c r="Y98" s="49"/>
      <c r="Z98" s="889"/>
      <c r="AA98" s="49"/>
      <c r="AB98" s="889"/>
      <c r="AC98" s="49"/>
      <c r="AD98" s="889"/>
      <c r="AE98" s="49"/>
      <c r="AF98" s="889"/>
      <c r="AG98" s="50"/>
      <c r="AH98" s="819"/>
      <c r="AI98" s="819"/>
      <c r="AJ98" s="880"/>
      <c r="AK98" s="103">
        <f t="shared" si="266"/>
        <v>0</v>
      </c>
      <c r="AL98" s="51"/>
      <c r="AM98" s="52"/>
      <c r="AN98" s="52"/>
      <c r="AO98" s="52"/>
      <c r="AP98" s="52"/>
      <c r="AQ98" s="52"/>
      <c r="AR98" s="53">
        <f t="shared" si="267"/>
        <v>0</v>
      </c>
      <c r="AS98" s="54"/>
      <c r="AT98" s="52"/>
      <c r="AU98" s="53">
        <f t="shared" si="268"/>
        <v>0</v>
      </c>
      <c r="AV98" s="54"/>
      <c r="AW98" s="52"/>
      <c r="AX98" s="52"/>
      <c r="AY98" s="52"/>
      <c r="AZ98" s="55"/>
      <c r="BA98" s="56"/>
      <c r="BB98" s="56"/>
      <c r="BC98" s="57"/>
    </row>
    <row r="99" spans="1:55" ht="17.25" hidden="1" customHeight="1" x14ac:dyDescent="0.2">
      <c r="A99" s="955"/>
      <c r="B99" s="958"/>
      <c r="C99" s="961"/>
      <c r="D99" s="1004"/>
      <c r="E99" s="970"/>
      <c r="F99" s="967"/>
      <c r="G99" s="989"/>
      <c r="H99" s="973"/>
      <c r="I99" s="977"/>
      <c r="J99" s="978"/>
      <c r="K99" s="1007"/>
      <c r="L99" s="985"/>
      <c r="M99" s="177"/>
      <c r="N99" s="178"/>
      <c r="O99" s="179"/>
      <c r="P99" s="106"/>
      <c r="Q99" s="107"/>
      <c r="R99" s="1010"/>
      <c r="S99" s="108"/>
      <c r="T99" s="889"/>
      <c r="U99" s="109"/>
      <c r="V99" s="889"/>
      <c r="W99" s="109"/>
      <c r="X99" s="889"/>
      <c r="Y99" s="109"/>
      <c r="Z99" s="889"/>
      <c r="AA99" s="109"/>
      <c r="AB99" s="889"/>
      <c r="AC99" s="109"/>
      <c r="AD99" s="889"/>
      <c r="AE99" s="109"/>
      <c r="AF99" s="889"/>
      <c r="AG99" s="110"/>
      <c r="AH99" s="819"/>
      <c r="AI99" s="819"/>
      <c r="AJ99" s="881"/>
      <c r="AK99" s="103">
        <f t="shared" si="266"/>
        <v>0</v>
      </c>
      <c r="AL99" s="111"/>
      <c r="AM99" s="112"/>
      <c r="AN99" s="112"/>
      <c r="AO99" s="112"/>
      <c r="AP99" s="112"/>
      <c r="AQ99" s="112"/>
      <c r="AR99" s="53">
        <f t="shared" si="267"/>
        <v>0</v>
      </c>
      <c r="AS99" s="113"/>
      <c r="AT99" s="112"/>
      <c r="AU99" s="53">
        <f>SUM(AS99:AT99)</f>
        <v>0</v>
      </c>
      <c r="AV99" s="113"/>
      <c r="AW99" s="112"/>
      <c r="AX99" s="112"/>
      <c r="AY99" s="112"/>
      <c r="AZ99" s="114"/>
      <c r="BA99" s="115"/>
      <c r="BB99" s="115"/>
      <c r="BC99" s="116"/>
    </row>
    <row r="100" spans="1:55" ht="9.9499999999999993" hidden="1" customHeight="1" thickBot="1" x14ac:dyDescent="0.25">
      <c r="A100" s="956"/>
      <c r="B100" s="959"/>
      <c r="C100" s="962"/>
      <c r="D100" s="1005"/>
      <c r="E100" s="971"/>
      <c r="F100" s="968"/>
      <c r="G100" s="990"/>
      <c r="H100" s="974"/>
      <c r="I100" s="979"/>
      <c r="J100" s="980"/>
      <c r="K100" s="1008"/>
      <c r="L100" s="986"/>
      <c r="M100" s="180"/>
      <c r="N100" s="181"/>
      <c r="O100" s="182"/>
      <c r="P100" s="117"/>
      <c r="Q100" s="117"/>
      <c r="R100" s="1011"/>
      <c r="S100" s="183"/>
      <c r="T100" s="890"/>
      <c r="U100" s="184"/>
      <c r="V100" s="890"/>
      <c r="W100" s="184"/>
      <c r="X100" s="890"/>
      <c r="Y100" s="184"/>
      <c r="Z100" s="890"/>
      <c r="AA100" s="184"/>
      <c r="AB100" s="890"/>
      <c r="AC100" s="184"/>
      <c r="AD100" s="890"/>
      <c r="AE100" s="184"/>
      <c r="AF100" s="890"/>
      <c r="AG100" s="185"/>
      <c r="AH100" s="820"/>
      <c r="AI100" s="820"/>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87"/>
      <c r="J101" s="987"/>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54">
        <v>12</v>
      </c>
      <c r="B102" s="161" t="s">
        <v>1705</v>
      </c>
      <c r="C102" s="162" t="s">
        <v>1706</v>
      </c>
      <c r="D102" s="163" t="s">
        <v>21</v>
      </c>
      <c r="E102" s="163" t="s">
        <v>1892</v>
      </c>
      <c r="F102" s="162" t="s">
        <v>1707</v>
      </c>
      <c r="G102" s="164" t="s">
        <v>1679</v>
      </c>
      <c r="H102" s="164" t="s">
        <v>1680</v>
      </c>
      <c r="I102" s="165" t="s">
        <v>1908</v>
      </c>
      <c r="J102" s="166">
        <f>+$N$3</f>
        <v>2019</v>
      </c>
      <c r="K102" s="164" t="s">
        <v>1925</v>
      </c>
      <c r="L102" s="165" t="s">
        <v>1926</v>
      </c>
      <c r="M102" s="162" t="s">
        <v>1708</v>
      </c>
      <c r="N102" s="162" t="s">
        <v>1709</v>
      </c>
      <c r="O102" s="162" t="s">
        <v>1710</v>
      </c>
      <c r="P102" s="162" t="s">
        <v>1711</v>
      </c>
      <c r="Q102" s="162" t="s">
        <v>1712</v>
      </c>
      <c r="R102" s="167">
        <f t="shared" ref="R102" si="269">SUM(R103:R109)</f>
        <v>0</v>
      </c>
      <c r="S102" s="168">
        <f t="shared" ref="S102" si="270">SUM(S103:S109)</f>
        <v>0</v>
      </c>
      <c r="T102" s="169">
        <f t="shared" ref="T102" si="271">SUM(T103:T109)</f>
        <v>0</v>
      </c>
      <c r="U102" s="170">
        <f t="shared" ref="U102" si="272">SUM(U103:U109)</f>
        <v>0</v>
      </c>
      <c r="V102" s="169">
        <f t="shared" ref="V102" si="273">SUM(V103:V109)</f>
        <v>0</v>
      </c>
      <c r="W102" s="170">
        <f t="shared" ref="W102" si="274">SUM(W103:W109)</f>
        <v>0</v>
      </c>
      <c r="X102" s="169">
        <f t="shared" ref="X102" si="275">SUM(X103:X109)</f>
        <v>0</v>
      </c>
      <c r="Y102" s="170">
        <f t="shared" ref="Y102" si="276">SUM(Y103:Y109)</f>
        <v>0</v>
      </c>
      <c r="Z102" s="169">
        <f t="shared" ref="Z102" si="277">SUM(Z103:Z109)</f>
        <v>0</v>
      </c>
      <c r="AA102" s="170">
        <f t="shared" ref="AA102" si="278">SUM(AA103:AA109)</f>
        <v>0</v>
      </c>
      <c r="AB102" s="169">
        <f t="shared" ref="AB102" si="279">SUM(AB103:AB109)</f>
        <v>0</v>
      </c>
      <c r="AC102" s="170">
        <f t="shared" ref="AC102" si="280">SUM(AC103:AC109)</f>
        <v>0</v>
      </c>
      <c r="AD102" s="169">
        <f t="shared" ref="AD102" si="281">SUM(AD103:AD109)</f>
        <v>0</v>
      </c>
      <c r="AE102" s="170">
        <f t="shared" ref="AE102" si="282">SUM(AE103:AE109)</f>
        <v>0</v>
      </c>
      <c r="AF102" s="169">
        <f t="shared" ref="AF102" si="283">SUM(AF103:AF109)</f>
        <v>0</v>
      </c>
      <c r="AG102" s="171">
        <f t="shared" ref="AG102" si="284">SUM(AG103:AG109)</f>
        <v>0</v>
      </c>
      <c r="AH102" s="817"/>
      <c r="AI102" s="817"/>
      <c r="AJ102" s="172">
        <f t="shared" ref="AJ102" si="285">SUM(AJ103:AJ109)</f>
        <v>0</v>
      </c>
      <c r="AK102" s="173">
        <f t="shared" ref="AK102" si="286">SUM(AK103:AK109)</f>
        <v>0</v>
      </c>
      <c r="AL102" s="41">
        <f t="shared" ref="AL102" si="287">SUM(AL103:AL109)</f>
        <v>0</v>
      </c>
      <c r="AM102" s="42">
        <f t="shared" ref="AM102" si="288">SUM(AM103:AM109)</f>
        <v>0</v>
      </c>
      <c r="AN102" s="42">
        <f t="shared" ref="AN102" si="289">SUM(AN103:AN109)</f>
        <v>0</v>
      </c>
      <c r="AO102" s="42">
        <f t="shared" ref="AO102" si="290">SUM(AO103:AO109)</f>
        <v>0</v>
      </c>
      <c r="AP102" s="42">
        <f t="shared" ref="AP102" si="291">SUM(AP103:AP109)</f>
        <v>0</v>
      </c>
      <c r="AQ102" s="42">
        <f t="shared" ref="AQ102" si="292">SUM(AQ103:AQ109)</f>
        <v>0</v>
      </c>
      <c r="AR102" s="43">
        <f t="shared" ref="AR102" si="293">SUM(AR103:AR109)</f>
        <v>0</v>
      </c>
      <c r="AS102" s="104">
        <f t="shared" ref="AS102" si="294">SUM(AS103:AS109)</f>
        <v>0</v>
      </c>
      <c r="AT102" s="42">
        <f t="shared" ref="AT102" si="295">SUM(AT103:AT109)</f>
        <v>0</v>
      </c>
      <c r="AU102" s="43">
        <f t="shared" ref="AU102" si="296">SUM(AU103:AU109)</f>
        <v>0</v>
      </c>
      <c r="AV102" s="104">
        <f t="shared" ref="AV102" si="297">SUM(AV103:AV109)</f>
        <v>0</v>
      </c>
      <c r="AW102" s="42">
        <f t="shared" ref="AW102" si="298">SUM(AW103:AW109)</f>
        <v>0</v>
      </c>
      <c r="AX102" s="42">
        <f t="shared" ref="AX102" si="299">SUM(AX103:AX109)</f>
        <v>0</v>
      </c>
      <c r="AY102" s="42">
        <f t="shared" ref="AY102" si="300">SUM(AY103:AY109)</f>
        <v>0</v>
      </c>
      <c r="AZ102" s="105">
        <f t="shared" ref="AZ102" si="301">SUM(AZ103:AZ109)</f>
        <v>0</v>
      </c>
      <c r="BA102" s="44" t="s">
        <v>1685</v>
      </c>
      <c r="BB102" s="44" t="s">
        <v>1686</v>
      </c>
      <c r="BC102" s="45" t="s">
        <v>1687</v>
      </c>
    </row>
    <row r="103" spans="1:55" ht="17.25" hidden="1" customHeight="1" x14ac:dyDescent="0.2">
      <c r="A103" s="955"/>
      <c r="B103" s="957" t="str">
        <f>VLOOKUP($D$9,'PROYECTOS REGISTRADOS'!$A$2:$D$82,4,0)</f>
        <v>Incremento del número de visitantes anuales a los sitios de interés turístico Tocancipá, Cundinamarca, Centro Oriente</v>
      </c>
      <c r="C103" s="960" t="str">
        <f>VLOOKUP($D$9,'PROYECTOS REGISTRADOS'!$A$2:$D$82,3,0)</f>
        <v>2016-25817-0037</v>
      </c>
      <c r="D103" s="1003"/>
      <c r="E103" s="969" t="str">
        <f>IF(D103=0,"0-0",(VLOOKUP(D103,'CONSOLIDADO PLAN DESARROLLO'!$EL$9:$ET$304,2,0)))</f>
        <v>0-0</v>
      </c>
      <c r="F103" s="966" t="str">
        <f>IF(D103=0,"0-0",(VLOOKUP(D103,'CONSOLIDADO PLAN DESARROLLO'!$EL$9:$ET$304,3,0)))</f>
        <v>0-0</v>
      </c>
      <c r="G103" s="988" t="str">
        <f>IF(D103=0,"0-0",(VLOOKUP(D103,'CONSOLIDADO PLAN DESARROLLO'!$EL$9:$ET$304,4,0)))</f>
        <v>0-0</v>
      </c>
      <c r="H103" s="972" t="str">
        <f>IF(D103=0,"0-0",(VLOOKUP(D103,'CONSOLIDADO PLAN DESARROLLO'!$EL$9:$ET$304,5,0)))</f>
        <v>0-0</v>
      </c>
      <c r="I103" s="975" t="str">
        <f>IF(D103=0,"0-0",(VLOOKUP(D103,'CONSOLIDADO PLAN DESARROLLO'!$EL$9:$ET$304,$R$3,0)))</f>
        <v>0-0</v>
      </c>
      <c r="J103" s="976"/>
      <c r="K103" s="1006"/>
      <c r="L103" s="984"/>
      <c r="M103" s="174"/>
      <c r="N103" s="175"/>
      <c r="O103" s="176"/>
      <c r="P103" s="46"/>
      <c r="Q103" s="47"/>
      <c r="R103" s="1009"/>
      <c r="S103" s="48"/>
      <c r="T103" s="888"/>
      <c r="U103" s="49"/>
      <c r="V103" s="888"/>
      <c r="W103" s="49"/>
      <c r="X103" s="888"/>
      <c r="Y103" s="49"/>
      <c r="Z103" s="888"/>
      <c r="AA103" s="49"/>
      <c r="AB103" s="888"/>
      <c r="AC103" s="49"/>
      <c r="AD103" s="888"/>
      <c r="AE103" s="49"/>
      <c r="AF103" s="888"/>
      <c r="AG103" s="50"/>
      <c r="AH103" s="818"/>
      <c r="AI103" s="818"/>
      <c r="AJ103" s="879">
        <f>+R103+T103+V103+X103+Z103+AB103+AD103+AF103</f>
        <v>0</v>
      </c>
      <c r="AK103" s="103">
        <f t="shared" ref="AK103:AK108" si="302">AC103+AE103+AG103+S103+U103+W103+Y103+AA103</f>
        <v>0</v>
      </c>
      <c r="AL103" s="51"/>
      <c r="AM103" s="52"/>
      <c r="AN103" s="52"/>
      <c r="AO103" s="52"/>
      <c r="AP103" s="52"/>
      <c r="AQ103" s="52"/>
      <c r="AR103" s="53">
        <f t="shared" ref="AR103:AR108" si="303">SUM(AL103:AQ103)</f>
        <v>0</v>
      </c>
      <c r="AS103" s="54"/>
      <c r="AT103" s="52"/>
      <c r="AU103" s="53">
        <f t="shared" ref="AU103:AU107" si="304">SUM(AS103:AT103)</f>
        <v>0</v>
      </c>
      <c r="AV103" s="54"/>
      <c r="AW103" s="52"/>
      <c r="AX103" s="52"/>
      <c r="AY103" s="52"/>
      <c r="AZ103" s="55"/>
      <c r="BA103" s="56"/>
      <c r="BB103" s="56"/>
      <c r="BC103" s="57"/>
    </row>
    <row r="104" spans="1:55" ht="17.25" hidden="1" customHeight="1" x14ac:dyDescent="0.2">
      <c r="A104" s="955"/>
      <c r="B104" s="957"/>
      <c r="C104" s="960"/>
      <c r="D104" s="1003"/>
      <c r="E104" s="970"/>
      <c r="F104" s="966"/>
      <c r="G104" s="988"/>
      <c r="H104" s="972"/>
      <c r="I104" s="977"/>
      <c r="J104" s="978"/>
      <c r="K104" s="1006"/>
      <c r="L104" s="985"/>
      <c r="M104" s="174"/>
      <c r="N104" s="175"/>
      <c r="O104" s="176"/>
      <c r="P104" s="46"/>
      <c r="Q104" s="47"/>
      <c r="R104" s="1010"/>
      <c r="S104" s="48"/>
      <c r="T104" s="889"/>
      <c r="U104" s="49"/>
      <c r="V104" s="889"/>
      <c r="W104" s="49"/>
      <c r="X104" s="889"/>
      <c r="Y104" s="49"/>
      <c r="Z104" s="889"/>
      <c r="AA104" s="49"/>
      <c r="AB104" s="889"/>
      <c r="AC104" s="49"/>
      <c r="AD104" s="889"/>
      <c r="AE104" s="49"/>
      <c r="AF104" s="889"/>
      <c r="AG104" s="50"/>
      <c r="AH104" s="819"/>
      <c r="AI104" s="819"/>
      <c r="AJ104" s="880"/>
      <c r="AK104" s="103">
        <f t="shared" si="302"/>
        <v>0</v>
      </c>
      <c r="AL104" s="51"/>
      <c r="AM104" s="52"/>
      <c r="AN104" s="52"/>
      <c r="AO104" s="52"/>
      <c r="AP104" s="52"/>
      <c r="AQ104" s="52"/>
      <c r="AR104" s="53">
        <f t="shared" si="303"/>
        <v>0</v>
      </c>
      <c r="AS104" s="54"/>
      <c r="AT104" s="52"/>
      <c r="AU104" s="53">
        <f t="shared" si="304"/>
        <v>0</v>
      </c>
      <c r="AV104" s="54"/>
      <c r="AW104" s="52"/>
      <c r="AX104" s="52"/>
      <c r="AY104" s="52"/>
      <c r="AZ104" s="55"/>
      <c r="BA104" s="56"/>
      <c r="BB104" s="56"/>
      <c r="BC104" s="57"/>
    </row>
    <row r="105" spans="1:55" ht="17.25" hidden="1" customHeight="1" x14ac:dyDescent="0.2">
      <c r="A105" s="955"/>
      <c r="B105" s="957"/>
      <c r="C105" s="960"/>
      <c r="D105" s="1003"/>
      <c r="E105" s="970"/>
      <c r="F105" s="966"/>
      <c r="G105" s="988"/>
      <c r="H105" s="972"/>
      <c r="I105" s="977"/>
      <c r="J105" s="978"/>
      <c r="K105" s="1006"/>
      <c r="L105" s="985"/>
      <c r="M105" s="174"/>
      <c r="N105" s="175"/>
      <c r="O105" s="176"/>
      <c r="P105" s="46"/>
      <c r="Q105" s="47"/>
      <c r="R105" s="1010"/>
      <c r="S105" s="48"/>
      <c r="T105" s="889"/>
      <c r="U105" s="49"/>
      <c r="V105" s="889"/>
      <c r="W105" s="49"/>
      <c r="X105" s="889"/>
      <c r="Y105" s="49"/>
      <c r="Z105" s="889"/>
      <c r="AA105" s="49"/>
      <c r="AB105" s="889"/>
      <c r="AC105" s="49"/>
      <c r="AD105" s="889"/>
      <c r="AE105" s="49"/>
      <c r="AF105" s="889"/>
      <c r="AG105" s="50"/>
      <c r="AH105" s="819"/>
      <c r="AI105" s="819"/>
      <c r="AJ105" s="880"/>
      <c r="AK105" s="103">
        <f t="shared" si="302"/>
        <v>0</v>
      </c>
      <c r="AL105" s="51"/>
      <c r="AM105" s="52"/>
      <c r="AN105" s="52"/>
      <c r="AO105" s="52"/>
      <c r="AP105" s="52"/>
      <c r="AQ105" s="52"/>
      <c r="AR105" s="53">
        <f t="shared" si="303"/>
        <v>0</v>
      </c>
      <c r="AS105" s="54"/>
      <c r="AT105" s="52"/>
      <c r="AU105" s="53">
        <f t="shared" si="304"/>
        <v>0</v>
      </c>
      <c r="AV105" s="54"/>
      <c r="AW105" s="52"/>
      <c r="AX105" s="52"/>
      <c r="AY105" s="52"/>
      <c r="AZ105" s="55"/>
      <c r="BA105" s="56"/>
      <c r="BB105" s="56"/>
      <c r="BC105" s="57"/>
    </row>
    <row r="106" spans="1:55" ht="17.25" hidden="1" customHeight="1" x14ac:dyDescent="0.2">
      <c r="A106" s="955"/>
      <c r="B106" s="957"/>
      <c r="C106" s="960"/>
      <c r="D106" s="1003"/>
      <c r="E106" s="970"/>
      <c r="F106" s="966"/>
      <c r="G106" s="988"/>
      <c r="H106" s="972"/>
      <c r="I106" s="977"/>
      <c r="J106" s="978"/>
      <c r="K106" s="1006"/>
      <c r="L106" s="985"/>
      <c r="M106" s="174"/>
      <c r="N106" s="175"/>
      <c r="O106" s="176"/>
      <c r="P106" s="46"/>
      <c r="Q106" s="47"/>
      <c r="R106" s="1010"/>
      <c r="S106" s="48"/>
      <c r="T106" s="889"/>
      <c r="U106" s="49"/>
      <c r="V106" s="889"/>
      <c r="W106" s="49"/>
      <c r="X106" s="889"/>
      <c r="Y106" s="49"/>
      <c r="Z106" s="889"/>
      <c r="AA106" s="49"/>
      <c r="AB106" s="889"/>
      <c r="AC106" s="49"/>
      <c r="AD106" s="889"/>
      <c r="AE106" s="49"/>
      <c r="AF106" s="889"/>
      <c r="AG106" s="50"/>
      <c r="AH106" s="819"/>
      <c r="AI106" s="819"/>
      <c r="AJ106" s="880"/>
      <c r="AK106" s="103">
        <f t="shared" si="302"/>
        <v>0</v>
      </c>
      <c r="AL106" s="51"/>
      <c r="AM106" s="52"/>
      <c r="AN106" s="52"/>
      <c r="AO106" s="52"/>
      <c r="AP106" s="52"/>
      <c r="AQ106" s="52"/>
      <c r="AR106" s="53">
        <f t="shared" si="303"/>
        <v>0</v>
      </c>
      <c r="AS106" s="54"/>
      <c r="AT106" s="52"/>
      <c r="AU106" s="53">
        <f t="shared" si="304"/>
        <v>0</v>
      </c>
      <c r="AV106" s="54"/>
      <c r="AW106" s="52"/>
      <c r="AX106" s="52"/>
      <c r="AY106" s="52"/>
      <c r="AZ106" s="55"/>
      <c r="BA106" s="56"/>
      <c r="BB106" s="56"/>
      <c r="BC106" s="57"/>
    </row>
    <row r="107" spans="1:55" ht="17.25" hidden="1" customHeight="1" x14ac:dyDescent="0.2">
      <c r="A107" s="955"/>
      <c r="B107" s="957"/>
      <c r="C107" s="960"/>
      <c r="D107" s="1003"/>
      <c r="E107" s="970"/>
      <c r="F107" s="966"/>
      <c r="G107" s="988"/>
      <c r="H107" s="972"/>
      <c r="I107" s="977"/>
      <c r="J107" s="978"/>
      <c r="K107" s="1006"/>
      <c r="L107" s="985"/>
      <c r="M107" s="174"/>
      <c r="N107" s="175"/>
      <c r="O107" s="176"/>
      <c r="P107" s="46"/>
      <c r="Q107" s="47"/>
      <c r="R107" s="1010"/>
      <c r="S107" s="48"/>
      <c r="T107" s="889"/>
      <c r="U107" s="49"/>
      <c r="V107" s="889"/>
      <c r="W107" s="49"/>
      <c r="X107" s="889"/>
      <c r="Y107" s="49"/>
      <c r="Z107" s="889"/>
      <c r="AA107" s="49"/>
      <c r="AB107" s="889"/>
      <c r="AC107" s="49"/>
      <c r="AD107" s="889"/>
      <c r="AE107" s="49"/>
      <c r="AF107" s="889"/>
      <c r="AG107" s="50"/>
      <c r="AH107" s="819"/>
      <c r="AI107" s="819"/>
      <c r="AJ107" s="880"/>
      <c r="AK107" s="103">
        <f t="shared" si="302"/>
        <v>0</v>
      </c>
      <c r="AL107" s="51"/>
      <c r="AM107" s="52"/>
      <c r="AN107" s="52"/>
      <c r="AO107" s="52"/>
      <c r="AP107" s="52"/>
      <c r="AQ107" s="52"/>
      <c r="AR107" s="53">
        <f t="shared" si="303"/>
        <v>0</v>
      </c>
      <c r="AS107" s="54"/>
      <c r="AT107" s="52"/>
      <c r="AU107" s="53">
        <f t="shared" si="304"/>
        <v>0</v>
      </c>
      <c r="AV107" s="54"/>
      <c r="AW107" s="52"/>
      <c r="AX107" s="52"/>
      <c r="AY107" s="52"/>
      <c r="AZ107" s="55"/>
      <c r="BA107" s="56"/>
      <c r="BB107" s="56"/>
      <c r="BC107" s="57"/>
    </row>
    <row r="108" spans="1:55" ht="17.25" hidden="1" customHeight="1" x14ac:dyDescent="0.2">
      <c r="A108" s="955"/>
      <c r="B108" s="958"/>
      <c r="C108" s="961"/>
      <c r="D108" s="1004"/>
      <c r="E108" s="970"/>
      <c r="F108" s="967"/>
      <c r="G108" s="989"/>
      <c r="H108" s="973"/>
      <c r="I108" s="977"/>
      <c r="J108" s="978"/>
      <c r="K108" s="1007"/>
      <c r="L108" s="985"/>
      <c r="M108" s="177"/>
      <c r="N108" s="178"/>
      <c r="O108" s="179"/>
      <c r="P108" s="106"/>
      <c r="Q108" s="107"/>
      <c r="R108" s="1010"/>
      <c r="S108" s="108"/>
      <c r="T108" s="889"/>
      <c r="U108" s="109"/>
      <c r="V108" s="889"/>
      <c r="W108" s="109"/>
      <c r="X108" s="889"/>
      <c r="Y108" s="109"/>
      <c r="Z108" s="889"/>
      <c r="AA108" s="109"/>
      <c r="AB108" s="889"/>
      <c r="AC108" s="109"/>
      <c r="AD108" s="889"/>
      <c r="AE108" s="109"/>
      <c r="AF108" s="889"/>
      <c r="AG108" s="110"/>
      <c r="AH108" s="819"/>
      <c r="AI108" s="819"/>
      <c r="AJ108" s="881"/>
      <c r="AK108" s="103">
        <f t="shared" si="302"/>
        <v>0</v>
      </c>
      <c r="AL108" s="111"/>
      <c r="AM108" s="112"/>
      <c r="AN108" s="112"/>
      <c r="AO108" s="112"/>
      <c r="AP108" s="112"/>
      <c r="AQ108" s="112"/>
      <c r="AR108" s="53">
        <f t="shared" si="303"/>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56"/>
      <c r="B109" s="959"/>
      <c r="C109" s="962"/>
      <c r="D109" s="1005"/>
      <c r="E109" s="971"/>
      <c r="F109" s="968"/>
      <c r="G109" s="990"/>
      <c r="H109" s="974"/>
      <c r="I109" s="979"/>
      <c r="J109" s="980"/>
      <c r="K109" s="1008"/>
      <c r="L109" s="986"/>
      <c r="M109" s="180"/>
      <c r="N109" s="181"/>
      <c r="O109" s="182"/>
      <c r="P109" s="117"/>
      <c r="Q109" s="117"/>
      <c r="R109" s="1011"/>
      <c r="S109" s="183"/>
      <c r="T109" s="890"/>
      <c r="U109" s="184"/>
      <c r="V109" s="890"/>
      <c r="W109" s="184"/>
      <c r="X109" s="890"/>
      <c r="Y109" s="184"/>
      <c r="Z109" s="890"/>
      <c r="AA109" s="184"/>
      <c r="AB109" s="890"/>
      <c r="AC109" s="184"/>
      <c r="AD109" s="890"/>
      <c r="AE109" s="184"/>
      <c r="AF109" s="890"/>
      <c r="AG109" s="185"/>
      <c r="AH109" s="820"/>
      <c r="AI109" s="820"/>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87"/>
      <c r="J110" s="987"/>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54">
        <v>13</v>
      </c>
      <c r="B111" s="161" t="s">
        <v>1705</v>
      </c>
      <c r="C111" s="162" t="s">
        <v>1706</v>
      </c>
      <c r="D111" s="163" t="s">
        <v>21</v>
      </c>
      <c r="E111" s="163" t="s">
        <v>1892</v>
      </c>
      <c r="F111" s="162" t="s">
        <v>1707</v>
      </c>
      <c r="G111" s="164" t="s">
        <v>1679</v>
      </c>
      <c r="H111" s="164" t="s">
        <v>1680</v>
      </c>
      <c r="I111" s="165" t="s">
        <v>1908</v>
      </c>
      <c r="J111" s="166">
        <f>+$N$3</f>
        <v>2019</v>
      </c>
      <c r="K111" s="164" t="s">
        <v>1925</v>
      </c>
      <c r="L111" s="165" t="s">
        <v>1926</v>
      </c>
      <c r="M111" s="162" t="s">
        <v>1708</v>
      </c>
      <c r="N111" s="162" t="s">
        <v>1709</v>
      </c>
      <c r="O111" s="162" t="s">
        <v>1710</v>
      </c>
      <c r="P111" s="162" t="s">
        <v>1711</v>
      </c>
      <c r="Q111" s="162" t="s">
        <v>1712</v>
      </c>
      <c r="R111" s="167">
        <f t="shared" ref="R111" si="305">SUM(R112:R118)</f>
        <v>0</v>
      </c>
      <c r="S111" s="168">
        <f t="shared" ref="S111" si="306">SUM(S112:S118)</f>
        <v>0</v>
      </c>
      <c r="T111" s="169">
        <f t="shared" ref="T111" si="307">SUM(T112:T118)</f>
        <v>0</v>
      </c>
      <c r="U111" s="170">
        <f t="shared" ref="U111" si="308">SUM(U112:U118)</f>
        <v>0</v>
      </c>
      <c r="V111" s="169">
        <f t="shared" ref="V111" si="309">SUM(V112:V118)</f>
        <v>0</v>
      </c>
      <c r="W111" s="170">
        <f t="shared" ref="W111" si="310">SUM(W112:W118)</f>
        <v>0</v>
      </c>
      <c r="X111" s="169">
        <f t="shared" ref="X111" si="311">SUM(X112:X118)</f>
        <v>0</v>
      </c>
      <c r="Y111" s="170">
        <f t="shared" ref="Y111" si="312">SUM(Y112:Y118)</f>
        <v>0</v>
      </c>
      <c r="Z111" s="169">
        <f t="shared" ref="Z111" si="313">SUM(Z112:Z118)</f>
        <v>0</v>
      </c>
      <c r="AA111" s="170">
        <f t="shared" ref="AA111" si="314">SUM(AA112:AA118)</f>
        <v>0</v>
      </c>
      <c r="AB111" s="169">
        <f t="shared" ref="AB111" si="315">SUM(AB112:AB118)</f>
        <v>0</v>
      </c>
      <c r="AC111" s="170">
        <f t="shared" ref="AC111" si="316">SUM(AC112:AC118)</f>
        <v>0</v>
      </c>
      <c r="AD111" s="169">
        <f t="shared" ref="AD111" si="317">SUM(AD112:AD118)</f>
        <v>0</v>
      </c>
      <c r="AE111" s="170">
        <f t="shared" ref="AE111" si="318">SUM(AE112:AE118)</f>
        <v>0</v>
      </c>
      <c r="AF111" s="169">
        <f t="shared" ref="AF111" si="319">SUM(AF112:AF118)</f>
        <v>0</v>
      </c>
      <c r="AG111" s="171">
        <f t="shared" ref="AG111" si="320">SUM(AG112:AG118)</f>
        <v>0</v>
      </c>
      <c r="AH111" s="817"/>
      <c r="AI111" s="817"/>
      <c r="AJ111" s="172">
        <f t="shared" ref="AJ111" si="321">SUM(AJ112:AJ118)</f>
        <v>0</v>
      </c>
      <c r="AK111" s="173">
        <f t="shared" ref="AK111" si="322">SUM(AK112:AK118)</f>
        <v>0</v>
      </c>
      <c r="AL111" s="41">
        <f t="shared" ref="AL111" si="323">SUM(AL112:AL118)</f>
        <v>0</v>
      </c>
      <c r="AM111" s="42">
        <f t="shared" ref="AM111" si="324">SUM(AM112:AM118)</f>
        <v>0</v>
      </c>
      <c r="AN111" s="42">
        <f t="shared" ref="AN111" si="325">SUM(AN112:AN118)</f>
        <v>0</v>
      </c>
      <c r="AO111" s="42">
        <f t="shared" ref="AO111" si="326">SUM(AO112:AO118)</f>
        <v>0</v>
      </c>
      <c r="AP111" s="42">
        <f t="shared" ref="AP111" si="327">SUM(AP112:AP118)</f>
        <v>0</v>
      </c>
      <c r="AQ111" s="42">
        <f t="shared" ref="AQ111" si="328">SUM(AQ112:AQ118)</f>
        <v>0</v>
      </c>
      <c r="AR111" s="43">
        <f t="shared" ref="AR111" si="329">SUM(AR112:AR118)</f>
        <v>0</v>
      </c>
      <c r="AS111" s="104">
        <f t="shared" ref="AS111" si="330">SUM(AS112:AS118)</f>
        <v>0</v>
      </c>
      <c r="AT111" s="42">
        <f t="shared" ref="AT111" si="331">SUM(AT112:AT118)</f>
        <v>0</v>
      </c>
      <c r="AU111" s="43">
        <f t="shared" ref="AU111" si="332">SUM(AU112:AU118)</f>
        <v>0</v>
      </c>
      <c r="AV111" s="104">
        <f t="shared" ref="AV111" si="333">SUM(AV112:AV118)</f>
        <v>0</v>
      </c>
      <c r="AW111" s="42">
        <f t="shared" ref="AW111" si="334">SUM(AW112:AW118)</f>
        <v>0</v>
      </c>
      <c r="AX111" s="42">
        <f t="shared" ref="AX111" si="335">SUM(AX112:AX118)</f>
        <v>0</v>
      </c>
      <c r="AY111" s="42">
        <f t="shared" ref="AY111" si="336">SUM(AY112:AY118)</f>
        <v>0</v>
      </c>
      <c r="AZ111" s="105">
        <f t="shared" ref="AZ111" si="337">SUM(AZ112:AZ118)</f>
        <v>0</v>
      </c>
      <c r="BA111" s="44" t="s">
        <v>1685</v>
      </c>
      <c r="BB111" s="44" t="s">
        <v>1686</v>
      </c>
      <c r="BC111" s="45" t="s">
        <v>1687</v>
      </c>
    </row>
    <row r="112" spans="1:55" ht="17.25" hidden="1" customHeight="1" x14ac:dyDescent="0.2">
      <c r="A112" s="955"/>
      <c r="B112" s="957" t="str">
        <f>VLOOKUP($D$9,'PROYECTOS REGISTRADOS'!$A$2:$D$82,4,0)</f>
        <v>Incremento del número de visitantes anuales a los sitios de interés turístico Tocancipá, Cundinamarca, Centro Oriente</v>
      </c>
      <c r="C112" s="960" t="str">
        <f>VLOOKUP($D$9,'PROYECTOS REGISTRADOS'!$A$2:$D$82,3,0)</f>
        <v>2016-25817-0037</v>
      </c>
      <c r="D112" s="1003"/>
      <c r="E112" s="969" t="str">
        <f>IF(D112=0,"0-0",(VLOOKUP(D112,'CONSOLIDADO PLAN DESARROLLO'!$EL$9:$ET$304,2,0)))</f>
        <v>0-0</v>
      </c>
      <c r="F112" s="966" t="str">
        <f>IF(D112=0,"0-0",(VLOOKUP(D112,'CONSOLIDADO PLAN DESARROLLO'!$EL$9:$ET$304,3,0)))</f>
        <v>0-0</v>
      </c>
      <c r="G112" s="988" t="str">
        <f>IF(D112=0,"0-0",(VLOOKUP(D112,'CONSOLIDADO PLAN DESARROLLO'!$EL$9:$ET$304,4,0)))</f>
        <v>0-0</v>
      </c>
      <c r="H112" s="972" t="str">
        <f>IF(D112=0,"0-0",(VLOOKUP(D112,'CONSOLIDADO PLAN DESARROLLO'!$EL$9:$ET$304,5,0)))</f>
        <v>0-0</v>
      </c>
      <c r="I112" s="975" t="str">
        <f>IF(D112=0,"0-0",(VLOOKUP(D112,'CONSOLIDADO PLAN DESARROLLO'!$EL$9:$ET$304,$R$3,0)))</f>
        <v>0-0</v>
      </c>
      <c r="J112" s="976"/>
      <c r="K112" s="1006"/>
      <c r="L112" s="984"/>
      <c r="M112" s="174"/>
      <c r="N112" s="175"/>
      <c r="O112" s="176"/>
      <c r="P112" s="46"/>
      <c r="Q112" s="47"/>
      <c r="R112" s="1009"/>
      <c r="S112" s="48"/>
      <c r="T112" s="888"/>
      <c r="U112" s="49"/>
      <c r="V112" s="888"/>
      <c r="W112" s="49"/>
      <c r="X112" s="888"/>
      <c r="Y112" s="49"/>
      <c r="Z112" s="888"/>
      <c r="AA112" s="49"/>
      <c r="AB112" s="888"/>
      <c r="AC112" s="49"/>
      <c r="AD112" s="888"/>
      <c r="AE112" s="49"/>
      <c r="AF112" s="888"/>
      <c r="AG112" s="50"/>
      <c r="AH112" s="818"/>
      <c r="AI112" s="818"/>
      <c r="AJ112" s="879">
        <f>+R112+T112+V112+X112+Z112+AB112+AD112+AF112</f>
        <v>0</v>
      </c>
      <c r="AK112" s="103">
        <f t="shared" ref="AK112:AK117" si="338">AC112+AE112+AG112+S112+U112+W112+Y112+AA112</f>
        <v>0</v>
      </c>
      <c r="AL112" s="51"/>
      <c r="AM112" s="52"/>
      <c r="AN112" s="52"/>
      <c r="AO112" s="52"/>
      <c r="AP112" s="52"/>
      <c r="AQ112" s="52"/>
      <c r="AR112" s="53">
        <f t="shared" ref="AR112:AR117" si="339">SUM(AL112:AQ112)</f>
        <v>0</v>
      </c>
      <c r="AS112" s="54"/>
      <c r="AT112" s="52"/>
      <c r="AU112" s="53">
        <f t="shared" ref="AU112:AU116" si="340">SUM(AS112:AT112)</f>
        <v>0</v>
      </c>
      <c r="AV112" s="54"/>
      <c r="AW112" s="52"/>
      <c r="AX112" s="52"/>
      <c r="AY112" s="52"/>
      <c r="AZ112" s="55"/>
      <c r="BA112" s="56"/>
      <c r="BB112" s="56"/>
      <c r="BC112" s="57"/>
    </row>
    <row r="113" spans="1:55" ht="17.25" hidden="1" customHeight="1" x14ac:dyDescent="0.2">
      <c r="A113" s="955"/>
      <c r="B113" s="957"/>
      <c r="C113" s="960"/>
      <c r="D113" s="1003"/>
      <c r="E113" s="970"/>
      <c r="F113" s="966"/>
      <c r="G113" s="988"/>
      <c r="H113" s="972"/>
      <c r="I113" s="977"/>
      <c r="J113" s="978"/>
      <c r="K113" s="1006"/>
      <c r="L113" s="985"/>
      <c r="M113" s="174"/>
      <c r="N113" s="175"/>
      <c r="O113" s="176"/>
      <c r="P113" s="46"/>
      <c r="Q113" s="47"/>
      <c r="R113" s="1010"/>
      <c r="S113" s="48"/>
      <c r="T113" s="889"/>
      <c r="U113" s="49"/>
      <c r="V113" s="889"/>
      <c r="W113" s="49"/>
      <c r="X113" s="889"/>
      <c r="Y113" s="49"/>
      <c r="Z113" s="889"/>
      <c r="AA113" s="49"/>
      <c r="AB113" s="889"/>
      <c r="AC113" s="49"/>
      <c r="AD113" s="889"/>
      <c r="AE113" s="49"/>
      <c r="AF113" s="889"/>
      <c r="AG113" s="50"/>
      <c r="AH113" s="819"/>
      <c r="AI113" s="819"/>
      <c r="AJ113" s="880"/>
      <c r="AK113" s="103">
        <f t="shared" si="338"/>
        <v>0</v>
      </c>
      <c r="AL113" s="51"/>
      <c r="AM113" s="52"/>
      <c r="AN113" s="52"/>
      <c r="AO113" s="52"/>
      <c r="AP113" s="52"/>
      <c r="AQ113" s="52"/>
      <c r="AR113" s="53">
        <f t="shared" si="339"/>
        <v>0</v>
      </c>
      <c r="AS113" s="54"/>
      <c r="AT113" s="52"/>
      <c r="AU113" s="53">
        <f t="shared" si="340"/>
        <v>0</v>
      </c>
      <c r="AV113" s="54"/>
      <c r="AW113" s="52"/>
      <c r="AX113" s="52"/>
      <c r="AY113" s="52"/>
      <c r="AZ113" s="55"/>
      <c r="BA113" s="56"/>
      <c r="BB113" s="56"/>
      <c r="BC113" s="57"/>
    </row>
    <row r="114" spans="1:55" ht="17.25" hidden="1" customHeight="1" x14ac:dyDescent="0.2">
      <c r="A114" s="955"/>
      <c r="B114" s="957"/>
      <c r="C114" s="960"/>
      <c r="D114" s="1003"/>
      <c r="E114" s="970"/>
      <c r="F114" s="966"/>
      <c r="G114" s="988"/>
      <c r="H114" s="972"/>
      <c r="I114" s="977"/>
      <c r="J114" s="978"/>
      <c r="K114" s="1006"/>
      <c r="L114" s="985"/>
      <c r="M114" s="174"/>
      <c r="N114" s="175"/>
      <c r="O114" s="176"/>
      <c r="P114" s="46"/>
      <c r="Q114" s="47"/>
      <c r="R114" s="1010"/>
      <c r="S114" s="48"/>
      <c r="T114" s="889"/>
      <c r="U114" s="49"/>
      <c r="V114" s="889"/>
      <c r="W114" s="49"/>
      <c r="X114" s="889"/>
      <c r="Y114" s="49"/>
      <c r="Z114" s="889"/>
      <c r="AA114" s="49"/>
      <c r="AB114" s="889"/>
      <c r="AC114" s="49"/>
      <c r="AD114" s="889"/>
      <c r="AE114" s="49"/>
      <c r="AF114" s="889"/>
      <c r="AG114" s="50"/>
      <c r="AH114" s="819"/>
      <c r="AI114" s="819"/>
      <c r="AJ114" s="880"/>
      <c r="AK114" s="103">
        <f t="shared" si="338"/>
        <v>0</v>
      </c>
      <c r="AL114" s="51"/>
      <c r="AM114" s="52"/>
      <c r="AN114" s="52"/>
      <c r="AO114" s="52"/>
      <c r="AP114" s="52"/>
      <c r="AQ114" s="52"/>
      <c r="AR114" s="53">
        <f t="shared" si="339"/>
        <v>0</v>
      </c>
      <c r="AS114" s="54"/>
      <c r="AT114" s="52"/>
      <c r="AU114" s="53">
        <f t="shared" si="340"/>
        <v>0</v>
      </c>
      <c r="AV114" s="54"/>
      <c r="AW114" s="52"/>
      <c r="AX114" s="52"/>
      <c r="AY114" s="52"/>
      <c r="AZ114" s="55"/>
      <c r="BA114" s="56"/>
      <c r="BB114" s="56"/>
      <c r="BC114" s="57"/>
    </row>
    <row r="115" spans="1:55" ht="17.25" hidden="1" customHeight="1" x14ac:dyDescent="0.2">
      <c r="A115" s="955"/>
      <c r="B115" s="957"/>
      <c r="C115" s="960"/>
      <c r="D115" s="1003"/>
      <c r="E115" s="970"/>
      <c r="F115" s="966"/>
      <c r="G115" s="988"/>
      <c r="H115" s="972"/>
      <c r="I115" s="977"/>
      <c r="J115" s="978"/>
      <c r="K115" s="1006"/>
      <c r="L115" s="985"/>
      <c r="M115" s="174"/>
      <c r="N115" s="175"/>
      <c r="O115" s="176"/>
      <c r="P115" s="46"/>
      <c r="Q115" s="47"/>
      <c r="R115" s="1010"/>
      <c r="S115" s="48"/>
      <c r="T115" s="889"/>
      <c r="U115" s="49"/>
      <c r="V115" s="889"/>
      <c r="W115" s="49"/>
      <c r="X115" s="889"/>
      <c r="Y115" s="49"/>
      <c r="Z115" s="889"/>
      <c r="AA115" s="49"/>
      <c r="AB115" s="889"/>
      <c r="AC115" s="49"/>
      <c r="AD115" s="889"/>
      <c r="AE115" s="49"/>
      <c r="AF115" s="889"/>
      <c r="AG115" s="50"/>
      <c r="AH115" s="819"/>
      <c r="AI115" s="819"/>
      <c r="AJ115" s="880"/>
      <c r="AK115" s="103">
        <f t="shared" si="338"/>
        <v>0</v>
      </c>
      <c r="AL115" s="51"/>
      <c r="AM115" s="52"/>
      <c r="AN115" s="52"/>
      <c r="AO115" s="52"/>
      <c r="AP115" s="52"/>
      <c r="AQ115" s="52"/>
      <c r="AR115" s="53">
        <f t="shared" si="339"/>
        <v>0</v>
      </c>
      <c r="AS115" s="54"/>
      <c r="AT115" s="52"/>
      <c r="AU115" s="53">
        <f t="shared" si="340"/>
        <v>0</v>
      </c>
      <c r="AV115" s="54"/>
      <c r="AW115" s="52"/>
      <c r="AX115" s="52"/>
      <c r="AY115" s="52"/>
      <c r="AZ115" s="55"/>
      <c r="BA115" s="56"/>
      <c r="BB115" s="56"/>
      <c r="BC115" s="57"/>
    </row>
    <row r="116" spans="1:55" ht="17.25" hidden="1" customHeight="1" x14ac:dyDescent="0.2">
      <c r="A116" s="955"/>
      <c r="B116" s="957"/>
      <c r="C116" s="960"/>
      <c r="D116" s="1003"/>
      <c r="E116" s="970"/>
      <c r="F116" s="966"/>
      <c r="G116" s="988"/>
      <c r="H116" s="972"/>
      <c r="I116" s="977"/>
      <c r="J116" s="978"/>
      <c r="K116" s="1006"/>
      <c r="L116" s="985"/>
      <c r="M116" s="174"/>
      <c r="N116" s="175"/>
      <c r="O116" s="176"/>
      <c r="P116" s="46"/>
      <c r="Q116" s="47"/>
      <c r="R116" s="1010"/>
      <c r="S116" s="48"/>
      <c r="T116" s="889"/>
      <c r="U116" s="49"/>
      <c r="V116" s="889"/>
      <c r="W116" s="49"/>
      <c r="X116" s="889"/>
      <c r="Y116" s="49"/>
      <c r="Z116" s="889"/>
      <c r="AA116" s="49"/>
      <c r="AB116" s="889"/>
      <c r="AC116" s="49"/>
      <c r="AD116" s="889"/>
      <c r="AE116" s="49"/>
      <c r="AF116" s="889"/>
      <c r="AG116" s="50"/>
      <c r="AH116" s="819"/>
      <c r="AI116" s="819"/>
      <c r="AJ116" s="880"/>
      <c r="AK116" s="103">
        <f t="shared" si="338"/>
        <v>0</v>
      </c>
      <c r="AL116" s="51"/>
      <c r="AM116" s="52"/>
      <c r="AN116" s="52"/>
      <c r="AO116" s="52"/>
      <c r="AP116" s="52"/>
      <c r="AQ116" s="52"/>
      <c r="AR116" s="53">
        <f t="shared" si="339"/>
        <v>0</v>
      </c>
      <c r="AS116" s="54"/>
      <c r="AT116" s="52"/>
      <c r="AU116" s="53">
        <f t="shared" si="340"/>
        <v>0</v>
      </c>
      <c r="AV116" s="54"/>
      <c r="AW116" s="52"/>
      <c r="AX116" s="52"/>
      <c r="AY116" s="52"/>
      <c r="AZ116" s="55"/>
      <c r="BA116" s="56"/>
      <c r="BB116" s="56"/>
      <c r="BC116" s="57"/>
    </row>
    <row r="117" spans="1:55" ht="17.25" hidden="1" customHeight="1" x14ac:dyDescent="0.2">
      <c r="A117" s="955"/>
      <c r="B117" s="958"/>
      <c r="C117" s="961"/>
      <c r="D117" s="1004"/>
      <c r="E117" s="970"/>
      <c r="F117" s="967"/>
      <c r="G117" s="989"/>
      <c r="H117" s="973"/>
      <c r="I117" s="977"/>
      <c r="J117" s="978"/>
      <c r="K117" s="1007"/>
      <c r="L117" s="985"/>
      <c r="M117" s="177"/>
      <c r="N117" s="178"/>
      <c r="O117" s="179"/>
      <c r="P117" s="106"/>
      <c r="Q117" s="107"/>
      <c r="R117" s="1010"/>
      <c r="S117" s="108"/>
      <c r="T117" s="889"/>
      <c r="U117" s="109"/>
      <c r="V117" s="889"/>
      <c r="W117" s="109"/>
      <c r="X117" s="889"/>
      <c r="Y117" s="109"/>
      <c r="Z117" s="889"/>
      <c r="AA117" s="109"/>
      <c r="AB117" s="889"/>
      <c r="AC117" s="109"/>
      <c r="AD117" s="889"/>
      <c r="AE117" s="109"/>
      <c r="AF117" s="889"/>
      <c r="AG117" s="110"/>
      <c r="AH117" s="819"/>
      <c r="AI117" s="819"/>
      <c r="AJ117" s="881"/>
      <c r="AK117" s="103">
        <f t="shared" si="338"/>
        <v>0</v>
      </c>
      <c r="AL117" s="111"/>
      <c r="AM117" s="112"/>
      <c r="AN117" s="112"/>
      <c r="AO117" s="112"/>
      <c r="AP117" s="112"/>
      <c r="AQ117" s="112"/>
      <c r="AR117" s="53">
        <f t="shared" si="339"/>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56"/>
      <c r="B118" s="959"/>
      <c r="C118" s="962"/>
      <c r="D118" s="1005"/>
      <c r="E118" s="971"/>
      <c r="F118" s="968"/>
      <c r="G118" s="990"/>
      <c r="H118" s="974"/>
      <c r="I118" s="979"/>
      <c r="J118" s="980"/>
      <c r="K118" s="1008"/>
      <c r="L118" s="986"/>
      <c r="M118" s="180"/>
      <c r="N118" s="181"/>
      <c r="O118" s="182"/>
      <c r="P118" s="117"/>
      <c r="Q118" s="117"/>
      <c r="R118" s="1011"/>
      <c r="S118" s="183"/>
      <c r="T118" s="890"/>
      <c r="U118" s="184"/>
      <c r="V118" s="890"/>
      <c r="W118" s="184"/>
      <c r="X118" s="890"/>
      <c r="Y118" s="184"/>
      <c r="Z118" s="890"/>
      <c r="AA118" s="184"/>
      <c r="AB118" s="890"/>
      <c r="AC118" s="184"/>
      <c r="AD118" s="890"/>
      <c r="AE118" s="184"/>
      <c r="AF118" s="890"/>
      <c r="AG118" s="185"/>
      <c r="AH118" s="820"/>
      <c r="AI118" s="820"/>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87"/>
      <c r="J119" s="987"/>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54">
        <v>14</v>
      </c>
      <c r="B120" s="161" t="s">
        <v>1705</v>
      </c>
      <c r="C120" s="162" t="s">
        <v>1706</v>
      </c>
      <c r="D120" s="163" t="s">
        <v>21</v>
      </c>
      <c r="E120" s="163" t="s">
        <v>1892</v>
      </c>
      <c r="F120" s="162" t="s">
        <v>1707</v>
      </c>
      <c r="G120" s="164" t="s">
        <v>1679</v>
      </c>
      <c r="H120" s="164" t="s">
        <v>1680</v>
      </c>
      <c r="I120" s="165" t="s">
        <v>1908</v>
      </c>
      <c r="J120" s="166">
        <f>+$N$3</f>
        <v>2019</v>
      </c>
      <c r="K120" s="164" t="s">
        <v>1925</v>
      </c>
      <c r="L120" s="165" t="s">
        <v>1926</v>
      </c>
      <c r="M120" s="162" t="s">
        <v>1708</v>
      </c>
      <c r="N120" s="162" t="s">
        <v>1709</v>
      </c>
      <c r="O120" s="162" t="s">
        <v>1710</v>
      </c>
      <c r="P120" s="162" t="s">
        <v>1711</v>
      </c>
      <c r="Q120" s="162" t="s">
        <v>1712</v>
      </c>
      <c r="R120" s="167">
        <f t="shared" ref="R120" si="341">SUM(R121:R127)</f>
        <v>0</v>
      </c>
      <c r="S120" s="168">
        <f t="shared" ref="S120" si="342">SUM(S121:S127)</f>
        <v>0</v>
      </c>
      <c r="T120" s="169">
        <f t="shared" ref="T120" si="343">SUM(T121:T127)</f>
        <v>0</v>
      </c>
      <c r="U120" s="170">
        <f t="shared" ref="U120" si="344">SUM(U121:U127)</f>
        <v>0</v>
      </c>
      <c r="V120" s="169">
        <f t="shared" ref="V120" si="345">SUM(V121:V127)</f>
        <v>0</v>
      </c>
      <c r="W120" s="170">
        <f t="shared" ref="W120" si="346">SUM(W121:W127)</f>
        <v>0</v>
      </c>
      <c r="X120" s="169">
        <f t="shared" ref="X120" si="347">SUM(X121:X127)</f>
        <v>0</v>
      </c>
      <c r="Y120" s="170">
        <f t="shared" ref="Y120" si="348">SUM(Y121:Y127)</f>
        <v>0</v>
      </c>
      <c r="Z120" s="169">
        <f t="shared" ref="Z120" si="349">SUM(Z121:Z127)</f>
        <v>0</v>
      </c>
      <c r="AA120" s="170">
        <f t="shared" ref="AA120" si="350">SUM(AA121:AA127)</f>
        <v>0</v>
      </c>
      <c r="AB120" s="169">
        <f t="shared" ref="AB120" si="351">SUM(AB121:AB127)</f>
        <v>0</v>
      </c>
      <c r="AC120" s="170">
        <f t="shared" ref="AC120" si="352">SUM(AC121:AC127)</f>
        <v>0</v>
      </c>
      <c r="AD120" s="169">
        <f t="shared" ref="AD120" si="353">SUM(AD121:AD127)</f>
        <v>0</v>
      </c>
      <c r="AE120" s="170">
        <f t="shared" ref="AE120" si="354">SUM(AE121:AE127)</f>
        <v>0</v>
      </c>
      <c r="AF120" s="169">
        <f t="shared" ref="AF120" si="355">SUM(AF121:AF127)</f>
        <v>0</v>
      </c>
      <c r="AG120" s="171">
        <f t="shared" ref="AG120" si="356">SUM(AG121:AG127)</f>
        <v>0</v>
      </c>
      <c r="AH120" s="817"/>
      <c r="AI120" s="817"/>
      <c r="AJ120" s="172">
        <f t="shared" ref="AJ120" si="357">SUM(AJ121:AJ127)</f>
        <v>0</v>
      </c>
      <c r="AK120" s="173">
        <f t="shared" ref="AK120" si="358">SUM(AK121:AK127)</f>
        <v>0</v>
      </c>
      <c r="AL120" s="41">
        <f t="shared" ref="AL120" si="359">SUM(AL121:AL127)</f>
        <v>0</v>
      </c>
      <c r="AM120" s="42">
        <f t="shared" ref="AM120" si="360">SUM(AM121:AM127)</f>
        <v>0</v>
      </c>
      <c r="AN120" s="42">
        <f t="shared" ref="AN120" si="361">SUM(AN121:AN127)</f>
        <v>0</v>
      </c>
      <c r="AO120" s="42">
        <f t="shared" ref="AO120" si="362">SUM(AO121:AO127)</f>
        <v>0</v>
      </c>
      <c r="AP120" s="42">
        <f t="shared" ref="AP120" si="363">SUM(AP121:AP127)</f>
        <v>0</v>
      </c>
      <c r="AQ120" s="42">
        <f t="shared" ref="AQ120" si="364">SUM(AQ121:AQ127)</f>
        <v>0</v>
      </c>
      <c r="AR120" s="43">
        <f t="shared" ref="AR120" si="365">SUM(AR121:AR127)</f>
        <v>0</v>
      </c>
      <c r="AS120" s="104">
        <f t="shared" ref="AS120" si="366">SUM(AS121:AS127)</f>
        <v>0</v>
      </c>
      <c r="AT120" s="42">
        <f t="shared" ref="AT120" si="367">SUM(AT121:AT127)</f>
        <v>0</v>
      </c>
      <c r="AU120" s="43">
        <f t="shared" ref="AU120" si="368">SUM(AU121:AU127)</f>
        <v>0</v>
      </c>
      <c r="AV120" s="104">
        <f t="shared" ref="AV120" si="369">SUM(AV121:AV127)</f>
        <v>0</v>
      </c>
      <c r="AW120" s="42">
        <f t="shared" ref="AW120" si="370">SUM(AW121:AW127)</f>
        <v>0</v>
      </c>
      <c r="AX120" s="42">
        <f t="shared" ref="AX120" si="371">SUM(AX121:AX127)</f>
        <v>0</v>
      </c>
      <c r="AY120" s="42">
        <f t="shared" ref="AY120" si="372">SUM(AY121:AY127)</f>
        <v>0</v>
      </c>
      <c r="AZ120" s="105">
        <f t="shared" ref="AZ120" si="373">SUM(AZ121:AZ127)</f>
        <v>0</v>
      </c>
      <c r="BA120" s="44" t="s">
        <v>1685</v>
      </c>
      <c r="BB120" s="44" t="s">
        <v>1686</v>
      </c>
      <c r="BC120" s="45" t="s">
        <v>1687</v>
      </c>
    </row>
    <row r="121" spans="1:55" ht="17.25" hidden="1" customHeight="1" x14ac:dyDescent="0.2">
      <c r="A121" s="955"/>
      <c r="B121" s="957" t="str">
        <f>VLOOKUP($D$9,'PROYECTOS REGISTRADOS'!$A$2:$D$82,4,0)</f>
        <v>Incremento del número de visitantes anuales a los sitios de interés turístico Tocancipá, Cundinamarca, Centro Oriente</v>
      </c>
      <c r="C121" s="960" t="str">
        <f>VLOOKUP($D$9,'PROYECTOS REGISTRADOS'!$A$2:$D$82,3,0)</f>
        <v>2016-25817-0037</v>
      </c>
      <c r="D121" s="1003"/>
      <c r="E121" s="969" t="str">
        <f>IF(D121=0,"0-0",(VLOOKUP(D121,'CONSOLIDADO PLAN DESARROLLO'!$EL$9:$ET$304,2,0)))</f>
        <v>0-0</v>
      </c>
      <c r="F121" s="966" t="str">
        <f>IF(D121=0,"0-0",(VLOOKUP(D121,'CONSOLIDADO PLAN DESARROLLO'!$EL$9:$ET$304,3,0)))</f>
        <v>0-0</v>
      </c>
      <c r="G121" s="988" t="str">
        <f>IF(D121=0,"0-0",(VLOOKUP(D121,'CONSOLIDADO PLAN DESARROLLO'!$EL$9:$ET$304,4,0)))</f>
        <v>0-0</v>
      </c>
      <c r="H121" s="972" t="str">
        <f>IF(D121=0,"0-0",(VLOOKUP(D121,'CONSOLIDADO PLAN DESARROLLO'!$EL$9:$ET$304,5,0)))</f>
        <v>0-0</v>
      </c>
      <c r="I121" s="975" t="str">
        <f>IF(D121=0,"0-0",(VLOOKUP(D121,'CONSOLIDADO PLAN DESARROLLO'!$EL$9:$ET$304,$R$3,0)))</f>
        <v>0-0</v>
      </c>
      <c r="J121" s="976"/>
      <c r="K121" s="1006"/>
      <c r="L121" s="984"/>
      <c r="M121" s="174"/>
      <c r="N121" s="175"/>
      <c r="O121" s="176"/>
      <c r="P121" s="46"/>
      <c r="Q121" s="47"/>
      <c r="R121" s="1009"/>
      <c r="S121" s="48"/>
      <c r="T121" s="888"/>
      <c r="U121" s="49"/>
      <c r="V121" s="888"/>
      <c r="W121" s="49"/>
      <c r="X121" s="888"/>
      <c r="Y121" s="49"/>
      <c r="Z121" s="888"/>
      <c r="AA121" s="49"/>
      <c r="AB121" s="888"/>
      <c r="AC121" s="49"/>
      <c r="AD121" s="888"/>
      <c r="AE121" s="49"/>
      <c r="AF121" s="888"/>
      <c r="AG121" s="50"/>
      <c r="AH121" s="818"/>
      <c r="AI121" s="818"/>
      <c r="AJ121" s="879">
        <f>+R121+T121+V121+X121+Z121+AB121+AD121+AF121</f>
        <v>0</v>
      </c>
      <c r="AK121" s="103">
        <f t="shared" ref="AK121:AK126" si="374">AC121+AE121+AG121+S121+U121+W121+Y121+AA121</f>
        <v>0</v>
      </c>
      <c r="AL121" s="51"/>
      <c r="AM121" s="52"/>
      <c r="AN121" s="52"/>
      <c r="AO121" s="52"/>
      <c r="AP121" s="52"/>
      <c r="AQ121" s="52"/>
      <c r="AR121" s="53">
        <f t="shared" ref="AR121:AR126" si="375">SUM(AL121:AQ121)</f>
        <v>0</v>
      </c>
      <c r="AS121" s="54"/>
      <c r="AT121" s="52"/>
      <c r="AU121" s="53">
        <f t="shared" ref="AU121:AU125" si="376">SUM(AS121:AT121)</f>
        <v>0</v>
      </c>
      <c r="AV121" s="54"/>
      <c r="AW121" s="52"/>
      <c r="AX121" s="52"/>
      <c r="AY121" s="52"/>
      <c r="AZ121" s="55"/>
      <c r="BA121" s="56"/>
      <c r="BB121" s="56"/>
      <c r="BC121" s="57"/>
    </row>
    <row r="122" spans="1:55" ht="17.25" hidden="1" customHeight="1" x14ac:dyDescent="0.2">
      <c r="A122" s="955"/>
      <c r="B122" s="957"/>
      <c r="C122" s="960"/>
      <c r="D122" s="1003"/>
      <c r="E122" s="970"/>
      <c r="F122" s="966"/>
      <c r="G122" s="988"/>
      <c r="H122" s="972"/>
      <c r="I122" s="977"/>
      <c r="J122" s="978"/>
      <c r="K122" s="1006"/>
      <c r="L122" s="985"/>
      <c r="M122" s="174"/>
      <c r="N122" s="175"/>
      <c r="O122" s="176"/>
      <c r="P122" s="46"/>
      <c r="Q122" s="47"/>
      <c r="R122" s="1010"/>
      <c r="S122" s="48"/>
      <c r="T122" s="889"/>
      <c r="U122" s="49"/>
      <c r="V122" s="889"/>
      <c r="W122" s="49"/>
      <c r="X122" s="889"/>
      <c r="Y122" s="49"/>
      <c r="Z122" s="889"/>
      <c r="AA122" s="49"/>
      <c r="AB122" s="889"/>
      <c r="AC122" s="49"/>
      <c r="AD122" s="889"/>
      <c r="AE122" s="49"/>
      <c r="AF122" s="889"/>
      <c r="AG122" s="50"/>
      <c r="AH122" s="819"/>
      <c r="AI122" s="819"/>
      <c r="AJ122" s="880"/>
      <c r="AK122" s="103">
        <f t="shared" si="374"/>
        <v>0</v>
      </c>
      <c r="AL122" s="51"/>
      <c r="AM122" s="52"/>
      <c r="AN122" s="52"/>
      <c r="AO122" s="52"/>
      <c r="AP122" s="52"/>
      <c r="AQ122" s="52"/>
      <c r="AR122" s="53">
        <f t="shared" si="375"/>
        <v>0</v>
      </c>
      <c r="AS122" s="54"/>
      <c r="AT122" s="52"/>
      <c r="AU122" s="53">
        <f t="shared" si="376"/>
        <v>0</v>
      </c>
      <c r="AV122" s="54"/>
      <c r="AW122" s="52"/>
      <c r="AX122" s="52"/>
      <c r="AY122" s="52"/>
      <c r="AZ122" s="55"/>
      <c r="BA122" s="56"/>
      <c r="BB122" s="56"/>
      <c r="BC122" s="57"/>
    </row>
    <row r="123" spans="1:55" ht="17.25" hidden="1" customHeight="1" x14ac:dyDescent="0.2">
      <c r="A123" s="955"/>
      <c r="B123" s="957"/>
      <c r="C123" s="960"/>
      <c r="D123" s="1003"/>
      <c r="E123" s="970"/>
      <c r="F123" s="966"/>
      <c r="G123" s="988"/>
      <c r="H123" s="972"/>
      <c r="I123" s="977"/>
      <c r="J123" s="978"/>
      <c r="K123" s="1006"/>
      <c r="L123" s="985"/>
      <c r="M123" s="174"/>
      <c r="N123" s="175"/>
      <c r="O123" s="176"/>
      <c r="P123" s="46"/>
      <c r="Q123" s="47"/>
      <c r="R123" s="1010"/>
      <c r="S123" s="48"/>
      <c r="T123" s="889"/>
      <c r="U123" s="49"/>
      <c r="V123" s="889"/>
      <c r="W123" s="49"/>
      <c r="X123" s="889"/>
      <c r="Y123" s="49"/>
      <c r="Z123" s="889"/>
      <c r="AA123" s="49"/>
      <c r="AB123" s="889"/>
      <c r="AC123" s="49"/>
      <c r="AD123" s="889"/>
      <c r="AE123" s="49"/>
      <c r="AF123" s="889"/>
      <c r="AG123" s="50"/>
      <c r="AH123" s="819"/>
      <c r="AI123" s="819"/>
      <c r="AJ123" s="880"/>
      <c r="AK123" s="103">
        <f t="shared" si="374"/>
        <v>0</v>
      </c>
      <c r="AL123" s="51"/>
      <c r="AM123" s="52"/>
      <c r="AN123" s="52"/>
      <c r="AO123" s="52"/>
      <c r="AP123" s="52"/>
      <c r="AQ123" s="52"/>
      <c r="AR123" s="53">
        <f t="shared" si="375"/>
        <v>0</v>
      </c>
      <c r="AS123" s="54"/>
      <c r="AT123" s="52"/>
      <c r="AU123" s="53">
        <f t="shared" si="376"/>
        <v>0</v>
      </c>
      <c r="AV123" s="54"/>
      <c r="AW123" s="52"/>
      <c r="AX123" s="52"/>
      <c r="AY123" s="52"/>
      <c r="AZ123" s="55"/>
      <c r="BA123" s="56"/>
      <c r="BB123" s="56"/>
      <c r="BC123" s="57"/>
    </row>
    <row r="124" spans="1:55" ht="17.25" hidden="1" customHeight="1" x14ac:dyDescent="0.2">
      <c r="A124" s="955"/>
      <c r="B124" s="957"/>
      <c r="C124" s="960"/>
      <c r="D124" s="1003"/>
      <c r="E124" s="970"/>
      <c r="F124" s="966"/>
      <c r="G124" s="988"/>
      <c r="H124" s="972"/>
      <c r="I124" s="977"/>
      <c r="J124" s="978"/>
      <c r="K124" s="1006"/>
      <c r="L124" s="985"/>
      <c r="M124" s="174"/>
      <c r="N124" s="175"/>
      <c r="O124" s="176"/>
      <c r="P124" s="46"/>
      <c r="Q124" s="47"/>
      <c r="R124" s="1010"/>
      <c r="S124" s="48"/>
      <c r="T124" s="889"/>
      <c r="U124" s="49"/>
      <c r="V124" s="889"/>
      <c r="W124" s="49"/>
      <c r="X124" s="889"/>
      <c r="Y124" s="49"/>
      <c r="Z124" s="889"/>
      <c r="AA124" s="49"/>
      <c r="AB124" s="889"/>
      <c r="AC124" s="49"/>
      <c r="AD124" s="889"/>
      <c r="AE124" s="49"/>
      <c r="AF124" s="889"/>
      <c r="AG124" s="50"/>
      <c r="AH124" s="819"/>
      <c r="AI124" s="819"/>
      <c r="AJ124" s="880"/>
      <c r="AK124" s="103">
        <f t="shared" si="374"/>
        <v>0</v>
      </c>
      <c r="AL124" s="51"/>
      <c r="AM124" s="52"/>
      <c r="AN124" s="52"/>
      <c r="AO124" s="52"/>
      <c r="AP124" s="52"/>
      <c r="AQ124" s="52"/>
      <c r="AR124" s="53">
        <f t="shared" si="375"/>
        <v>0</v>
      </c>
      <c r="AS124" s="54"/>
      <c r="AT124" s="52"/>
      <c r="AU124" s="53">
        <f t="shared" si="376"/>
        <v>0</v>
      </c>
      <c r="AV124" s="54"/>
      <c r="AW124" s="52"/>
      <c r="AX124" s="52"/>
      <c r="AY124" s="52"/>
      <c r="AZ124" s="55"/>
      <c r="BA124" s="56"/>
      <c r="BB124" s="56"/>
      <c r="BC124" s="57"/>
    </row>
    <row r="125" spans="1:55" ht="17.25" hidden="1" customHeight="1" x14ac:dyDescent="0.2">
      <c r="A125" s="955"/>
      <c r="B125" s="957"/>
      <c r="C125" s="960"/>
      <c r="D125" s="1003"/>
      <c r="E125" s="970"/>
      <c r="F125" s="966"/>
      <c r="G125" s="988"/>
      <c r="H125" s="972"/>
      <c r="I125" s="977"/>
      <c r="J125" s="978"/>
      <c r="K125" s="1006"/>
      <c r="L125" s="985"/>
      <c r="M125" s="174"/>
      <c r="N125" s="175"/>
      <c r="O125" s="176"/>
      <c r="P125" s="46"/>
      <c r="Q125" s="47"/>
      <c r="R125" s="1010"/>
      <c r="S125" s="48"/>
      <c r="T125" s="889"/>
      <c r="U125" s="49"/>
      <c r="V125" s="889"/>
      <c r="W125" s="49"/>
      <c r="X125" s="889"/>
      <c r="Y125" s="49"/>
      <c r="Z125" s="889"/>
      <c r="AA125" s="49"/>
      <c r="AB125" s="889"/>
      <c r="AC125" s="49"/>
      <c r="AD125" s="889"/>
      <c r="AE125" s="49"/>
      <c r="AF125" s="889"/>
      <c r="AG125" s="50"/>
      <c r="AH125" s="819"/>
      <c r="AI125" s="819"/>
      <c r="AJ125" s="880"/>
      <c r="AK125" s="103">
        <f t="shared" si="374"/>
        <v>0</v>
      </c>
      <c r="AL125" s="51"/>
      <c r="AM125" s="52"/>
      <c r="AN125" s="52"/>
      <c r="AO125" s="52"/>
      <c r="AP125" s="52"/>
      <c r="AQ125" s="52"/>
      <c r="AR125" s="53">
        <f t="shared" si="375"/>
        <v>0</v>
      </c>
      <c r="AS125" s="54"/>
      <c r="AT125" s="52"/>
      <c r="AU125" s="53">
        <f t="shared" si="376"/>
        <v>0</v>
      </c>
      <c r="AV125" s="54"/>
      <c r="AW125" s="52"/>
      <c r="AX125" s="52"/>
      <c r="AY125" s="52"/>
      <c r="AZ125" s="55"/>
      <c r="BA125" s="56"/>
      <c r="BB125" s="56"/>
      <c r="BC125" s="57"/>
    </row>
    <row r="126" spans="1:55" ht="17.25" hidden="1" customHeight="1" x14ac:dyDescent="0.2">
      <c r="A126" s="955"/>
      <c r="B126" s="958"/>
      <c r="C126" s="961"/>
      <c r="D126" s="1004"/>
      <c r="E126" s="970"/>
      <c r="F126" s="967"/>
      <c r="G126" s="989"/>
      <c r="H126" s="973"/>
      <c r="I126" s="977"/>
      <c r="J126" s="978"/>
      <c r="K126" s="1007"/>
      <c r="L126" s="985"/>
      <c r="M126" s="177"/>
      <c r="N126" s="178"/>
      <c r="O126" s="179"/>
      <c r="P126" s="106"/>
      <c r="Q126" s="107"/>
      <c r="R126" s="1010"/>
      <c r="S126" s="108"/>
      <c r="T126" s="889"/>
      <c r="U126" s="109"/>
      <c r="V126" s="889"/>
      <c r="W126" s="109"/>
      <c r="X126" s="889"/>
      <c r="Y126" s="109"/>
      <c r="Z126" s="889"/>
      <c r="AA126" s="109"/>
      <c r="AB126" s="889"/>
      <c r="AC126" s="109"/>
      <c r="AD126" s="889"/>
      <c r="AE126" s="109"/>
      <c r="AF126" s="889"/>
      <c r="AG126" s="110"/>
      <c r="AH126" s="819"/>
      <c r="AI126" s="819"/>
      <c r="AJ126" s="881"/>
      <c r="AK126" s="103">
        <f t="shared" si="374"/>
        <v>0</v>
      </c>
      <c r="AL126" s="111"/>
      <c r="AM126" s="112"/>
      <c r="AN126" s="112"/>
      <c r="AO126" s="112"/>
      <c r="AP126" s="112"/>
      <c r="AQ126" s="112"/>
      <c r="AR126" s="53">
        <f t="shared" si="375"/>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56"/>
      <c r="B127" s="959"/>
      <c r="C127" s="962"/>
      <c r="D127" s="1005"/>
      <c r="E127" s="971"/>
      <c r="F127" s="968"/>
      <c r="G127" s="990"/>
      <c r="H127" s="974"/>
      <c r="I127" s="979"/>
      <c r="J127" s="980"/>
      <c r="K127" s="1008"/>
      <c r="L127" s="986"/>
      <c r="M127" s="180"/>
      <c r="N127" s="181"/>
      <c r="O127" s="182"/>
      <c r="P127" s="117"/>
      <c r="Q127" s="117"/>
      <c r="R127" s="1011"/>
      <c r="S127" s="183"/>
      <c r="T127" s="890"/>
      <c r="U127" s="184"/>
      <c r="V127" s="890"/>
      <c r="W127" s="184"/>
      <c r="X127" s="890"/>
      <c r="Y127" s="184"/>
      <c r="Z127" s="890"/>
      <c r="AA127" s="184"/>
      <c r="AB127" s="890"/>
      <c r="AC127" s="184"/>
      <c r="AD127" s="890"/>
      <c r="AE127" s="184"/>
      <c r="AF127" s="890"/>
      <c r="AG127" s="185"/>
      <c r="AH127" s="820"/>
      <c r="AI127" s="820"/>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87"/>
      <c r="J128" s="987"/>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54">
        <v>15</v>
      </c>
      <c r="B129" s="161" t="s">
        <v>1705</v>
      </c>
      <c r="C129" s="162" t="s">
        <v>1706</v>
      </c>
      <c r="D129" s="163" t="s">
        <v>21</v>
      </c>
      <c r="E129" s="163" t="s">
        <v>1892</v>
      </c>
      <c r="F129" s="162" t="s">
        <v>1707</v>
      </c>
      <c r="G129" s="164" t="s">
        <v>1679</v>
      </c>
      <c r="H129" s="164" t="s">
        <v>1680</v>
      </c>
      <c r="I129" s="165" t="s">
        <v>1908</v>
      </c>
      <c r="J129" s="166">
        <f>+$N$3</f>
        <v>2019</v>
      </c>
      <c r="K129" s="164" t="s">
        <v>1925</v>
      </c>
      <c r="L129" s="165" t="s">
        <v>1926</v>
      </c>
      <c r="M129" s="162" t="s">
        <v>1708</v>
      </c>
      <c r="N129" s="162" t="s">
        <v>1709</v>
      </c>
      <c r="O129" s="162" t="s">
        <v>1710</v>
      </c>
      <c r="P129" s="162" t="s">
        <v>1711</v>
      </c>
      <c r="Q129" s="162" t="s">
        <v>1712</v>
      </c>
      <c r="R129" s="167">
        <f t="shared" ref="R129" si="377">SUM(R130:R136)</f>
        <v>0</v>
      </c>
      <c r="S129" s="168">
        <f t="shared" ref="S129" si="378">SUM(S130:S136)</f>
        <v>0</v>
      </c>
      <c r="T129" s="169">
        <f t="shared" ref="T129" si="379">SUM(T130:T136)</f>
        <v>0</v>
      </c>
      <c r="U129" s="170">
        <f t="shared" ref="U129" si="380">SUM(U130:U136)</f>
        <v>0</v>
      </c>
      <c r="V129" s="169">
        <f t="shared" ref="V129" si="381">SUM(V130:V136)</f>
        <v>0</v>
      </c>
      <c r="W129" s="170">
        <f t="shared" ref="W129" si="382">SUM(W130:W136)</f>
        <v>0</v>
      </c>
      <c r="X129" s="169">
        <f t="shared" ref="X129" si="383">SUM(X130:X136)</f>
        <v>0</v>
      </c>
      <c r="Y129" s="170">
        <f t="shared" ref="Y129" si="384">SUM(Y130:Y136)</f>
        <v>0</v>
      </c>
      <c r="Z129" s="169">
        <f t="shared" ref="Z129" si="385">SUM(Z130:Z136)</f>
        <v>0</v>
      </c>
      <c r="AA129" s="170">
        <f t="shared" ref="AA129" si="386">SUM(AA130:AA136)</f>
        <v>0</v>
      </c>
      <c r="AB129" s="169">
        <f t="shared" ref="AB129" si="387">SUM(AB130:AB136)</f>
        <v>0</v>
      </c>
      <c r="AC129" s="170">
        <f t="shared" ref="AC129" si="388">SUM(AC130:AC136)</f>
        <v>0</v>
      </c>
      <c r="AD129" s="169">
        <f t="shared" ref="AD129" si="389">SUM(AD130:AD136)</f>
        <v>0</v>
      </c>
      <c r="AE129" s="170">
        <f t="shared" ref="AE129" si="390">SUM(AE130:AE136)</f>
        <v>0</v>
      </c>
      <c r="AF129" s="169">
        <f t="shared" ref="AF129" si="391">SUM(AF130:AF136)</f>
        <v>0</v>
      </c>
      <c r="AG129" s="171">
        <f t="shared" ref="AG129" si="392">SUM(AG130:AG136)</f>
        <v>0</v>
      </c>
      <c r="AH129" s="817"/>
      <c r="AI129" s="817"/>
      <c r="AJ129" s="172">
        <f t="shared" ref="AJ129" si="393">SUM(AJ130:AJ136)</f>
        <v>0</v>
      </c>
      <c r="AK129" s="173">
        <f t="shared" ref="AK129" si="394">SUM(AK130:AK136)</f>
        <v>0</v>
      </c>
      <c r="AL129" s="41">
        <f t="shared" ref="AL129" si="395">SUM(AL130:AL136)</f>
        <v>0</v>
      </c>
      <c r="AM129" s="42">
        <f t="shared" ref="AM129" si="396">SUM(AM130:AM136)</f>
        <v>0</v>
      </c>
      <c r="AN129" s="42">
        <f t="shared" ref="AN129" si="397">SUM(AN130:AN136)</f>
        <v>0</v>
      </c>
      <c r="AO129" s="42">
        <f t="shared" ref="AO129" si="398">SUM(AO130:AO136)</f>
        <v>0</v>
      </c>
      <c r="AP129" s="42">
        <f t="shared" ref="AP129" si="399">SUM(AP130:AP136)</f>
        <v>0</v>
      </c>
      <c r="AQ129" s="42">
        <f t="shared" ref="AQ129" si="400">SUM(AQ130:AQ136)</f>
        <v>0</v>
      </c>
      <c r="AR129" s="43">
        <f t="shared" ref="AR129" si="401">SUM(AR130:AR136)</f>
        <v>0</v>
      </c>
      <c r="AS129" s="104">
        <f t="shared" ref="AS129" si="402">SUM(AS130:AS136)</f>
        <v>0</v>
      </c>
      <c r="AT129" s="42">
        <f t="shared" ref="AT129" si="403">SUM(AT130:AT136)</f>
        <v>0</v>
      </c>
      <c r="AU129" s="43">
        <f t="shared" ref="AU129" si="404">SUM(AU130:AU136)</f>
        <v>0</v>
      </c>
      <c r="AV129" s="104">
        <f t="shared" ref="AV129" si="405">SUM(AV130:AV136)</f>
        <v>0</v>
      </c>
      <c r="AW129" s="42">
        <f t="shared" ref="AW129" si="406">SUM(AW130:AW136)</f>
        <v>0</v>
      </c>
      <c r="AX129" s="42">
        <f t="shared" ref="AX129" si="407">SUM(AX130:AX136)</f>
        <v>0</v>
      </c>
      <c r="AY129" s="42">
        <f t="shared" ref="AY129" si="408">SUM(AY130:AY136)</f>
        <v>0</v>
      </c>
      <c r="AZ129" s="105">
        <f t="shared" ref="AZ129" si="409">SUM(AZ130:AZ136)</f>
        <v>0</v>
      </c>
      <c r="BA129" s="44" t="s">
        <v>1685</v>
      </c>
      <c r="BB129" s="44" t="s">
        <v>1686</v>
      </c>
      <c r="BC129" s="45" t="s">
        <v>1687</v>
      </c>
    </row>
    <row r="130" spans="1:55" ht="17.25" hidden="1" customHeight="1" x14ac:dyDescent="0.2">
      <c r="A130" s="955"/>
      <c r="B130" s="957" t="str">
        <f>VLOOKUP($D$9,'PROYECTOS REGISTRADOS'!$A$2:$D$82,4,0)</f>
        <v>Incremento del número de visitantes anuales a los sitios de interés turístico Tocancipá, Cundinamarca, Centro Oriente</v>
      </c>
      <c r="C130" s="960" t="str">
        <f>VLOOKUP($D$9,'PROYECTOS REGISTRADOS'!$A$2:$D$82,3,0)</f>
        <v>2016-25817-0037</v>
      </c>
      <c r="D130" s="1003"/>
      <c r="E130" s="969" t="str">
        <f>IF(D130=0,"0-0",(VLOOKUP(D130,'CONSOLIDADO PLAN DESARROLLO'!$EL$9:$ET$304,2,0)))</f>
        <v>0-0</v>
      </c>
      <c r="F130" s="966" t="str">
        <f>IF(D130=0,"0-0",(VLOOKUP(D130,'CONSOLIDADO PLAN DESARROLLO'!$EL$9:$ET$304,3,0)))</f>
        <v>0-0</v>
      </c>
      <c r="G130" s="988" t="str">
        <f>IF(D130=0,"0-0",(VLOOKUP(D130,'CONSOLIDADO PLAN DESARROLLO'!$EL$9:$ET$304,4,0)))</f>
        <v>0-0</v>
      </c>
      <c r="H130" s="972" t="str">
        <f>IF(D130=0,"0-0",(VLOOKUP(D130,'CONSOLIDADO PLAN DESARROLLO'!$EL$9:$ET$304,5,0)))</f>
        <v>0-0</v>
      </c>
      <c r="I130" s="975" t="str">
        <f>IF(D130=0,"0-0",(VLOOKUP(D130,'CONSOLIDADO PLAN DESARROLLO'!$EL$9:$ET$304,$R$3,0)))</f>
        <v>0-0</v>
      </c>
      <c r="J130" s="976"/>
      <c r="K130" s="1006"/>
      <c r="L130" s="984"/>
      <c r="M130" s="174"/>
      <c r="N130" s="175"/>
      <c r="O130" s="176"/>
      <c r="P130" s="46"/>
      <c r="Q130" s="47"/>
      <c r="R130" s="1009"/>
      <c r="S130" s="48"/>
      <c r="T130" s="888"/>
      <c r="U130" s="49"/>
      <c r="V130" s="888"/>
      <c r="W130" s="49"/>
      <c r="X130" s="888"/>
      <c r="Y130" s="49"/>
      <c r="Z130" s="888"/>
      <c r="AA130" s="49"/>
      <c r="AB130" s="888"/>
      <c r="AC130" s="49"/>
      <c r="AD130" s="888"/>
      <c r="AE130" s="49"/>
      <c r="AF130" s="888"/>
      <c r="AG130" s="50"/>
      <c r="AH130" s="818"/>
      <c r="AI130" s="818"/>
      <c r="AJ130" s="879">
        <f>+R130+T130+V130+X130+Z130+AB130+AD130+AF130</f>
        <v>0</v>
      </c>
      <c r="AK130" s="103">
        <f t="shared" ref="AK130:AK135" si="410">AC130+AE130+AG130+S130+U130+W130+Y130+AA130</f>
        <v>0</v>
      </c>
      <c r="AL130" s="51"/>
      <c r="AM130" s="52"/>
      <c r="AN130" s="52"/>
      <c r="AO130" s="52"/>
      <c r="AP130" s="52"/>
      <c r="AQ130" s="52"/>
      <c r="AR130" s="53">
        <f t="shared" ref="AR130:AR135" si="411">SUM(AL130:AQ130)</f>
        <v>0</v>
      </c>
      <c r="AS130" s="54"/>
      <c r="AT130" s="52"/>
      <c r="AU130" s="53">
        <f t="shared" ref="AU130:AU134" si="412">SUM(AS130:AT130)</f>
        <v>0</v>
      </c>
      <c r="AV130" s="54"/>
      <c r="AW130" s="52"/>
      <c r="AX130" s="52"/>
      <c r="AY130" s="52"/>
      <c r="AZ130" s="55"/>
      <c r="BA130" s="56"/>
      <c r="BB130" s="56"/>
      <c r="BC130" s="57"/>
    </row>
    <row r="131" spans="1:55" ht="17.25" hidden="1" customHeight="1" x14ac:dyDescent="0.2">
      <c r="A131" s="955"/>
      <c r="B131" s="957"/>
      <c r="C131" s="960"/>
      <c r="D131" s="1003"/>
      <c r="E131" s="970"/>
      <c r="F131" s="966"/>
      <c r="G131" s="988"/>
      <c r="H131" s="972"/>
      <c r="I131" s="977"/>
      <c r="J131" s="978"/>
      <c r="K131" s="1006"/>
      <c r="L131" s="985"/>
      <c r="M131" s="174"/>
      <c r="N131" s="175"/>
      <c r="O131" s="176"/>
      <c r="P131" s="46"/>
      <c r="Q131" s="47"/>
      <c r="R131" s="1010"/>
      <c r="S131" s="48"/>
      <c r="T131" s="889"/>
      <c r="U131" s="49"/>
      <c r="V131" s="889"/>
      <c r="W131" s="49"/>
      <c r="X131" s="889"/>
      <c r="Y131" s="49"/>
      <c r="Z131" s="889"/>
      <c r="AA131" s="49"/>
      <c r="AB131" s="889"/>
      <c r="AC131" s="49"/>
      <c r="AD131" s="889"/>
      <c r="AE131" s="49"/>
      <c r="AF131" s="889"/>
      <c r="AG131" s="50"/>
      <c r="AH131" s="819"/>
      <c r="AI131" s="819"/>
      <c r="AJ131" s="880"/>
      <c r="AK131" s="103">
        <f t="shared" si="410"/>
        <v>0</v>
      </c>
      <c r="AL131" s="51"/>
      <c r="AM131" s="52"/>
      <c r="AN131" s="52"/>
      <c r="AO131" s="52"/>
      <c r="AP131" s="52"/>
      <c r="AQ131" s="52"/>
      <c r="AR131" s="53">
        <f t="shared" si="411"/>
        <v>0</v>
      </c>
      <c r="AS131" s="54"/>
      <c r="AT131" s="52"/>
      <c r="AU131" s="53">
        <f t="shared" si="412"/>
        <v>0</v>
      </c>
      <c r="AV131" s="54"/>
      <c r="AW131" s="52"/>
      <c r="AX131" s="52"/>
      <c r="AY131" s="52"/>
      <c r="AZ131" s="55"/>
      <c r="BA131" s="56"/>
      <c r="BB131" s="56"/>
      <c r="BC131" s="57"/>
    </row>
    <row r="132" spans="1:55" ht="17.25" hidden="1" customHeight="1" x14ac:dyDescent="0.2">
      <c r="A132" s="955"/>
      <c r="B132" s="957"/>
      <c r="C132" s="960"/>
      <c r="D132" s="1003"/>
      <c r="E132" s="970"/>
      <c r="F132" s="966"/>
      <c r="G132" s="988"/>
      <c r="H132" s="972"/>
      <c r="I132" s="977"/>
      <c r="J132" s="978"/>
      <c r="K132" s="1006"/>
      <c r="L132" s="985"/>
      <c r="M132" s="174"/>
      <c r="N132" s="175"/>
      <c r="O132" s="176"/>
      <c r="P132" s="46"/>
      <c r="Q132" s="47"/>
      <c r="R132" s="1010"/>
      <c r="S132" s="48"/>
      <c r="T132" s="889"/>
      <c r="U132" s="49"/>
      <c r="V132" s="889"/>
      <c r="W132" s="49"/>
      <c r="X132" s="889"/>
      <c r="Y132" s="49"/>
      <c r="Z132" s="889"/>
      <c r="AA132" s="49"/>
      <c r="AB132" s="889"/>
      <c r="AC132" s="49"/>
      <c r="AD132" s="889"/>
      <c r="AE132" s="49"/>
      <c r="AF132" s="889"/>
      <c r="AG132" s="50"/>
      <c r="AH132" s="819"/>
      <c r="AI132" s="819"/>
      <c r="AJ132" s="880"/>
      <c r="AK132" s="103">
        <f t="shared" si="410"/>
        <v>0</v>
      </c>
      <c r="AL132" s="51"/>
      <c r="AM132" s="52"/>
      <c r="AN132" s="52"/>
      <c r="AO132" s="52"/>
      <c r="AP132" s="52"/>
      <c r="AQ132" s="52"/>
      <c r="AR132" s="53">
        <f t="shared" si="411"/>
        <v>0</v>
      </c>
      <c r="AS132" s="54"/>
      <c r="AT132" s="52"/>
      <c r="AU132" s="53">
        <f t="shared" si="412"/>
        <v>0</v>
      </c>
      <c r="AV132" s="54"/>
      <c r="AW132" s="52"/>
      <c r="AX132" s="52"/>
      <c r="AY132" s="52"/>
      <c r="AZ132" s="55"/>
      <c r="BA132" s="56"/>
      <c r="BB132" s="56"/>
      <c r="BC132" s="57"/>
    </row>
    <row r="133" spans="1:55" ht="17.25" hidden="1" customHeight="1" x14ac:dyDescent="0.2">
      <c r="A133" s="955"/>
      <c r="B133" s="957"/>
      <c r="C133" s="960"/>
      <c r="D133" s="1003"/>
      <c r="E133" s="970"/>
      <c r="F133" s="966"/>
      <c r="G133" s="988"/>
      <c r="H133" s="972"/>
      <c r="I133" s="977"/>
      <c r="J133" s="978"/>
      <c r="K133" s="1006"/>
      <c r="L133" s="985"/>
      <c r="M133" s="174"/>
      <c r="N133" s="175"/>
      <c r="O133" s="176"/>
      <c r="P133" s="46"/>
      <c r="Q133" s="47"/>
      <c r="R133" s="1010"/>
      <c r="S133" s="48"/>
      <c r="T133" s="889"/>
      <c r="U133" s="49"/>
      <c r="V133" s="889"/>
      <c r="W133" s="49"/>
      <c r="X133" s="889"/>
      <c r="Y133" s="49"/>
      <c r="Z133" s="889"/>
      <c r="AA133" s="49"/>
      <c r="AB133" s="889"/>
      <c r="AC133" s="49"/>
      <c r="AD133" s="889"/>
      <c r="AE133" s="49"/>
      <c r="AF133" s="889"/>
      <c r="AG133" s="50"/>
      <c r="AH133" s="819"/>
      <c r="AI133" s="819"/>
      <c r="AJ133" s="880"/>
      <c r="AK133" s="103">
        <f t="shared" si="410"/>
        <v>0</v>
      </c>
      <c r="AL133" s="51"/>
      <c r="AM133" s="52"/>
      <c r="AN133" s="52"/>
      <c r="AO133" s="52"/>
      <c r="AP133" s="52"/>
      <c r="AQ133" s="52"/>
      <c r="AR133" s="53">
        <f t="shared" si="411"/>
        <v>0</v>
      </c>
      <c r="AS133" s="54"/>
      <c r="AT133" s="52"/>
      <c r="AU133" s="53">
        <f t="shared" si="412"/>
        <v>0</v>
      </c>
      <c r="AV133" s="54"/>
      <c r="AW133" s="52"/>
      <c r="AX133" s="52"/>
      <c r="AY133" s="52"/>
      <c r="AZ133" s="55"/>
      <c r="BA133" s="56"/>
      <c r="BB133" s="56"/>
      <c r="BC133" s="57"/>
    </row>
    <row r="134" spans="1:55" ht="17.25" hidden="1" customHeight="1" x14ac:dyDescent="0.2">
      <c r="A134" s="955"/>
      <c r="B134" s="957"/>
      <c r="C134" s="960"/>
      <c r="D134" s="1003"/>
      <c r="E134" s="970"/>
      <c r="F134" s="966"/>
      <c r="G134" s="988"/>
      <c r="H134" s="972"/>
      <c r="I134" s="977"/>
      <c r="J134" s="978"/>
      <c r="K134" s="1006"/>
      <c r="L134" s="985"/>
      <c r="M134" s="174"/>
      <c r="N134" s="175"/>
      <c r="O134" s="176"/>
      <c r="P134" s="46"/>
      <c r="Q134" s="47"/>
      <c r="R134" s="1010"/>
      <c r="S134" s="48"/>
      <c r="T134" s="889"/>
      <c r="U134" s="49"/>
      <c r="V134" s="889"/>
      <c r="W134" s="49"/>
      <c r="X134" s="889"/>
      <c r="Y134" s="49"/>
      <c r="Z134" s="889"/>
      <c r="AA134" s="49"/>
      <c r="AB134" s="889"/>
      <c r="AC134" s="49"/>
      <c r="AD134" s="889"/>
      <c r="AE134" s="49"/>
      <c r="AF134" s="889"/>
      <c r="AG134" s="50"/>
      <c r="AH134" s="819"/>
      <c r="AI134" s="819"/>
      <c r="AJ134" s="880"/>
      <c r="AK134" s="103">
        <f t="shared" si="410"/>
        <v>0</v>
      </c>
      <c r="AL134" s="51"/>
      <c r="AM134" s="52"/>
      <c r="AN134" s="52"/>
      <c r="AO134" s="52"/>
      <c r="AP134" s="52"/>
      <c r="AQ134" s="52"/>
      <c r="AR134" s="53">
        <f t="shared" si="411"/>
        <v>0</v>
      </c>
      <c r="AS134" s="54"/>
      <c r="AT134" s="52"/>
      <c r="AU134" s="53">
        <f t="shared" si="412"/>
        <v>0</v>
      </c>
      <c r="AV134" s="54"/>
      <c r="AW134" s="52"/>
      <c r="AX134" s="52"/>
      <c r="AY134" s="52"/>
      <c r="AZ134" s="55"/>
      <c r="BA134" s="56"/>
      <c r="BB134" s="56"/>
      <c r="BC134" s="57"/>
    </row>
    <row r="135" spans="1:55" ht="17.25" hidden="1" customHeight="1" x14ac:dyDescent="0.2">
      <c r="A135" s="955"/>
      <c r="B135" s="958"/>
      <c r="C135" s="961"/>
      <c r="D135" s="1004"/>
      <c r="E135" s="970"/>
      <c r="F135" s="967"/>
      <c r="G135" s="989"/>
      <c r="H135" s="973"/>
      <c r="I135" s="977"/>
      <c r="J135" s="978"/>
      <c r="K135" s="1007"/>
      <c r="L135" s="985"/>
      <c r="M135" s="177"/>
      <c r="N135" s="178"/>
      <c r="O135" s="179"/>
      <c r="P135" s="106"/>
      <c r="Q135" s="107"/>
      <c r="R135" s="1010"/>
      <c r="S135" s="108"/>
      <c r="T135" s="889"/>
      <c r="U135" s="109"/>
      <c r="V135" s="889"/>
      <c r="W135" s="109"/>
      <c r="X135" s="889"/>
      <c r="Y135" s="109"/>
      <c r="Z135" s="889"/>
      <c r="AA135" s="109"/>
      <c r="AB135" s="889"/>
      <c r="AC135" s="109"/>
      <c r="AD135" s="889"/>
      <c r="AE135" s="109"/>
      <c r="AF135" s="889"/>
      <c r="AG135" s="110"/>
      <c r="AH135" s="819"/>
      <c r="AI135" s="819"/>
      <c r="AJ135" s="881"/>
      <c r="AK135" s="103">
        <f t="shared" si="410"/>
        <v>0</v>
      </c>
      <c r="AL135" s="111"/>
      <c r="AM135" s="112"/>
      <c r="AN135" s="112"/>
      <c r="AO135" s="112"/>
      <c r="AP135" s="112"/>
      <c r="AQ135" s="112"/>
      <c r="AR135" s="53">
        <f t="shared" si="411"/>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56"/>
      <c r="B136" s="959"/>
      <c r="C136" s="962"/>
      <c r="D136" s="1005"/>
      <c r="E136" s="971"/>
      <c r="F136" s="968"/>
      <c r="G136" s="990"/>
      <c r="H136" s="974"/>
      <c r="I136" s="979"/>
      <c r="J136" s="980"/>
      <c r="K136" s="1008"/>
      <c r="L136" s="986"/>
      <c r="M136" s="180"/>
      <c r="N136" s="181"/>
      <c r="O136" s="182"/>
      <c r="P136" s="117"/>
      <c r="Q136" s="117"/>
      <c r="R136" s="1011"/>
      <c r="S136" s="183"/>
      <c r="T136" s="890"/>
      <c r="U136" s="184"/>
      <c r="V136" s="890"/>
      <c r="W136" s="184"/>
      <c r="X136" s="890"/>
      <c r="Y136" s="184"/>
      <c r="Z136" s="890"/>
      <c r="AA136" s="184"/>
      <c r="AB136" s="890"/>
      <c r="AC136" s="184"/>
      <c r="AD136" s="890"/>
      <c r="AE136" s="184"/>
      <c r="AF136" s="890"/>
      <c r="AG136" s="185"/>
      <c r="AH136" s="820"/>
      <c r="AI136" s="820"/>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87"/>
      <c r="J137" s="987"/>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54">
        <v>16</v>
      </c>
      <c r="B138" s="161" t="s">
        <v>1705</v>
      </c>
      <c r="C138" s="162" t="s">
        <v>1706</v>
      </c>
      <c r="D138" s="163" t="s">
        <v>21</v>
      </c>
      <c r="E138" s="163" t="s">
        <v>1892</v>
      </c>
      <c r="F138" s="162" t="s">
        <v>1707</v>
      </c>
      <c r="G138" s="164" t="s">
        <v>1679</v>
      </c>
      <c r="H138" s="164" t="s">
        <v>1680</v>
      </c>
      <c r="I138" s="165" t="s">
        <v>1908</v>
      </c>
      <c r="J138" s="166">
        <f>+$N$3</f>
        <v>2019</v>
      </c>
      <c r="K138" s="164" t="s">
        <v>1925</v>
      </c>
      <c r="L138" s="165" t="s">
        <v>1926</v>
      </c>
      <c r="M138" s="162" t="s">
        <v>1708</v>
      </c>
      <c r="N138" s="162" t="s">
        <v>1709</v>
      </c>
      <c r="O138" s="162" t="s">
        <v>1710</v>
      </c>
      <c r="P138" s="162" t="s">
        <v>1711</v>
      </c>
      <c r="Q138" s="162" t="s">
        <v>1712</v>
      </c>
      <c r="R138" s="167">
        <f t="shared" ref="R138" si="413">SUM(R139:R145)</f>
        <v>0</v>
      </c>
      <c r="S138" s="168">
        <f t="shared" ref="S138" si="414">SUM(S139:S145)</f>
        <v>0</v>
      </c>
      <c r="T138" s="169">
        <f t="shared" ref="T138" si="415">SUM(T139:T145)</f>
        <v>0</v>
      </c>
      <c r="U138" s="170">
        <f t="shared" ref="U138" si="416">SUM(U139:U145)</f>
        <v>0</v>
      </c>
      <c r="V138" s="169">
        <f t="shared" ref="V138" si="417">SUM(V139:V145)</f>
        <v>0</v>
      </c>
      <c r="W138" s="170">
        <f t="shared" ref="W138" si="418">SUM(W139:W145)</f>
        <v>0</v>
      </c>
      <c r="X138" s="169">
        <f t="shared" ref="X138" si="419">SUM(X139:X145)</f>
        <v>0</v>
      </c>
      <c r="Y138" s="170">
        <f t="shared" ref="Y138" si="420">SUM(Y139:Y145)</f>
        <v>0</v>
      </c>
      <c r="Z138" s="169">
        <f t="shared" ref="Z138" si="421">SUM(Z139:Z145)</f>
        <v>0</v>
      </c>
      <c r="AA138" s="170">
        <f t="shared" ref="AA138" si="422">SUM(AA139:AA145)</f>
        <v>0</v>
      </c>
      <c r="AB138" s="169">
        <f t="shared" ref="AB138" si="423">SUM(AB139:AB145)</f>
        <v>0</v>
      </c>
      <c r="AC138" s="170">
        <f t="shared" ref="AC138" si="424">SUM(AC139:AC145)</f>
        <v>0</v>
      </c>
      <c r="AD138" s="169">
        <f t="shared" ref="AD138" si="425">SUM(AD139:AD145)</f>
        <v>0</v>
      </c>
      <c r="AE138" s="170">
        <f t="shared" ref="AE138" si="426">SUM(AE139:AE145)</f>
        <v>0</v>
      </c>
      <c r="AF138" s="169">
        <f t="shared" ref="AF138" si="427">SUM(AF139:AF145)</f>
        <v>0</v>
      </c>
      <c r="AG138" s="171">
        <f t="shared" ref="AG138" si="428">SUM(AG139:AG145)</f>
        <v>0</v>
      </c>
      <c r="AH138" s="817"/>
      <c r="AI138" s="817"/>
      <c r="AJ138" s="172">
        <f t="shared" ref="AJ138" si="429">SUM(AJ139:AJ145)</f>
        <v>0</v>
      </c>
      <c r="AK138" s="173">
        <f t="shared" ref="AK138" si="430">SUM(AK139:AK145)</f>
        <v>0</v>
      </c>
      <c r="AL138" s="41">
        <f t="shared" ref="AL138" si="431">SUM(AL139:AL145)</f>
        <v>0</v>
      </c>
      <c r="AM138" s="42">
        <f t="shared" ref="AM138" si="432">SUM(AM139:AM145)</f>
        <v>0</v>
      </c>
      <c r="AN138" s="42">
        <f t="shared" ref="AN138" si="433">SUM(AN139:AN145)</f>
        <v>0</v>
      </c>
      <c r="AO138" s="42">
        <f t="shared" ref="AO138" si="434">SUM(AO139:AO145)</f>
        <v>0</v>
      </c>
      <c r="AP138" s="42">
        <f t="shared" ref="AP138" si="435">SUM(AP139:AP145)</f>
        <v>0</v>
      </c>
      <c r="AQ138" s="42">
        <f t="shared" ref="AQ138" si="436">SUM(AQ139:AQ145)</f>
        <v>0</v>
      </c>
      <c r="AR138" s="43">
        <f t="shared" ref="AR138" si="437">SUM(AR139:AR145)</f>
        <v>0</v>
      </c>
      <c r="AS138" s="104">
        <f t="shared" ref="AS138" si="438">SUM(AS139:AS145)</f>
        <v>0</v>
      </c>
      <c r="AT138" s="42">
        <f t="shared" ref="AT138" si="439">SUM(AT139:AT145)</f>
        <v>0</v>
      </c>
      <c r="AU138" s="43">
        <f t="shared" ref="AU138" si="440">SUM(AU139:AU145)</f>
        <v>0</v>
      </c>
      <c r="AV138" s="104">
        <f t="shared" ref="AV138" si="441">SUM(AV139:AV145)</f>
        <v>0</v>
      </c>
      <c r="AW138" s="42">
        <f t="shared" ref="AW138" si="442">SUM(AW139:AW145)</f>
        <v>0</v>
      </c>
      <c r="AX138" s="42">
        <f t="shared" ref="AX138" si="443">SUM(AX139:AX145)</f>
        <v>0</v>
      </c>
      <c r="AY138" s="42">
        <f t="shared" ref="AY138" si="444">SUM(AY139:AY145)</f>
        <v>0</v>
      </c>
      <c r="AZ138" s="105">
        <f t="shared" ref="AZ138" si="445">SUM(AZ139:AZ145)</f>
        <v>0</v>
      </c>
      <c r="BA138" s="44" t="s">
        <v>1685</v>
      </c>
      <c r="BB138" s="44" t="s">
        <v>1686</v>
      </c>
      <c r="BC138" s="45" t="s">
        <v>1687</v>
      </c>
    </row>
    <row r="139" spans="1:55" ht="17.25" hidden="1" customHeight="1" x14ac:dyDescent="0.2">
      <c r="A139" s="955"/>
      <c r="B139" s="957" t="str">
        <f>VLOOKUP($D$9,'PROYECTOS REGISTRADOS'!$A$2:$D$82,4,0)</f>
        <v>Incremento del número de visitantes anuales a los sitios de interés turístico Tocancipá, Cundinamarca, Centro Oriente</v>
      </c>
      <c r="C139" s="960" t="str">
        <f>VLOOKUP($D$9,'PROYECTOS REGISTRADOS'!$A$2:$D$82,3,0)</f>
        <v>2016-25817-0037</v>
      </c>
      <c r="D139" s="1003"/>
      <c r="E139" s="969" t="str">
        <f>IF(D139=0,"0-0",(VLOOKUP(D139,'CONSOLIDADO PLAN DESARROLLO'!$EL$9:$ET$304,2,0)))</f>
        <v>0-0</v>
      </c>
      <c r="F139" s="966" t="str">
        <f>IF(D139=0,"0-0",(VLOOKUP(D139,'CONSOLIDADO PLAN DESARROLLO'!$EL$9:$ET$304,3,0)))</f>
        <v>0-0</v>
      </c>
      <c r="G139" s="988" t="str">
        <f>IF(D139=0,"0-0",(VLOOKUP(D139,'CONSOLIDADO PLAN DESARROLLO'!$EL$9:$ET$304,4,0)))</f>
        <v>0-0</v>
      </c>
      <c r="H139" s="972" t="str">
        <f>IF(D139=0,"0-0",(VLOOKUP(D139,'CONSOLIDADO PLAN DESARROLLO'!$EL$9:$ET$304,5,0)))</f>
        <v>0-0</v>
      </c>
      <c r="I139" s="975" t="str">
        <f>IF(D139=0,"0-0",(VLOOKUP(D139,'CONSOLIDADO PLAN DESARROLLO'!$EL$9:$ET$304,$R$3,0)))</f>
        <v>0-0</v>
      </c>
      <c r="J139" s="976"/>
      <c r="K139" s="1006"/>
      <c r="L139" s="984"/>
      <c r="M139" s="174"/>
      <c r="N139" s="175"/>
      <c r="O139" s="176"/>
      <c r="P139" s="46"/>
      <c r="Q139" s="47"/>
      <c r="R139" s="1009"/>
      <c r="S139" s="48"/>
      <c r="T139" s="888"/>
      <c r="U139" s="49"/>
      <c r="V139" s="888"/>
      <c r="W139" s="49"/>
      <c r="X139" s="888"/>
      <c r="Y139" s="49"/>
      <c r="Z139" s="888"/>
      <c r="AA139" s="49"/>
      <c r="AB139" s="888"/>
      <c r="AC139" s="49"/>
      <c r="AD139" s="888"/>
      <c r="AE139" s="49"/>
      <c r="AF139" s="888"/>
      <c r="AG139" s="50"/>
      <c r="AH139" s="818"/>
      <c r="AI139" s="818"/>
      <c r="AJ139" s="879">
        <f>+R139+T139+V139+X139+Z139+AB139+AD139+AF139</f>
        <v>0</v>
      </c>
      <c r="AK139" s="103">
        <f t="shared" ref="AK139:AK144" si="446">AC139+AE139+AG139+S139+U139+W139+Y139+AA139</f>
        <v>0</v>
      </c>
      <c r="AL139" s="51"/>
      <c r="AM139" s="52"/>
      <c r="AN139" s="52"/>
      <c r="AO139" s="52"/>
      <c r="AP139" s="52"/>
      <c r="AQ139" s="52"/>
      <c r="AR139" s="53">
        <f t="shared" ref="AR139:AR144" si="447">SUM(AL139:AQ139)</f>
        <v>0</v>
      </c>
      <c r="AS139" s="54"/>
      <c r="AT139" s="52"/>
      <c r="AU139" s="53">
        <f t="shared" ref="AU139:AU143" si="448">SUM(AS139:AT139)</f>
        <v>0</v>
      </c>
      <c r="AV139" s="54"/>
      <c r="AW139" s="52"/>
      <c r="AX139" s="52"/>
      <c r="AY139" s="52"/>
      <c r="AZ139" s="55"/>
      <c r="BA139" s="56"/>
      <c r="BB139" s="56"/>
      <c r="BC139" s="57"/>
    </row>
    <row r="140" spans="1:55" ht="17.25" hidden="1" customHeight="1" x14ac:dyDescent="0.2">
      <c r="A140" s="955"/>
      <c r="B140" s="957"/>
      <c r="C140" s="960"/>
      <c r="D140" s="1003"/>
      <c r="E140" s="970"/>
      <c r="F140" s="966"/>
      <c r="G140" s="988"/>
      <c r="H140" s="972"/>
      <c r="I140" s="977"/>
      <c r="J140" s="978"/>
      <c r="K140" s="1006"/>
      <c r="L140" s="985"/>
      <c r="M140" s="174"/>
      <c r="N140" s="175"/>
      <c r="O140" s="176"/>
      <c r="P140" s="46"/>
      <c r="Q140" s="47"/>
      <c r="R140" s="1010"/>
      <c r="S140" s="48"/>
      <c r="T140" s="889"/>
      <c r="U140" s="49"/>
      <c r="V140" s="889"/>
      <c r="W140" s="49"/>
      <c r="X140" s="889"/>
      <c r="Y140" s="49"/>
      <c r="Z140" s="889"/>
      <c r="AA140" s="49"/>
      <c r="AB140" s="889"/>
      <c r="AC140" s="49"/>
      <c r="AD140" s="889"/>
      <c r="AE140" s="49"/>
      <c r="AF140" s="889"/>
      <c r="AG140" s="50"/>
      <c r="AH140" s="819"/>
      <c r="AI140" s="819"/>
      <c r="AJ140" s="880"/>
      <c r="AK140" s="103">
        <f t="shared" si="446"/>
        <v>0</v>
      </c>
      <c r="AL140" s="51"/>
      <c r="AM140" s="52"/>
      <c r="AN140" s="52"/>
      <c r="AO140" s="52"/>
      <c r="AP140" s="52"/>
      <c r="AQ140" s="52"/>
      <c r="AR140" s="53">
        <f t="shared" si="447"/>
        <v>0</v>
      </c>
      <c r="AS140" s="54"/>
      <c r="AT140" s="52"/>
      <c r="AU140" s="53">
        <f t="shared" si="448"/>
        <v>0</v>
      </c>
      <c r="AV140" s="54"/>
      <c r="AW140" s="52"/>
      <c r="AX140" s="52"/>
      <c r="AY140" s="52"/>
      <c r="AZ140" s="55"/>
      <c r="BA140" s="56"/>
      <c r="BB140" s="56"/>
      <c r="BC140" s="57"/>
    </row>
    <row r="141" spans="1:55" ht="17.25" hidden="1" customHeight="1" x14ac:dyDescent="0.2">
      <c r="A141" s="955"/>
      <c r="B141" s="957"/>
      <c r="C141" s="960"/>
      <c r="D141" s="1003"/>
      <c r="E141" s="970"/>
      <c r="F141" s="966"/>
      <c r="G141" s="988"/>
      <c r="H141" s="972"/>
      <c r="I141" s="977"/>
      <c r="J141" s="978"/>
      <c r="K141" s="1006"/>
      <c r="L141" s="985"/>
      <c r="M141" s="174"/>
      <c r="N141" s="175"/>
      <c r="O141" s="176"/>
      <c r="P141" s="46"/>
      <c r="Q141" s="47"/>
      <c r="R141" s="1010"/>
      <c r="S141" s="48"/>
      <c r="T141" s="889"/>
      <c r="U141" s="49"/>
      <c r="V141" s="889"/>
      <c r="W141" s="49"/>
      <c r="X141" s="889"/>
      <c r="Y141" s="49"/>
      <c r="Z141" s="889"/>
      <c r="AA141" s="49"/>
      <c r="AB141" s="889"/>
      <c r="AC141" s="49"/>
      <c r="AD141" s="889"/>
      <c r="AE141" s="49"/>
      <c r="AF141" s="889"/>
      <c r="AG141" s="50"/>
      <c r="AH141" s="819"/>
      <c r="AI141" s="819"/>
      <c r="AJ141" s="880"/>
      <c r="AK141" s="103">
        <f t="shared" si="446"/>
        <v>0</v>
      </c>
      <c r="AL141" s="51"/>
      <c r="AM141" s="52"/>
      <c r="AN141" s="52"/>
      <c r="AO141" s="52"/>
      <c r="AP141" s="52"/>
      <c r="AQ141" s="52"/>
      <c r="AR141" s="53">
        <f t="shared" si="447"/>
        <v>0</v>
      </c>
      <c r="AS141" s="54"/>
      <c r="AT141" s="52"/>
      <c r="AU141" s="53">
        <f t="shared" si="448"/>
        <v>0</v>
      </c>
      <c r="AV141" s="54"/>
      <c r="AW141" s="52"/>
      <c r="AX141" s="52"/>
      <c r="AY141" s="52"/>
      <c r="AZ141" s="55"/>
      <c r="BA141" s="56"/>
      <c r="BB141" s="56"/>
      <c r="BC141" s="57"/>
    </row>
    <row r="142" spans="1:55" ht="17.25" hidden="1" customHeight="1" x14ac:dyDescent="0.2">
      <c r="A142" s="955"/>
      <c r="B142" s="957"/>
      <c r="C142" s="960"/>
      <c r="D142" s="1003"/>
      <c r="E142" s="970"/>
      <c r="F142" s="966"/>
      <c r="G142" s="988"/>
      <c r="H142" s="972"/>
      <c r="I142" s="977"/>
      <c r="J142" s="978"/>
      <c r="K142" s="1006"/>
      <c r="L142" s="985"/>
      <c r="M142" s="174"/>
      <c r="N142" s="175"/>
      <c r="O142" s="176"/>
      <c r="P142" s="46"/>
      <c r="Q142" s="47"/>
      <c r="R142" s="1010"/>
      <c r="S142" s="48"/>
      <c r="T142" s="889"/>
      <c r="U142" s="49"/>
      <c r="V142" s="889"/>
      <c r="W142" s="49"/>
      <c r="X142" s="889"/>
      <c r="Y142" s="49"/>
      <c r="Z142" s="889"/>
      <c r="AA142" s="49"/>
      <c r="AB142" s="889"/>
      <c r="AC142" s="49"/>
      <c r="AD142" s="889"/>
      <c r="AE142" s="49"/>
      <c r="AF142" s="889"/>
      <c r="AG142" s="50"/>
      <c r="AH142" s="819"/>
      <c r="AI142" s="819"/>
      <c r="AJ142" s="880"/>
      <c r="AK142" s="103">
        <f t="shared" si="446"/>
        <v>0</v>
      </c>
      <c r="AL142" s="51"/>
      <c r="AM142" s="52"/>
      <c r="AN142" s="52"/>
      <c r="AO142" s="52"/>
      <c r="AP142" s="52"/>
      <c r="AQ142" s="52"/>
      <c r="AR142" s="53">
        <f t="shared" si="447"/>
        <v>0</v>
      </c>
      <c r="AS142" s="54"/>
      <c r="AT142" s="52"/>
      <c r="AU142" s="53">
        <f t="shared" si="448"/>
        <v>0</v>
      </c>
      <c r="AV142" s="54"/>
      <c r="AW142" s="52"/>
      <c r="AX142" s="52"/>
      <c r="AY142" s="52"/>
      <c r="AZ142" s="55"/>
      <c r="BA142" s="56"/>
      <c r="BB142" s="56"/>
      <c r="BC142" s="57"/>
    </row>
    <row r="143" spans="1:55" ht="17.25" hidden="1" customHeight="1" x14ac:dyDescent="0.2">
      <c r="A143" s="955"/>
      <c r="B143" s="957"/>
      <c r="C143" s="960"/>
      <c r="D143" s="1003"/>
      <c r="E143" s="970"/>
      <c r="F143" s="966"/>
      <c r="G143" s="988"/>
      <c r="H143" s="972"/>
      <c r="I143" s="977"/>
      <c r="J143" s="978"/>
      <c r="K143" s="1006"/>
      <c r="L143" s="985"/>
      <c r="M143" s="174"/>
      <c r="N143" s="175"/>
      <c r="O143" s="176"/>
      <c r="P143" s="46"/>
      <c r="Q143" s="47"/>
      <c r="R143" s="1010"/>
      <c r="S143" s="48"/>
      <c r="T143" s="889"/>
      <c r="U143" s="49"/>
      <c r="V143" s="889"/>
      <c r="W143" s="49"/>
      <c r="X143" s="889"/>
      <c r="Y143" s="49"/>
      <c r="Z143" s="889"/>
      <c r="AA143" s="49"/>
      <c r="AB143" s="889"/>
      <c r="AC143" s="49"/>
      <c r="AD143" s="889"/>
      <c r="AE143" s="49"/>
      <c r="AF143" s="889"/>
      <c r="AG143" s="50"/>
      <c r="AH143" s="819"/>
      <c r="AI143" s="819"/>
      <c r="AJ143" s="880"/>
      <c r="AK143" s="103">
        <f t="shared" si="446"/>
        <v>0</v>
      </c>
      <c r="AL143" s="51"/>
      <c r="AM143" s="52"/>
      <c r="AN143" s="52"/>
      <c r="AO143" s="52"/>
      <c r="AP143" s="52"/>
      <c r="AQ143" s="52"/>
      <c r="AR143" s="53">
        <f t="shared" si="447"/>
        <v>0</v>
      </c>
      <c r="AS143" s="54"/>
      <c r="AT143" s="52"/>
      <c r="AU143" s="53">
        <f t="shared" si="448"/>
        <v>0</v>
      </c>
      <c r="AV143" s="54"/>
      <c r="AW143" s="52"/>
      <c r="AX143" s="52"/>
      <c r="AY143" s="52"/>
      <c r="AZ143" s="55"/>
      <c r="BA143" s="56"/>
      <c r="BB143" s="56"/>
      <c r="BC143" s="57"/>
    </row>
    <row r="144" spans="1:55" ht="17.25" hidden="1" customHeight="1" x14ac:dyDescent="0.2">
      <c r="A144" s="955"/>
      <c r="B144" s="958"/>
      <c r="C144" s="961"/>
      <c r="D144" s="1004"/>
      <c r="E144" s="970"/>
      <c r="F144" s="967"/>
      <c r="G144" s="989"/>
      <c r="H144" s="973"/>
      <c r="I144" s="977"/>
      <c r="J144" s="978"/>
      <c r="K144" s="1007"/>
      <c r="L144" s="985"/>
      <c r="M144" s="177"/>
      <c r="N144" s="178"/>
      <c r="O144" s="179"/>
      <c r="P144" s="106"/>
      <c r="Q144" s="107"/>
      <c r="R144" s="1010"/>
      <c r="S144" s="108"/>
      <c r="T144" s="889"/>
      <c r="U144" s="109"/>
      <c r="V144" s="889"/>
      <c r="W144" s="109"/>
      <c r="X144" s="889"/>
      <c r="Y144" s="109"/>
      <c r="Z144" s="889"/>
      <c r="AA144" s="109"/>
      <c r="AB144" s="889"/>
      <c r="AC144" s="109"/>
      <c r="AD144" s="889"/>
      <c r="AE144" s="109"/>
      <c r="AF144" s="889"/>
      <c r="AG144" s="110"/>
      <c r="AH144" s="819"/>
      <c r="AI144" s="819"/>
      <c r="AJ144" s="881"/>
      <c r="AK144" s="103">
        <f t="shared" si="446"/>
        <v>0</v>
      </c>
      <c r="AL144" s="111"/>
      <c r="AM144" s="112"/>
      <c r="AN144" s="112"/>
      <c r="AO144" s="112"/>
      <c r="AP144" s="112"/>
      <c r="AQ144" s="112"/>
      <c r="AR144" s="53">
        <f t="shared" si="447"/>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56"/>
      <c r="B145" s="959"/>
      <c r="C145" s="962"/>
      <c r="D145" s="1005"/>
      <c r="E145" s="971"/>
      <c r="F145" s="968"/>
      <c r="G145" s="990"/>
      <c r="H145" s="974"/>
      <c r="I145" s="979"/>
      <c r="J145" s="980"/>
      <c r="K145" s="1008"/>
      <c r="L145" s="986"/>
      <c r="M145" s="180"/>
      <c r="N145" s="181"/>
      <c r="O145" s="182"/>
      <c r="P145" s="117"/>
      <c r="Q145" s="117"/>
      <c r="R145" s="1011"/>
      <c r="S145" s="183"/>
      <c r="T145" s="890"/>
      <c r="U145" s="184"/>
      <c r="V145" s="890"/>
      <c r="W145" s="184"/>
      <c r="X145" s="890"/>
      <c r="Y145" s="184"/>
      <c r="Z145" s="890"/>
      <c r="AA145" s="184"/>
      <c r="AB145" s="890"/>
      <c r="AC145" s="184"/>
      <c r="AD145" s="890"/>
      <c r="AE145" s="184"/>
      <c r="AF145" s="890"/>
      <c r="AG145" s="185"/>
      <c r="AH145" s="820"/>
      <c r="AI145" s="820"/>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87"/>
      <c r="J146" s="987"/>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54">
        <v>17</v>
      </c>
      <c r="B147" s="161" t="s">
        <v>1705</v>
      </c>
      <c r="C147" s="162" t="s">
        <v>1706</v>
      </c>
      <c r="D147" s="163" t="s">
        <v>21</v>
      </c>
      <c r="E147" s="163" t="s">
        <v>1892</v>
      </c>
      <c r="F147" s="162" t="s">
        <v>1707</v>
      </c>
      <c r="G147" s="164" t="s">
        <v>1679</v>
      </c>
      <c r="H147" s="164" t="s">
        <v>1680</v>
      </c>
      <c r="I147" s="165" t="s">
        <v>1908</v>
      </c>
      <c r="J147" s="166">
        <f>+$N$3</f>
        <v>2019</v>
      </c>
      <c r="K147" s="164" t="s">
        <v>1925</v>
      </c>
      <c r="L147" s="165" t="s">
        <v>1926</v>
      </c>
      <c r="M147" s="162" t="s">
        <v>1708</v>
      </c>
      <c r="N147" s="162" t="s">
        <v>1709</v>
      </c>
      <c r="O147" s="162" t="s">
        <v>1710</v>
      </c>
      <c r="P147" s="162" t="s">
        <v>1711</v>
      </c>
      <c r="Q147" s="162" t="s">
        <v>1712</v>
      </c>
      <c r="R147" s="167">
        <f t="shared" ref="R147" si="449">SUM(R148:R154)</f>
        <v>0</v>
      </c>
      <c r="S147" s="168">
        <f t="shared" ref="S147" si="450">SUM(S148:S154)</f>
        <v>0</v>
      </c>
      <c r="T147" s="169">
        <f t="shared" ref="T147" si="451">SUM(T148:T154)</f>
        <v>0</v>
      </c>
      <c r="U147" s="170">
        <f t="shared" ref="U147" si="452">SUM(U148:U154)</f>
        <v>0</v>
      </c>
      <c r="V147" s="169">
        <f t="shared" ref="V147" si="453">SUM(V148:V154)</f>
        <v>0</v>
      </c>
      <c r="W147" s="170">
        <f t="shared" ref="W147" si="454">SUM(W148:W154)</f>
        <v>0</v>
      </c>
      <c r="X147" s="169">
        <f t="shared" ref="X147" si="455">SUM(X148:X154)</f>
        <v>0</v>
      </c>
      <c r="Y147" s="170">
        <f t="shared" ref="Y147" si="456">SUM(Y148:Y154)</f>
        <v>0</v>
      </c>
      <c r="Z147" s="169">
        <f t="shared" ref="Z147" si="457">SUM(Z148:Z154)</f>
        <v>0</v>
      </c>
      <c r="AA147" s="170">
        <f t="shared" ref="AA147" si="458">SUM(AA148:AA154)</f>
        <v>0</v>
      </c>
      <c r="AB147" s="169">
        <f t="shared" ref="AB147" si="459">SUM(AB148:AB154)</f>
        <v>0</v>
      </c>
      <c r="AC147" s="170">
        <f t="shared" ref="AC147" si="460">SUM(AC148:AC154)</f>
        <v>0</v>
      </c>
      <c r="AD147" s="169">
        <f t="shared" ref="AD147" si="461">SUM(AD148:AD154)</f>
        <v>0</v>
      </c>
      <c r="AE147" s="170">
        <f t="shared" ref="AE147" si="462">SUM(AE148:AE154)</f>
        <v>0</v>
      </c>
      <c r="AF147" s="169">
        <f t="shared" ref="AF147" si="463">SUM(AF148:AF154)</f>
        <v>0</v>
      </c>
      <c r="AG147" s="171">
        <f t="shared" ref="AG147" si="464">SUM(AG148:AG154)</f>
        <v>0</v>
      </c>
      <c r="AH147" s="817"/>
      <c r="AI147" s="817"/>
      <c r="AJ147" s="172">
        <f t="shared" ref="AJ147" si="465">SUM(AJ148:AJ154)</f>
        <v>0</v>
      </c>
      <c r="AK147" s="173">
        <f t="shared" ref="AK147" si="466">SUM(AK148:AK154)</f>
        <v>0</v>
      </c>
      <c r="AL147" s="41">
        <f t="shared" ref="AL147" si="467">SUM(AL148:AL154)</f>
        <v>0</v>
      </c>
      <c r="AM147" s="42">
        <f t="shared" ref="AM147" si="468">SUM(AM148:AM154)</f>
        <v>0</v>
      </c>
      <c r="AN147" s="42">
        <f t="shared" ref="AN147" si="469">SUM(AN148:AN154)</f>
        <v>0</v>
      </c>
      <c r="AO147" s="42">
        <f t="shared" ref="AO147" si="470">SUM(AO148:AO154)</f>
        <v>0</v>
      </c>
      <c r="AP147" s="42">
        <f t="shared" ref="AP147" si="471">SUM(AP148:AP154)</f>
        <v>0</v>
      </c>
      <c r="AQ147" s="42">
        <f t="shared" ref="AQ147" si="472">SUM(AQ148:AQ154)</f>
        <v>0</v>
      </c>
      <c r="AR147" s="43">
        <f t="shared" ref="AR147" si="473">SUM(AR148:AR154)</f>
        <v>0</v>
      </c>
      <c r="AS147" s="104">
        <f t="shared" ref="AS147" si="474">SUM(AS148:AS154)</f>
        <v>0</v>
      </c>
      <c r="AT147" s="42">
        <f t="shared" ref="AT147" si="475">SUM(AT148:AT154)</f>
        <v>0</v>
      </c>
      <c r="AU147" s="43">
        <f t="shared" ref="AU147" si="476">SUM(AU148:AU154)</f>
        <v>0</v>
      </c>
      <c r="AV147" s="104">
        <f t="shared" ref="AV147" si="477">SUM(AV148:AV154)</f>
        <v>0</v>
      </c>
      <c r="AW147" s="42">
        <f t="shared" ref="AW147" si="478">SUM(AW148:AW154)</f>
        <v>0</v>
      </c>
      <c r="AX147" s="42">
        <f t="shared" ref="AX147" si="479">SUM(AX148:AX154)</f>
        <v>0</v>
      </c>
      <c r="AY147" s="42">
        <f t="shared" ref="AY147" si="480">SUM(AY148:AY154)</f>
        <v>0</v>
      </c>
      <c r="AZ147" s="105">
        <f t="shared" ref="AZ147" si="481">SUM(AZ148:AZ154)</f>
        <v>0</v>
      </c>
      <c r="BA147" s="44" t="s">
        <v>1685</v>
      </c>
      <c r="BB147" s="44" t="s">
        <v>1686</v>
      </c>
      <c r="BC147" s="45" t="s">
        <v>1687</v>
      </c>
    </row>
    <row r="148" spans="1:55" ht="17.25" hidden="1" customHeight="1" x14ac:dyDescent="0.2">
      <c r="A148" s="955"/>
      <c r="B148" s="957" t="str">
        <f>VLOOKUP($D$9,'PROYECTOS REGISTRADOS'!$A$2:$D$82,4,0)</f>
        <v>Incremento del número de visitantes anuales a los sitios de interés turístico Tocancipá, Cundinamarca, Centro Oriente</v>
      </c>
      <c r="C148" s="960" t="str">
        <f>VLOOKUP($D$9,'PROYECTOS REGISTRADOS'!$A$2:$D$82,3,0)</f>
        <v>2016-25817-0037</v>
      </c>
      <c r="D148" s="1003"/>
      <c r="E148" s="969" t="str">
        <f>IF(D148=0,"0-0",(VLOOKUP(D148,'CONSOLIDADO PLAN DESARROLLO'!$EL$9:$ET$304,2,0)))</f>
        <v>0-0</v>
      </c>
      <c r="F148" s="966" t="str">
        <f>IF(D148=0,"0-0",(VLOOKUP(D148,'CONSOLIDADO PLAN DESARROLLO'!$EL$9:$ET$304,3,0)))</f>
        <v>0-0</v>
      </c>
      <c r="G148" s="988" t="str">
        <f>IF(D148=0,"0-0",(VLOOKUP(D148,'CONSOLIDADO PLAN DESARROLLO'!$EL$9:$ET$304,4,0)))</f>
        <v>0-0</v>
      </c>
      <c r="H148" s="972" t="str">
        <f>IF(D148=0,"0-0",(VLOOKUP(D148,'CONSOLIDADO PLAN DESARROLLO'!$EL$9:$ET$304,5,0)))</f>
        <v>0-0</v>
      </c>
      <c r="I148" s="975" t="str">
        <f>IF(D148=0,"0-0",(VLOOKUP(D148,'CONSOLIDADO PLAN DESARROLLO'!$EL$9:$ET$304,$R$3,0)))</f>
        <v>0-0</v>
      </c>
      <c r="J148" s="976"/>
      <c r="K148" s="1006"/>
      <c r="L148" s="984"/>
      <c r="M148" s="174"/>
      <c r="N148" s="175"/>
      <c r="O148" s="176"/>
      <c r="P148" s="46"/>
      <c r="Q148" s="47"/>
      <c r="R148" s="1009"/>
      <c r="S148" s="48"/>
      <c r="T148" s="888"/>
      <c r="U148" s="49"/>
      <c r="V148" s="888"/>
      <c r="W148" s="49"/>
      <c r="X148" s="888"/>
      <c r="Y148" s="49"/>
      <c r="Z148" s="888"/>
      <c r="AA148" s="49"/>
      <c r="AB148" s="888"/>
      <c r="AC148" s="49"/>
      <c r="AD148" s="888"/>
      <c r="AE148" s="49"/>
      <c r="AF148" s="888"/>
      <c r="AG148" s="50"/>
      <c r="AH148" s="818"/>
      <c r="AI148" s="818"/>
      <c r="AJ148" s="879">
        <f>+R148+T148+V148+X148+Z148+AB148+AD148+AF148</f>
        <v>0</v>
      </c>
      <c r="AK148" s="103">
        <f t="shared" ref="AK148:AK153" si="482">AC148+AE148+AG148+S148+U148+W148+Y148+AA148</f>
        <v>0</v>
      </c>
      <c r="AL148" s="51"/>
      <c r="AM148" s="52"/>
      <c r="AN148" s="52"/>
      <c r="AO148" s="52"/>
      <c r="AP148" s="52"/>
      <c r="AQ148" s="52"/>
      <c r="AR148" s="53">
        <f t="shared" ref="AR148:AR153" si="483">SUM(AL148:AQ148)</f>
        <v>0</v>
      </c>
      <c r="AS148" s="54"/>
      <c r="AT148" s="52"/>
      <c r="AU148" s="53">
        <f t="shared" ref="AU148:AU152" si="484">SUM(AS148:AT148)</f>
        <v>0</v>
      </c>
      <c r="AV148" s="54"/>
      <c r="AW148" s="52"/>
      <c r="AX148" s="52"/>
      <c r="AY148" s="52"/>
      <c r="AZ148" s="55"/>
      <c r="BA148" s="56"/>
      <c r="BB148" s="56"/>
      <c r="BC148" s="57"/>
    </row>
    <row r="149" spans="1:55" ht="17.25" hidden="1" customHeight="1" x14ac:dyDescent="0.2">
      <c r="A149" s="955"/>
      <c r="B149" s="957"/>
      <c r="C149" s="960"/>
      <c r="D149" s="1003"/>
      <c r="E149" s="970"/>
      <c r="F149" s="966"/>
      <c r="G149" s="988"/>
      <c r="H149" s="972"/>
      <c r="I149" s="977"/>
      <c r="J149" s="978"/>
      <c r="K149" s="1006"/>
      <c r="L149" s="985"/>
      <c r="M149" s="174"/>
      <c r="N149" s="175"/>
      <c r="O149" s="176"/>
      <c r="P149" s="46"/>
      <c r="Q149" s="47"/>
      <c r="R149" s="1010"/>
      <c r="S149" s="48"/>
      <c r="T149" s="889"/>
      <c r="U149" s="49"/>
      <c r="V149" s="889"/>
      <c r="W149" s="49"/>
      <c r="X149" s="889"/>
      <c r="Y149" s="49"/>
      <c r="Z149" s="889"/>
      <c r="AA149" s="49"/>
      <c r="AB149" s="889"/>
      <c r="AC149" s="49"/>
      <c r="AD149" s="889"/>
      <c r="AE149" s="49"/>
      <c r="AF149" s="889"/>
      <c r="AG149" s="50"/>
      <c r="AH149" s="819"/>
      <c r="AI149" s="819"/>
      <c r="AJ149" s="880"/>
      <c r="AK149" s="103">
        <f t="shared" si="482"/>
        <v>0</v>
      </c>
      <c r="AL149" s="51"/>
      <c r="AM149" s="52"/>
      <c r="AN149" s="52"/>
      <c r="AO149" s="52"/>
      <c r="AP149" s="52"/>
      <c r="AQ149" s="52"/>
      <c r="AR149" s="53">
        <f t="shared" si="483"/>
        <v>0</v>
      </c>
      <c r="AS149" s="54"/>
      <c r="AT149" s="52"/>
      <c r="AU149" s="53">
        <f t="shared" si="484"/>
        <v>0</v>
      </c>
      <c r="AV149" s="54"/>
      <c r="AW149" s="52"/>
      <c r="AX149" s="52"/>
      <c r="AY149" s="52"/>
      <c r="AZ149" s="55"/>
      <c r="BA149" s="56"/>
      <c r="BB149" s="56"/>
      <c r="BC149" s="57"/>
    </row>
    <row r="150" spans="1:55" ht="17.25" hidden="1" customHeight="1" x14ac:dyDescent="0.2">
      <c r="A150" s="955"/>
      <c r="B150" s="957"/>
      <c r="C150" s="960"/>
      <c r="D150" s="1003"/>
      <c r="E150" s="970"/>
      <c r="F150" s="966"/>
      <c r="G150" s="988"/>
      <c r="H150" s="972"/>
      <c r="I150" s="977"/>
      <c r="J150" s="978"/>
      <c r="K150" s="1006"/>
      <c r="L150" s="985"/>
      <c r="M150" s="174"/>
      <c r="N150" s="175"/>
      <c r="O150" s="176"/>
      <c r="P150" s="46"/>
      <c r="Q150" s="47"/>
      <c r="R150" s="1010"/>
      <c r="S150" s="48"/>
      <c r="T150" s="889"/>
      <c r="U150" s="49"/>
      <c r="V150" s="889"/>
      <c r="W150" s="49"/>
      <c r="X150" s="889"/>
      <c r="Y150" s="49"/>
      <c r="Z150" s="889"/>
      <c r="AA150" s="49"/>
      <c r="AB150" s="889"/>
      <c r="AC150" s="49"/>
      <c r="AD150" s="889"/>
      <c r="AE150" s="49"/>
      <c r="AF150" s="889"/>
      <c r="AG150" s="50"/>
      <c r="AH150" s="819"/>
      <c r="AI150" s="819"/>
      <c r="AJ150" s="880"/>
      <c r="AK150" s="103">
        <f t="shared" si="482"/>
        <v>0</v>
      </c>
      <c r="AL150" s="51"/>
      <c r="AM150" s="52"/>
      <c r="AN150" s="52"/>
      <c r="AO150" s="52"/>
      <c r="AP150" s="52"/>
      <c r="AQ150" s="52"/>
      <c r="AR150" s="53">
        <f t="shared" si="483"/>
        <v>0</v>
      </c>
      <c r="AS150" s="54"/>
      <c r="AT150" s="52"/>
      <c r="AU150" s="53">
        <f t="shared" si="484"/>
        <v>0</v>
      </c>
      <c r="AV150" s="54"/>
      <c r="AW150" s="52"/>
      <c r="AX150" s="52"/>
      <c r="AY150" s="52"/>
      <c r="AZ150" s="55"/>
      <c r="BA150" s="56"/>
      <c r="BB150" s="56"/>
      <c r="BC150" s="57"/>
    </row>
    <row r="151" spans="1:55" ht="17.25" hidden="1" customHeight="1" x14ac:dyDescent="0.2">
      <c r="A151" s="955"/>
      <c r="B151" s="957"/>
      <c r="C151" s="960"/>
      <c r="D151" s="1003"/>
      <c r="E151" s="970"/>
      <c r="F151" s="966"/>
      <c r="G151" s="988"/>
      <c r="H151" s="972"/>
      <c r="I151" s="977"/>
      <c r="J151" s="978"/>
      <c r="K151" s="1006"/>
      <c r="L151" s="985"/>
      <c r="M151" s="174"/>
      <c r="N151" s="175"/>
      <c r="O151" s="176"/>
      <c r="P151" s="46"/>
      <c r="Q151" s="47"/>
      <c r="R151" s="1010"/>
      <c r="S151" s="48"/>
      <c r="T151" s="889"/>
      <c r="U151" s="49"/>
      <c r="V151" s="889"/>
      <c r="W151" s="49"/>
      <c r="X151" s="889"/>
      <c r="Y151" s="49"/>
      <c r="Z151" s="889"/>
      <c r="AA151" s="49"/>
      <c r="AB151" s="889"/>
      <c r="AC151" s="49"/>
      <c r="AD151" s="889"/>
      <c r="AE151" s="49"/>
      <c r="AF151" s="889"/>
      <c r="AG151" s="50"/>
      <c r="AH151" s="819"/>
      <c r="AI151" s="819"/>
      <c r="AJ151" s="880"/>
      <c r="AK151" s="103">
        <f t="shared" si="482"/>
        <v>0</v>
      </c>
      <c r="AL151" s="51"/>
      <c r="AM151" s="52"/>
      <c r="AN151" s="52"/>
      <c r="AO151" s="52"/>
      <c r="AP151" s="52"/>
      <c r="AQ151" s="52"/>
      <c r="AR151" s="53">
        <f t="shared" si="483"/>
        <v>0</v>
      </c>
      <c r="AS151" s="54"/>
      <c r="AT151" s="52"/>
      <c r="AU151" s="53">
        <f t="shared" si="484"/>
        <v>0</v>
      </c>
      <c r="AV151" s="54"/>
      <c r="AW151" s="52"/>
      <c r="AX151" s="52"/>
      <c r="AY151" s="52"/>
      <c r="AZ151" s="55"/>
      <c r="BA151" s="56"/>
      <c r="BB151" s="56"/>
      <c r="BC151" s="57"/>
    </row>
    <row r="152" spans="1:55" ht="17.25" hidden="1" customHeight="1" x14ac:dyDescent="0.2">
      <c r="A152" s="955"/>
      <c r="B152" s="957"/>
      <c r="C152" s="960"/>
      <c r="D152" s="1003"/>
      <c r="E152" s="970"/>
      <c r="F152" s="966"/>
      <c r="G152" s="988"/>
      <c r="H152" s="972"/>
      <c r="I152" s="977"/>
      <c r="J152" s="978"/>
      <c r="K152" s="1006"/>
      <c r="L152" s="985"/>
      <c r="M152" s="174"/>
      <c r="N152" s="175"/>
      <c r="O152" s="176"/>
      <c r="P152" s="46"/>
      <c r="Q152" s="47"/>
      <c r="R152" s="1010"/>
      <c r="S152" s="48"/>
      <c r="T152" s="889"/>
      <c r="U152" s="49"/>
      <c r="V152" s="889"/>
      <c r="W152" s="49"/>
      <c r="X152" s="889"/>
      <c r="Y152" s="49"/>
      <c r="Z152" s="889"/>
      <c r="AA152" s="49"/>
      <c r="AB152" s="889"/>
      <c r="AC152" s="49"/>
      <c r="AD152" s="889"/>
      <c r="AE152" s="49"/>
      <c r="AF152" s="889"/>
      <c r="AG152" s="50"/>
      <c r="AH152" s="819"/>
      <c r="AI152" s="819"/>
      <c r="AJ152" s="880"/>
      <c r="AK152" s="103">
        <f t="shared" si="482"/>
        <v>0</v>
      </c>
      <c r="AL152" s="51"/>
      <c r="AM152" s="52"/>
      <c r="AN152" s="52"/>
      <c r="AO152" s="52"/>
      <c r="AP152" s="52"/>
      <c r="AQ152" s="52"/>
      <c r="AR152" s="53">
        <f t="shared" si="483"/>
        <v>0</v>
      </c>
      <c r="AS152" s="54"/>
      <c r="AT152" s="52"/>
      <c r="AU152" s="53">
        <f t="shared" si="484"/>
        <v>0</v>
      </c>
      <c r="AV152" s="54"/>
      <c r="AW152" s="52"/>
      <c r="AX152" s="52"/>
      <c r="AY152" s="52"/>
      <c r="AZ152" s="55"/>
      <c r="BA152" s="56"/>
      <c r="BB152" s="56"/>
      <c r="BC152" s="57"/>
    </row>
    <row r="153" spans="1:55" ht="17.25" hidden="1" customHeight="1" x14ac:dyDescent="0.2">
      <c r="A153" s="955"/>
      <c r="B153" s="958"/>
      <c r="C153" s="961"/>
      <c r="D153" s="1004"/>
      <c r="E153" s="970"/>
      <c r="F153" s="967"/>
      <c r="G153" s="989"/>
      <c r="H153" s="973"/>
      <c r="I153" s="977"/>
      <c r="J153" s="978"/>
      <c r="K153" s="1007"/>
      <c r="L153" s="985"/>
      <c r="M153" s="177"/>
      <c r="N153" s="178"/>
      <c r="O153" s="179"/>
      <c r="P153" s="106"/>
      <c r="Q153" s="107"/>
      <c r="R153" s="1010"/>
      <c r="S153" s="108"/>
      <c r="T153" s="889"/>
      <c r="U153" s="109"/>
      <c r="V153" s="889"/>
      <c r="W153" s="109"/>
      <c r="X153" s="889"/>
      <c r="Y153" s="109"/>
      <c r="Z153" s="889"/>
      <c r="AA153" s="109"/>
      <c r="AB153" s="889"/>
      <c r="AC153" s="109"/>
      <c r="AD153" s="889"/>
      <c r="AE153" s="109"/>
      <c r="AF153" s="889"/>
      <c r="AG153" s="110"/>
      <c r="AH153" s="819"/>
      <c r="AI153" s="819"/>
      <c r="AJ153" s="881"/>
      <c r="AK153" s="103">
        <f t="shared" si="482"/>
        <v>0</v>
      </c>
      <c r="AL153" s="111"/>
      <c r="AM153" s="112"/>
      <c r="AN153" s="112"/>
      <c r="AO153" s="112"/>
      <c r="AP153" s="112"/>
      <c r="AQ153" s="112"/>
      <c r="AR153" s="53">
        <f t="shared" si="483"/>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56"/>
      <c r="B154" s="959"/>
      <c r="C154" s="962"/>
      <c r="D154" s="1005"/>
      <c r="E154" s="971"/>
      <c r="F154" s="968"/>
      <c r="G154" s="990"/>
      <c r="H154" s="974"/>
      <c r="I154" s="979"/>
      <c r="J154" s="980"/>
      <c r="K154" s="1008"/>
      <c r="L154" s="986"/>
      <c r="M154" s="180"/>
      <c r="N154" s="181"/>
      <c r="O154" s="182"/>
      <c r="P154" s="117"/>
      <c r="Q154" s="117"/>
      <c r="R154" s="1011"/>
      <c r="S154" s="183"/>
      <c r="T154" s="890"/>
      <c r="U154" s="184"/>
      <c r="V154" s="890"/>
      <c r="W154" s="184"/>
      <c r="X154" s="890"/>
      <c r="Y154" s="184"/>
      <c r="Z154" s="890"/>
      <c r="AA154" s="184"/>
      <c r="AB154" s="890"/>
      <c r="AC154" s="184"/>
      <c r="AD154" s="890"/>
      <c r="AE154" s="184"/>
      <c r="AF154" s="890"/>
      <c r="AG154" s="185"/>
      <c r="AH154" s="820"/>
      <c r="AI154" s="820"/>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87"/>
      <c r="J155" s="987"/>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54">
        <v>18</v>
      </c>
      <c r="B156" s="161" t="s">
        <v>1705</v>
      </c>
      <c r="C156" s="162" t="s">
        <v>1706</v>
      </c>
      <c r="D156" s="163" t="s">
        <v>21</v>
      </c>
      <c r="E156" s="163" t="s">
        <v>1892</v>
      </c>
      <c r="F156" s="162" t="s">
        <v>1707</v>
      </c>
      <c r="G156" s="164" t="s">
        <v>1679</v>
      </c>
      <c r="H156" s="164" t="s">
        <v>1680</v>
      </c>
      <c r="I156" s="165" t="s">
        <v>1908</v>
      </c>
      <c r="J156" s="166">
        <f>+$N$3</f>
        <v>2019</v>
      </c>
      <c r="K156" s="164" t="s">
        <v>1925</v>
      </c>
      <c r="L156" s="165" t="s">
        <v>1926</v>
      </c>
      <c r="M156" s="162" t="s">
        <v>1708</v>
      </c>
      <c r="N156" s="162" t="s">
        <v>1709</v>
      </c>
      <c r="O156" s="162" t="s">
        <v>1710</v>
      </c>
      <c r="P156" s="162" t="s">
        <v>1711</v>
      </c>
      <c r="Q156" s="162" t="s">
        <v>1712</v>
      </c>
      <c r="R156" s="167">
        <f t="shared" ref="R156" si="485">SUM(R157:R163)</f>
        <v>0</v>
      </c>
      <c r="S156" s="168">
        <f t="shared" ref="S156" si="486">SUM(S157:S163)</f>
        <v>0</v>
      </c>
      <c r="T156" s="169">
        <f t="shared" ref="T156" si="487">SUM(T157:T163)</f>
        <v>0</v>
      </c>
      <c r="U156" s="170">
        <f t="shared" ref="U156" si="488">SUM(U157:U163)</f>
        <v>0</v>
      </c>
      <c r="V156" s="169">
        <f t="shared" ref="V156" si="489">SUM(V157:V163)</f>
        <v>0</v>
      </c>
      <c r="W156" s="170">
        <f t="shared" ref="W156" si="490">SUM(W157:W163)</f>
        <v>0</v>
      </c>
      <c r="X156" s="169">
        <f t="shared" ref="X156" si="491">SUM(X157:X163)</f>
        <v>0</v>
      </c>
      <c r="Y156" s="170">
        <f t="shared" ref="Y156" si="492">SUM(Y157:Y163)</f>
        <v>0</v>
      </c>
      <c r="Z156" s="169">
        <f t="shared" ref="Z156" si="493">SUM(Z157:Z163)</f>
        <v>0</v>
      </c>
      <c r="AA156" s="170">
        <f t="shared" ref="AA156" si="494">SUM(AA157:AA163)</f>
        <v>0</v>
      </c>
      <c r="AB156" s="169">
        <f t="shared" ref="AB156" si="495">SUM(AB157:AB163)</f>
        <v>0</v>
      </c>
      <c r="AC156" s="170">
        <f t="shared" ref="AC156" si="496">SUM(AC157:AC163)</f>
        <v>0</v>
      </c>
      <c r="AD156" s="169">
        <f t="shared" ref="AD156" si="497">SUM(AD157:AD163)</f>
        <v>0</v>
      </c>
      <c r="AE156" s="170">
        <f t="shared" ref="AE156" si="498">SUM(AE157:AE163)</f>
        <v>0</v>
      </c>
      <c r="AF156" s="169">
        <f t="shared" ref="AF156" si="499">SUM(AF157:AF163)</f>
        <v>0</v>
      </c>
      <c r="AG156" s="171">
        <f t="shared" ref="AG156" si="500">SUM(AG157:AG163)</f>
        <v>0</v>
      </c>
      <c r="AH156" s="817"/>
      <c r="AI156" s="817"/>
      <c r="AJ156" s="172">
        <f t="shared" ref="AJ156" si="501">SUM(AJ157:AJ163)</f>
        <v>0</v>
      </c>
      <c r="AK156" s="173">
        <f t="shared" ref="AK156" si="502">SUM(AK157:AK163)</f>
        <v>0</v>
      </c>
      <c r="AL156" s="41">
        <f t="shared" ref="AL156" si="503">SUM(AL157:AL163)</f>
        <v>0</v>
      </c>
      <c r="AM156" s="42">
        <f t="shared" ref="AM156" si="504">SUM(AM157:AM163)</f>
        <v>0</v>
      </c>
      <c r="AN156" s="42">
        <f t="shared" ref="AN156" si="505">SUM(AN157:AN163)</f>
        <v>0</v>
      </c>
      <c r="AO156" s="42">
        <f t="shared" ref="AO156" si="506">SUM(AO157:AO163)</f>
        <v>0</v>
      </c>
      <c r="AP156" s="42">
        <f t="shared" ref="AP156" si="507">SUM(AP157:AP163)</f>
        <v>0</v>
      </c>
      <c r="AQ156" s="42">
        <f t="shared" ref="AQ156" si="508">SUM(AQ157:AQ163)</f>
        <v>0</v>
      </c>
      <c r="AR156" s="43">
        <f t="shared" ref="AR156" si="509">SUM(AR157:AR163)</f>
        <v>0</v>
      </c>
      <c r="AS156" s="104">
        <f t="shared" ref="AS156" si="510">SUM(AS157:AS163)</f>
        <v>0</v>
      </c>
      <c r="AT156" s="42">
        <f t="shared" ref="AT156" si="511">SUM(AT157:AT163)</f>
        <v>0</v>
      </c>
      <c r="AU156" s="43">
        <f t="shared" ref="AU156" si="512">SUM(AU157:AU163)</f>
        <v>0</v>
      </c>
      <c r="AV156" s="104">
        <f t="shared" ref="AV156" si="513">SUM(AV157:AV163)</f>
        <v>0</v>
      </c>
      <c r="AW156" s="42">
        <f t="shared" ref="AW156" si="514">SUM(AW157:AW163)</f>
        <v>0</v>
      </c>
      <c r="AX156" s="42">
        <f t="shared" ref="AX156" si="515">SUM(AX157:AX163)</f>
        <v>0</v>
      </c>
      <c r="AY156" s="42">
        <f t="shared" ref="AY156" si="516">SUM(AY157:AY163)</f>
        <v>0</v>
      </c>
      <c r="AZ156" s="105">
        <f t="shared" ref="AZ156" si="517">SUM(AZ157:AZ163)</f>
        <v>0</v>
      </c>
      <c r="BA156" s="44" t="s">
        <v>1685</v>
      </c>
      <c r="BB156" s="44" t="s">
        <v>1686</v>
      </c>
      <c r="BC156" s="45" t="s">
        <v>1687</v>
      </c>
    </row>
    <row r="157" spans="1:55" ht="17.25" hidden="1" customHeight="1" x14ac:dyDescent="0.2">
      <c r="A157" s="955"/>
      <c r="B157" s="957" t="str">
        <f>VLOOKUP($D$9,'PROYECTOS REGISTRADOS'!$A$2:$D$82,4,0)</f>
        <v>Incremento del número de visitantes anuales a los sitios de interés turístico Tocancipá, Cundinamarca, Centro Oriente</v>
      </c>
      <c r="C157" s="960" t="str">
        <f>VLOOKUP($D$9,'PROYECTOS REGISTRADOS'!$A$2:$D$82,3,0)</f>
        <v>2016-25817-0037</v>
      </c>
      <c r="D157" s="1003"/>
      <c r="E157" s="969" t="str">
        <f>IF(D157=0,"0-0",(VLOOKUP(D157,'CONSOLIDADO PLAN DESARROLLO'!$EL$9:$ET$304,2,0)))</f>
        <v>0-0</v>
      </c>
      <c r="F157" s="966" t="str">
        <f>IF(D157=0,"0-0",(VLOOKUP(D157,'CONSOLIDADO PLAN DESARROLLO'!$EL$9:$ET$304,3,0)))</f>
        <v>0-0</v>
      </c>
      <c r="G157" s="988" t="str">
        <f>IF(D157=0,"0-0",(VLOOKUP(D157,'CONSOLIDADO PLAN DESARROLLO'!$EL$9:$ET$304,4,0)))</f>
        <v>0-0</v>
      </c>
      <c r="H157" s="972" t="str">
        <f>IF(D157=0,"0-0",(VLOOKUP(D157,'CONSOLIDADO PLAN DESARROLLO'!$EL$9:$ET$304,5,0)))</f>
        <v>0-0</v>
      </c>
      <c r="I157" s="975" t="str">
        <f>IF(D157=0,"0-0",(VLOOKUP(D157,'CONSOLIDADO PLAN DESARROLLO'!$EL$9:$ET$304,$R$3,0)))</f>
        <v>0-0</v>
      </c>
      <c r="J157" s="976"/>
      <c r="K157" s="1006"/>
      <c r="L157" s="984"/>
      <c r="M157" s="174"/>
      <c r="N157" s="175"/>
      <c r="O157" s="176"/>
      <c r="P157" s="46"/>
      <c r="Q157" s="47"/>
      <c r="R157" s="1009"/>
      <c r="S157" s="48"/>
      <c r="T157" s="888"/>
      <c r="U157" s="49"/>
      <c r="V157" s="888"/>
      <c r="W157" s="49"/>
      <c r="X157" s="888"/>
      <c r="Y157" s="49"/>
      <c r="Z157" s="888"/>
      <c r="AA157" s="49"/>
      <c r="AB157" s="888"/>
      <c r="AC157" s="49"/>
      <c r="AD157" s="888"/>
      <c r="AE157" s="49"/>
      <c r="AF157" s="888"/>
      <c r="AG157" s="50"/>
      <c r="AH157" s="818"/>
      <c r="AI157" s="818"/>
      <c r="AJ157" s="879">
        <f>+R157+T157+V157+X157+Z157+AB157+AD157+AF157</f>
        <v>0</v>
      </c>
      <c r="AK157" s="103">
        <f t="shared" ref="AK157:AK162" si="518">AC157+AE157+AG157+S157+U157+W157+Y157+AA157</f>
        <v>0</v>
      </c>
      <c r="AL157" s="51"/>
      <c r="AM157" s="52"/>
      <c r="AN157" s="52"/>
      <c r="AO157" s="52"/>
      <c r="AP157" s="52"/>
      <c r="AQ157" s="52"/>
      <c r="AR157" s="53">
        <f t="shared" ref="AR157:AR162" si="519">SUM(AL157:AQ157)</f>
        <v>0</v>
      </c>
      <c r="AS157" s="54"/>
      <c r="AT157" s="52"/>
      <c r="AU157" s="53">
        <f t="shared" ref="AU157:AU161" si="520">SUM(AS157:AT157)</f>
        <v>0</v>
      </c>
      <c r="AV157" s="54"/>
      <c r="AW157" s="52"/>
      <c r="AX157" s="52"/>
      <c r="AY157" s="52"/>
      <c r="AZ157" s="55"/>
      <c r="BA157" s="56"/>
      <c r="BB157" s="56"/>
      <c r="BC157" s="57"/>
    </row>
    <row r="158" spans="1:55" ht="17.25" hidden="1" customHeight="1" x14ac:dyDescent="0.2">
      <c r="A158" s="955"/>
      <c r="B158" s="957"/>
      <c r="C158" s="960"/>
      <c r="D158" s="1003"/>
      <c r="E158" s="970"/>
      <c r="F158" s="966"/>
      <c r="G158" s="988"/>
      <c r="H158" s="972"/>
      <c r="I158" s="977"/>
      <c r="J158" s="978"/>
      <c r="K158" s="1006"/>
      <c r="L158" s="985"/>
      <c r="M158" s="174"/>
      <c r="N158" s="175"/>
      <c r="O158" s="176"/>
      <c r="P158" s="46"/>
      <c r="Q158" s="47"/>
      <c r="R158" s="1010"/>
      <c r="S158" s="48"/>
      <c r="T158" s="889"/>
      <c r="U158" s="49"/>
      <c r="V158" s="889"/>
      <c r="W158" s="49"/>
      <c r="X158" s="889"/>
      <c r="Y158" s="49"/>
      <c r="Z158" s="889"/>
      <c r="AA158" s="49"/>
      <c r="AB158" s="889"/>
      <c r="AC158" s="49"/>
      <c r="AD158" s="889"/>
      <c r="AE158" s="49"/>
      <c r="AF158" s="889"/>
      <c r="AG158" s="50"/>
      <c r="AH158" s="819"/>
      <c r="AI158" s="819"/>
      <c r="AJ158" s="880"/>
      <c r="AK158" s="103">
        <f t="shared" si="518"/>
        <v>0</v>
      </c>
      <c r="AL158" s="51"/>
      <c r="AM158" s="52"/>
      <c r="AN158" s="52"/>
      <c r="AO158" s="52"/>
      <c r="AP158" s="52"/>
      <c r="AQ158" s="52"/>
      <c r="AR158" s="53">
        <f t="shared" si="519"/>
        <v>0</v>
      </c>
      <c r="AS158" s="54"/>
      <c r="AT158" s="52"/>
      <c r="AU158" s="53">
        <f t="shared" si="520"/>
        <v>0</v>
      </c>
      <c r="AV158" s="54"/>
      <c r="AW158" s="52"/>
      <c r="AX158" s="52"/>
      <c r="AY158" s="52"/>
      <c r="AZ158" s="55"/>
      <c r="BA158" s="56"/>
      <c r="BB158" s="56"/>
      <c r="BC158" s="57"/>
    </row>
    <row r="159" spans="1:55" ht="17.25" hidden="1" customHeight="1" x14ac:dyDescent="0.2">
      <c r="A159" s="955"/>
      <c r="B159" s="957"/>
      <c r="C159" s="960"/>
      <c r="D159" s="1003"/>
      <c r="E159" s="970"/>
      <c r="F159" s="966"/>
      <c r="G159" s="988"/>
      <c r="H159" s="972"/>
      <c r="I159" s="977"/>
      <c r="J159" s="978"/>
      <c r="K159" s="1006"/>
      <c r="L159" s="985"/>
      <c r="M159" s="174"/>
      <c r="N159" s="175"/>
      <c r="O159" s="176"/>
      <c r="P159" s="46"/>
      <c r="Q159" s="47"/>
      <c r="R159" s="1010"/>
      <c r="S159" s="48"/>
      <c r="T159" s="889"/>
      <c r="U159" s="49"/>
      <c r="V159" s="889"/>
      <c r="W159" s="49"/>
      <c r="X159" s="889"/>
      <c r="Y159" s="49"/>
      <c r="Z159" s="889"/>
      <c r="AA159" s="49"/>
      <c r="AB159" s="889"/>
      <c r="AC159" s="49"/>
      <c r="AD159" s="889"/>
      <c r="AE159" s="49"/>
      <c r="AF159" s="889"/>
      <c r="AG159" s="50"/>
      <c r="AH159" s="819"/>
      <c r="AI159" s="819"/>
      <c r="AJ159" s="880"/>
      <c r="AK159" s="103">
        <f t="shared" si="518"/>
        <v>0</v>
      </c>
      <c r="AL159" s="51"/>
      <c r="AM159" s="52"/>
      <c r="AN159" s="52"/>
      <c r="AO159" s="52"/>
      <c r="AP159" s="52"/>
      <c r="AQ159" s="52"/>
      <c r="AR159" s="53">
        <f t="shared" si="519"/>
        <v>0</v>
      </c>
      <c r="AS159" s="54"/>
      <c r="AT159" s="52"/>
      <c r="AU159" s="53">
        <f t="shared" si="520"/>
        <v>0</v>
      </c>
      <c r="AV159" s="54"/>
      <c r="AW159" s="52"/>
      <c r="AX159" s="52"/>
      <c r="AY159" s="52"/>
      <c r="AZ159" s="55"/>
      <c r="BA159" s="56"/>
      <c r="BB159" s="56"/>
      <c r="BC159" s="57"/>
    </row>
    <row r="160" spans="1:55" ht="17.25" hidden="1" customHeight="1" x14ac:dyDescent="0.2">
      <c r="A160" s="955"/>
      <c r="B160" s="957"/>
      <c r="C160" s="960"/>
      <c r="D160" s="1003"/>
      <c r="E160" s="970"/>
      <c r="F160" s="966"/>
      <c r="G160" s="988"/>
      <c r="H160" s="972"/>
      <c r="I160" s="977"/>
      <c r="J160" s="978"/>
      <c r="K160" s="1006"/>
      <c r="L160" s="985"/>
      <c r="M160" s="174"/>
      <c r="N160" s="175"/>
      <c r="O160" s="176"/>
      <c r="P160" s="46"/>
      <c r="Q160" s="47"/>
      <c r="R160" s="1010"/>
      <c r="S160" s="48"/>
      <c r="T160" s="889"/>
      <c r="U160" s="49"/>
      <c r="V160" s="889"/>
      <c r="W160" s="49"/>
      <c r="X160" s="889"/>
      <c r="Y160" s="49"/>
      <c r="Z160" s="889"/>
      <c r="AA160" s="49"/>
      <c r="AB160" s="889"/>
      <c r="AC160" s="49"/>
      <c r="AD160" s="889"/>
      <c r="AE160" s="49"/>
      <c r="AF160" s="889"/>
      <c r="AG160" s="50"/>
      <c r="AH160" s="819"/>
      <c r="AI160" s="819"/>
      <c r="AJ160" s="880"/>
      <c r="AK160" s="103">
        <f t="shared" si="518"/>
        <v>0</v>
      </c>
      <c r="AL160" s="51"/>
      <c r="AM160" s="52"/>
      <c r="AN160" s="52"/>
      <c r="AO160" s="52"/>
      <c r="AP160" s="52"/>
      <c r="AQ160" s="52"/>
      <c r="AR160" s="53">
        <f t="shared" si="519"/>
        <v>0</v>
      </c>
      <c r="AS160" s="54"/>
      <c r="AT160" s="52"/>
      <c r="AU160" s="53">
        <f t="shared" si="520"/>
        <v>0</v>
      </c>
      <c r="AV160" s="54"/>
      <c r="AW160" s="52"/>
      <c r="AX160" s="52"/>
      <c r="AY160" s="52"/>
      <c r="AZ160" s="55"/>
      <c r="BA160" s="56"/>
      <c r="BB160" s="56"/>
      <c r="BC160" s="57"/>
    </row>
    <row r="161" spans="1:55" ht="17.25" hidden="1" customHeight="1" x14ac:dyDescent="0.2">
      <c r="A161" s="955"/>
      <c r="B161" s="957"/>
      <c r="C161" s="960"/>
      <c r="D161" s="1003"/>
      <c r="E161" s="970"/>
      <c r="F161" s="966"/>
      <c r="G161" s="988"/>
      <c r="H161" s="972"/>
      <c r="I161" s="977"/>
      <c r="J161" s="978"/>
      <c r="K161" s="1006"/>
      <c r="L161" s="985"/>
      <c r="M161" s="174"/>
      <c r="N161" s="175"/>
      <c r="O161" s="176"/>
      <c r="P161" s="46"/>
      <c r="Q161" s="47"/>
      <c r="R161" s="1010"/>
      <c r="S161" s="48"/>
      <c r="T161" s="889"/>
      <c r="U161" s="49"/>
      <c r="V161" s="889"/>
      <c r="W161" s="49"/>
      <c r="X161" s="889"/>
      <c r="Y161" s="49"/>
      <c r="Z161" s="889"/>
      <c r="AA161" s="49"/>
      <c r="AB161" s="889"/>
      <c r="AC161" s="49"/>
      <c r="AD161" s="889"/>
      <c r="AE161" s="49"/>
      <c r="AF161" s="889"/>
      <c r="AG161" s="50"/>
      <c r="AH161" s="819"/>
      <c r="AI161" s="819"/>
      <c r="AJ161" s="880"/>
      <c r="AK161" s="103">
        <f t="shared" si="518"/>
        <v>0</v>
      </c>
      <c r="AL161" s="51"/>
      <c r="AM161" s="52"/>
      <c r="AN161" s="52"/>
      <c r="AO161" s="52"/>
      <c r="AP161" s="52"/>
      <c r="AQ161" s="52"/>
      <c r="AR161" s="53">
        <f t="shared" si="519"/>
        <v>0</v>
      </c>
      <c r="AS161" s="54"/>
      <c r="AT161" s="52"/>
      <c r="AU161" s="53">
        <f t="shared" si="520"/>
        <v>0</v>
      </c>
      <c r="AV161" s="54"/>
      <c r="AW161" s="52"/>
      <c r="AX161" s="52"/>
      <c r="AY161" s="52"/>
      <c r="AZ161" s="55"/>
      <c r="BA161" s="56"/>
      <c r="BB161" s="56"/>
      <c r="BC161" s="57"/>
    </row>
    <row r="162" spans="1:55" ht="17.25" hidden="1" customHeight="1" x14ac:dyDescent="0.2">
      <c r="A162" s="955"/>
      <c r="B162" s="958"/>
      <c r="C162" s="961"/>
      <c r="D162" s="1004"/>
      <c r="E162" s="970"/>
      <c r="F162" s="967"/>
      <c r="G162" s="989"/>
      <c r="H162" s="973"/>
      <c r="I162" s="977"/>
      <c r="J162" s="978"/>
      <c r="K162" s="1007"/>
      <c r="L162" s="985"/>
      <c r="M162" s="177"/>
      <c r="N162" s="178"/>
      <c r="O162" s="179"/>
      <c r="P162" s="106"/>
      <c r="Q162" s="107"/>
      <c r="R162" s="1010"/>
      <c r="S162" s="108"/>
      <c r="T162" s="889"/>
      <c r="U162" s="109"/>
      <c r="V162" s="889"/>
      <c r="W162" s="109"/>
      <c r="X162" s="889"/>
      <c r="Y162" s="109"/>
      <c r="Z162" s="889"/>
      <c r="AA162" s="109"/>
      <c r="AB162" s="889"/>
      <c r="AC162" s="109"/>
      <c r="AD162" s="889"/>
      <c r="AE162" s="109"/>
      <c r="AF162" s="889"/>
      <c r="AG162" s="110"/>
      <c r="AH162" s="819"/>
      <c r="AI162" s="819"/>
      <c r="AJ162" s="881"/>
      <c r="AK162" s="103">
        <f t="shared" si="518"/>
        <v>0</v>
      </c>
      <c r="AL162" s="111"/>
      <c r="AM162" s="112"/>
      <c r="AN162" s="112"/>
      <c r="AO162" s="112"/>
      <c r="AP162" s="112"/>
      <c r="AQ162" s="112"/>
      <c r="AR162" s="53">
        <f t="shared" si="519"/>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56"/>
      <c r="B163" s="959"/>
      <c r="C163" s="962"/>
      <c r="D163" s="1005"/>
      <c r="E163" s="971"/>
      <c r="F163" s="968"/>
      <c r="G163" s="990"/>
      <c r="H163" s="974"/>
      <c r="I163" s="979"/>
      <c r="J163" s="980"/>
      <c r="K163" s="1008"/>
      <c r="L163" s="986"/>
      <c r="M163" s="180"/>
      <c r="N163" s="181"/>
      <c r="O163" s="182"/>
      <c r="P163" s="117"/>
      <c r="Q163" s="117"/>
      <c r="R163" s="1011"/>
      <c r="S163" s="183"/>
      <c r="T163" s="890"/>
      <c r="U163" s="184"/>
      <c r="V163" s="890"/>
      <c r="W163" s="184"/>
      <c r="X163" s="890"/>
      <c r="Y163" s="184"/>
      <c r="Z163" s="890"/>
      <c r="AA163" s="184"/>
      <c r="AB163" s="890"/>
      <c r="AC163" s="184"/>
      <c r="AD163" s="890"/>
      <c r="AE163" s="184"/>
      <c r="AF163" s="890"/>
      <c r="AG163" s="185"/>
      <c r="AH163" s="820"/>
      <c r="AI163" s="820"/>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87"/>
      <c r="J164" s="987"/>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54">
        <v>19</v>
      </c>
      <c r="B165" s="161" t="s">
        <v>1705</v>
      </c>
      <c r="C165" s="162" t="s">
        <v>1706</v>
      </c>
      <c r="D165" s="163" t="s">
        <v>21</v>
      </c>
      <c r="E165" s="163" t="s">
        <v>1892</v>
      </c>
      <c r="F165" s="162" t="s">
        <v>1707</v>
      </c>
      <c r="G165" s="164" t="s">
        <v>1679</v>
      </c>
      <c r="H165" s="164" t="s">
        <v>1680</v>
      </c>
      <c r="I165" s="165" t="s">
        <v>1908</v>
      </c>
      <c r="J165" s="166">
        <f>+$N$3</f>
        <v>2019</v>
      </c>
      <c r="K165" s="164" t="s">
        <v>1925</v>
      </c>
      <c r="L165" s="165" t="s">
        <v>1926</v>
      </c>
      <c r="M165" s="162" t="s">
        <v>1708</v>
      </c>
      <c r="N165" s="162" t="s">
        <v>1709</v>
      </c>
      <c r="O165" s="162" t="s">
        <v>1710</v>
      </c>
      <c r="P165" s="162" t="s">
        <v>1711</v>
      </c>
      <c r="Q165" s="162" t="s">
        <v>1712</v>
      </c>
      <c r="R165" s="167">
        <f t="shared" ref="R165" si="521">SUM(R166:R172)</f>
        <v>0</v>
      </c>
      <c r="S165" s="168">
        <f t="shared" ref="S165" si="522">SUM(S166:S172)</f>
        <v>0</v>
      </c>
      <c r="T165" s="169">
        <f t="shared" ref="T165" si="523">SUM(T166:T172)</f>
        <v>0</v>
      </c>
      <c r="U165" s="170">
        <f t="shared" ref="U165" si="524">SUM(U166:U172)</f>
        <v>0</v>
      </c>
      <c r="V165" s="169">
        <f t="shared" ref="V165" si="525">SUM(V166:V172)</f>
        <v>0</v>
      </c>
      <c r="W165" s="170">
        <f t="shared" ref="W165" si="526">SUM(W166:W172)</f>
        <v>0</v>
      </c>
      <c r="X165" s="169">
        <f t="shared" ref="X165" si="527">SUM(X166:X172)</f>
        <v>0</v>
      </c>
      <c r="Y165" s="170">
        <f t="shared" ref="Y165" si="528">SUM(Y166:Y172)</f>
        <v>0</v>
      </c>
      <c r="Z165" s="169">
        <f t="shared" ref="Z165" si="529">SUM(Z166:Z172)</f>
        <v>0</v>
      </c>
      <c r="AA165" s="170">
        <f t="shared" ref="AA165" si="530">SUM(AA166:AA172)</f>
        <v>0</v>
      </c>
      <c r="AB165" s="169">
        <f t="shared" ref="AB165" si="531">SUM(AB166:AB172)</f>
        <v>0</v>
      </c>
      <c r="AC165" s="170">
        <f t="shared" ref="AC165" si="532">SUM(AC166:AC172)</f>
        <v>0</v>
      </c>
      <c r="AD165" s="169">
        <f t="shared" ref="AD165" si="533">SUM(AD166:AD172)</f>
        <v>0</v>
      </c>
      <c r="AE165" s="170">
        <f t="shared" ref="AE165" si="534">SUM(AE166:AE172)</f>
        <v>0</v>
      </c>
      <c r="AF165" s="169">
        <f t="shared" ref="AF165" si="535">SUM(AF166:AF172)</f>
        <v>0</v>
      </c>
      <c r="AG165" s="171">
        <f t="shared" ref="AG165" si="536">SUM(AG166:AG172)</f>
        <v>0</v>
      </c>
      <c r="AH165" s="817"/>
      <c r="AI165" s="817"/>
      <c r="AJ165" s="172">
        <f t="shared" ref="AJ165" si="537">SUM(AJ166:AJ172)</f>
        <v>0</v>
      </c>
      <c r="AK165" s="173">
        <f t="shared" ref="AK165" si="538">SUM(AK166:AK172)</f>
        <v>0</v>
      </c>
      <c r="AL165" s="41">
        <f t="shared" ref="AL165" si="539">SUM(AL166:AL172)</f>
        <v>0</v>
      </c>
      <c r="AM165" s="42">
        <f t="shared" ref="AM165" si="540">SUM(AM166:AM172)</f>
        <v>0</v>
      </c>
      <c r="AN165" s="42">
        <f t="shared" ref="AN165" si="541">SUM(AN166:AN172)</f>
        <v>0</v>
      </c>
      <c r="AO165" s="42">
        <f t="shared" ref="AO165" si="542">SUM(AO166:AO172)</f>
        <v>0</v>
      </c>
      <c r="AP165" s="42">
        <f t="shared" ref="AP165" si="543">SUM(AP166:AP172)</f>
        <v>0</v>
      </c>
      <c r="AQ165" s="42">
        <f t="shared" ref="AQ165" si="544">SUM(AQ166:AQ172)</f>
        <v>0</v>
      </c>
      <c r="AR165" s="43">
        <f t="shared" ref="AR165" si="545">SUM(AR166:AR172)</f>
        <v>0</v>
      </c>
      <c r="AS165" s="104">
        <f t="shared" ref="AS165" si="546">SUM(AS166:AS172)</f>
        <v>0</v>
      </c>
      <c r="AT165" s="42">
        <f t="shared" ref="AT165" si="547">SUM(AT166:AT172)</f>
        <v>0</v>
      </c>
      <c r="AU165" s="43">
        <f t="shared" ref="AU165" si="548">SUM(AU166:AU172)</f>
        <v>0</v>
      </c>
      <c r="AV165" s="104">
        <f t="shared" ref="AV165" si="549">SUM(AV166:AV172)</f>
        <v>0</v>
      </c>
      <c r="AW165" s="42">
        <f t="shared" ref="AW165" si="550">SUM(AW166:AW172)</f>
        <v>0</v>
      </c>
      <c r="AX165" s="42">
        <f t="shared" ref="AX165" si="551">SUM(AX166:AX172)</f>
        <v>0</v>
      </c>
      <c r="AY165" s="42">
        <f t="shared" ref="AY165" si="552">SUM(AY166:AY172)</f>
        <v>0</v>
      </c>
      <c r="AZ165" s="105">
        <f t="shared" ref="AZ165" si="553">SUM(AZ166:AZ172)</f>
        <v>0</v>
      </c>
      <c r="BA165" s="44" t="s">
        <v>1685</v>
      </c>
      <c r="BB165" s="44" t="s">
        <v>1686</v>
      </c>
      <c r="BC165" s="45" t="s">
        <v>1687</v>
      </c>
    </row>
    <row r="166" spans="1:55" ht="17.25" hidden="1" customHeight="1" x14ac:dyDescent="0.2">
      <c r="A166" s="955"/>
      <c r="B166" s="957" t="str">
        <f>VLOOKUP($D$9,'PROYECTOS REGISTRADOS'!$A$2:$D$82,4,0)</f>
        <v>Incremento del número de visitantes anuales a los sitios de interés turístico Tocancipá, Cundinamarca, Centro Oriente</v>
      </c>
      <c r="C166" s="960" t="str">
        <f>VLOOKUP($D$9,'PROYECTOS REGISTRADOS'!$A$2:$D$82,3,0)</f>
        <v>2016-25817-0037</v>
      </c>
      <c r="D166" s="1003"/>
      <c r="E166" s="969" t="str">
        <f>IF(D166=0,"0-0",(VLOOKUP(D166,'CONSOLIDADO PLAN DESARROLLO'!$EL$9:$ET$304,2,0)))</f>
        <v>0-0</v>
      </c>
      <c r="F166" s="966" t="str">
        <f>IF(D166=0,"0-0",(VLOOKUP(D166,'CONSOLIDADO PLAN DESARROLLO'!$EL$9:$ET$304,3,0)))</f>
        <v>0-0</v>
      </c>
      <c r="G166" s="988" t="str">
        <f>IF(D166=0,"0-0",(VLOOKUP(D166,'CONSOLIDADO PLAN DESARROLLO'!$EL$9:$ET$304,4,0)))</f>
        <v>0-0</v>
      </c>
      <c r="H166" s="972" t="str">
        <f>IF(D166=0,"0-0",(VLOOKUP(D166,'CONSOLIDADO PLAN DESARROLLO'!$EL$9:$ET$304,5,0)))</f>
        <v>0-0</v>
      </c>
      <c r="I166" s="975" t="str">
        <f>IF(D166=0,"0-0",(VLOOKUP(D166,'CONSOLIDADO PLAN DESARROLLO'!$EL$9:$ET$304,$R$3,0)))</f>
        <v>0-0</v>
      </c>
      <c r="J166" s="976"/>
      <c r="K166" s="1006"/>
      <c r="L166" s="984"/>
      <c r="M166" s="174"/>
      <c r="N166" s="175"/>
      <c r="O166" s="176"/>
      <c r="P166" s="46"/>
      <c r="Q166" s="47"/>
      <c r="R166" s="1009"/>
      <c r="S166" s="48"/>
      <c r="T166" s="888"/>
      <c r="U166" s="49"/>
      <c r="V166" s="888"/>
      <c r="W166" s="49"/>
      <c r="X166" s="888"/>
      <c r="Y166" s="49"/>
      <c r="Z166" s="888"/>
      <c r="AA166" s="49"/>
      <c r="AB166" s="888"/>
      <c r="AC166" s="49"/>
      <c r="AD166" s="888"/>
      <c r="AE166" s="49"/>
      <c r="AF166" s="888"/>
      <c r="AG166" s="50"/>
      <c r="AH166" s="818"/>
      <c r="AI166" s="818"/>
      <c r="AJ166" s="879">
        <f>+R166+T166+V166+X166+Z166+AB166+AD166+AF166</f>
        <v>0</v>
      </c>
      <c r="AK166" s="103">
        <f t="shared" ref="AK166:AK171" si="554">AC166+AE166+AG166+S166+U166+W166+Y166+AA166</f>
        <v>0</v>
      </c>
      <c r="AL166" s="51"/>
      <c r="AM166" s="52"/>
      <c r="AN166" s="52"/>
      <c r="AO166" s="52"/>
      <c r="AP166" s="52"/>
      <c r="AQ166" s="52"/>
      <c r="AR166" s="53">
        <f t="shared" ref="AR166:AR171" si="555">SUM(AL166:AQ166)</f>
        <v>0</v>
      </c>
      <c r="AS166" s="54"/>
      <c r="AT166" s="52"/>
      <c r="AU166" s="53">
        <f t="shared" ref="AU166:AU170" si="556">SUM(AS166:AT166)</f>
        <v>0</v>
      </c>
      <c r="AV166" s="54"/>
      <c r="AW166" s="52"/>
      <c r="AX166" s="52"/>
      <c r="AY166" s="52"/>
      <c r="AZ166" s="55"/>
      <c r="BA166" s="56"/>
      <c r="BB166" s="56"/>
      <c r="BC166" s="57"/>
    </row>
    <row r="167" spans="1:55" ht="17.25" hidden="1" customHeight="1" x14ac:dyDescent="0.2">
      <c r="A167" s="955"/>
      <c r="B167" s="957"/>
      <c r="C167" s="960"/>
      <c r="D167" s="1003"/>
      <c r="E167" s="970"/>
      <c r="F167" s="966"/>
      <c r="G167" s="988"/>
      <c r="H167" s="972"/>
      <c r="I167" s="977"/>
      <c r="J167" s="978"/>
      <c r="K167" s="1006"/>
      <c r="L167" s="985"/>
      <c r="M167" s="174"/>
      <c r="N167" s="175"/>
      <c r="O167" s="176"/>
      <c r="P167" s="46"/>
      <c r="Q167" s="47"/>
      <c r="R167" s="1010"/>
      <c r="S167" s="48"/>
      <c r="T167" s="889"/>
      <c r="U167" s="49"/>
      <c r="V167" s="889"/>
      <c r="W167" s="49"/>
      <c r="X167" s="889"/>
      <c r="Y167" s="49"/>
      <c r="Z167" s="889"/>
      <c r="AA167" s="49"/>
      <c r="AB167" s="889"/>
      <c r="AC167" s="49"/>
      <c r="AD167" s="889"/>
      <c r="AE167" s="49"/>
      <c r="AF167" s="889"/>
      <c r="AG167" s="50"/>
      <c r="AH167" s="819"/>
      <c r="AI167" s="819"/>
      <c r="AJ167" s="880"/>
      <c r="AK167" s="103">
        <f t="shared" si="554"/>
        <v>0</v>
      </c>
      <c r="AL167" s="51"/>
      <c r="AM167" s="52"/>
      <c r="AN167" s="52"/>
      <c r="AO167" s="52"/>
      <c r="AP167" s="52"/>
      <c r="AQ167" s="52"/>
      <c r="AR167" s="53">
        <f t="shared" si="555"/>
        <v>0</v>
      </c>
      <c r="AS167" s="54"/>
      <c r="AT167" s="52"/>
      <c r="AU167" s="53">
        <f t="shared" si="556"/>
        <v>0</v>
      </c>
      <c r="AV167" s="54"/>
      <c r="AW167" s="52"/>
      <c r="AX167" s="52"/>
      <c r="AY167" s="52"/>
      <c r="AZ167" s="55"/>
      <c r="BA167" s="56"/>
      <c r="BB167" s="56"/>
      <c r="BC167" s="57"/>
    </row>
    <row r="168" spans="1:55" ht="17.25" hidden="1" customHeight="1" x14ac:dyDescent="0.2">
      <c r="A168" s="955"/>
      <c r="B168" s="957"/>
      <c r="C168" s="960"/>
      <c r="D168" s="1003"/>
      <c r="E168" s="970"/>
      <c r="F168" s="966"/>
      <c r="G168" s="988"/>
      <c r="H168" s="972"/>
      <c r="I168" s="977"/>
      <c r="J168" s="978"/>
      <c r="K168" s="1006"/>
      <c r="L168" s="985"/>
      <c r="M168" s="174"/>
      <c r="N168" s="175"/>
      <c r="O168" s="176"/>
      <c r="P168" s="46"/>
      <c r="Q168" s="47"/>
      <c r="R168" s="1010"/>
      <c r="S168" s="48"/>
      <c r="T168" s="889"/>
      <c r="U168" s="49"/>
      <c r="V168" s="889"/>
      <c r="W168" s="49"/>
      <c r="X168" s="889"/>
      <c r="Y168" s="49"/>
      <c r="Z168" s="889"/>
      <c r="AA168" s="49"/>
      <c r="AB168" s="889"/>
      <c r="AC168" s="49"/>
      <c r="AD168" s="889"/>
      <c r="AE168" s="49"/>
      <c r="AF168" s="889"/>
      <c r="AG168" s="50"/>
      <c r="AH168" s="819"/>
      <c r="AI168" s="819"/>
      <c r="AJ168" s="880"/>
      <c r="AK168" s="103">
        <f t="shared" si="554"/>
        <v>0</v>
      </c>
      <c r="AL168" s="51"/>
      <c r="AM168" s="52"/>
      <c r="AN168" s="52"/>
      <c r="AO168" s="52"/>
      <c r="AP168" s="52"/>
      <c r="AQ168" s="52"/>
      <c r="AR168" s="53">
        <f t="shared" si="555"/>
        <v>0</v>
      </c>
      <c r="AS168" s="54"/>
      <c r="AT168" s="52"/>
      <c r="AU168" s="53">
        <f t="shared" si="556"/>
        <v>0</v>
      </c>
      <c r="AV168" s="54"/>
      <c r="AW168" s="52"/>
      <c r="AX168" s="52"/>
      <c r="AY168" s="52"/>
      <c r="AZ168" s="55"/>
      <c r="BA168" s="56"/>
      <c r="BB168" s="56"/>
      <c r="BC168" s="57"/>
    </row>
    <row r="169" spans="1:55" ht="17.25" hidden="1" customHeight="1" x14ac:dyDescent="0.2">
      <c r="A169" s="955"/>
      <c r="B169" s="957"/>
      <c r="C169" s="960"/>
      <c r="D169" s="1003"/>
      <c r="E169" s="970"/>
      <c r="F169" s="966"/>
      <c r="G169" s="988"/>
      <c r="H169" s="972"/>
      <c r="I169" s="977"/>
      <c r="J169" s="978"/>
      <c r="K169" s="1006"/>
      <c r="L169" s="985"/>
      <c r="M169" s="174"/>
      <c r="N169" s="175"/>
      <c r="O169" s="176"/>
      <c r="P169" s="46"/>
      <c r="Q169" s="47"/>
      <c r="R169" s="1010"/>
      <c r="S169" s="48"/>
      <c r="T169" s="889"/>
      <c r="U169" s="49"/>
      <c r="V169" s="889"/>
      <c r="W169" s="49"/>
      <c r="X169" s="889"/>
      <c r="Y169" s="49"/>
      <c r="Z169" s="889"/>
      <c r="AA169" s="49"/>
      <c r="AB169" s="889"/>
      <c r="AC169" s="49"/>
      <c r="AD169" s="889"/>
      <c r="AE169" s="49"/>
      <c r="AF169" s="889"/>
      <c r="AG169" s="50"/>
      <c r="AH169" s="819"/>
      <c r="AI169" s="819"/>
      <c r="AJ169" s="880"/>
      <c r="AK169" s="103">
        <f t="shared" si="554"/>
        <v>0</v>
      </c>
      <c r="AL169" s="51"/>
      <c r="AM169" s="52"/>
      <c r="AN169" s="52"/>
      <c r="AO169" s="52"/>
      <c r="AP169" s="52"/>
      <c r="AQ169" s="52"/>
      <c r="AR169" s="53">
        <f t="shared" si="555"/>
        <v>0</v>
      </c>
      <c r="AS169" s="54"/>
      <c r="AT169" s="52"/>
      <c r="AU169" s="53">
        <f t="shared" si="556"/>
        <v>0</v>
      </c>
      <c r="AV169" s="54"/>
      <c r="AW169" s="52"/>
      <c r="AX169" s="52"/>
      <c r="AY169" s="52"/>
      <c r="AZ169" s="55"/>
      <c r="BA169" s="56"/>
      <c r="BB169" s="56"/>
      <c r="BC169" s="57"/>
    </row>
    <row r="170" spans="1:55" ht="17.25" hidden="1" customHeight="1" x14ac:dyDescent="0.2">
      <c r="A170" s="955"/>
      <c r="B170" s="957"/>
      <c r="C170" s="960"/>
      <c r="D170" s="1003"/>
      <c r="E170" s="970"/>
      <c r="F170" s="966"/>
      <c r="G170" s="988"/>
      <c r="H170" s="972"/>
      <c r="I170" s="977"/>
      <c r="J170" s="978"/>
      <c r="K170" s="1006"/>
      <c r="L170" s="985"/>
      <c r="M170" s="174"/>
      <c r="N170" s="175"/>
      <c r="O170" s="176"/>
      <c r="P170" s="46"/>
      <c r="Q170" s="47"/>
      <c r="R170" s="1010"/>
      <c r="S170" s="48"/>
      <c r="T170" s="889"/>
      <c r="U170" s="49"/>
      <c r="V170" s="889"/>
      <c r="W170" s="49"/>
      <c r="X170" s="889"/>
      <c r="Y170" s="49"/>
      <c r="Z170" s="889"/>
      <c r="AA170" s="49"/>
      <c r="AB170" s="889"/>
      <c r="AC170" s="49"/>
      <c r="AD170" s="889"/>
      <c r="AE170" s="49"/>
      <c r="AF170" s="889"/>
      <c r="AG170" s="50"/>
      <c r="AH170" s="819"/>
      <c r="AI170" s="819"/>
      <c r="AJ170" s="880"/>
      <c r="AK170" s="103">
        <f t="shared" si="554"/>
        <v>0</v>
      </c>
      <c r="AL170" s="51"/>
      <c r="AM170" s="52"/>
      <c r="AN170" s="52"/>
      <c r="AO170" s="52"/>
      <c r="AP170" s="52"/>
      <c r="AQ170" s="52"/>
      <c r="AR170" s="53">
        <f t="shared" si="555"/>
        <v>0</v>
      </c>
      <c r="AS170" s="54"/>
      <c r="AT170" s="52"/>
      <c r="AU170" s="53">
        <f t="shared" si="556"/>
        <v>0</v>
      </c>
      <c r="AV170" s="54"/>
      <c r="AW170" s="52"/>
      <c r="AX170" s="52"/>
      <c r="AY170" s="52"/>
      <c r="AZ170" s="55"/>
      <c r="BA170" s="56"/>
      <c r="BB170" s="56"/>
      <c r="BC170" s="57"/>
    </row>
    <row r="171" spans="1:55" ht="17.25" hidden="1" customHeight="1" x14ac:dyDescent="0.2">
      <c r="A171" s="955"/>
      <c r="B171" s="958"/>
      <c r="C171" s="961"/>
      <c r="D171" s="1004"/>
      <c r="E171" s="970"/>
      <c r="F171" s="967"/>
      <c r="G171" s="989"/>
      <c r="H171" s="973"/>
      <c r="I171" s="977"/>
      <c r="J171" s="978"/>
      <c r="K171" s="1007"/>
      <c r="L171" s="985"/>
      <c r="M171" s="177"/>
      <c r="N171" s="178"/>
      <c r="O171" s="179"/>
      <c r="P171" s="106"/>
      <c r="Q171" s="107"/>
      <c r="R171" s="1010"/>
      <c r="S171" s="108"/>
      <c r="T171" s="889"/>
      <c r="U171" s="109"/>
      <c r="V171" s="889"/>
      <c r="W171" s="109"/>
      <c r="X171" s="889"/>
      <c r="Y171" s="109"/>
      <c r="Z171" s="889"/>
      <c r="AA171" s="109"/>
      <c r="AB171" s="889"/>
      <c r="AC171" s="109"/>
      <c r="AD171" s="889"/>
      <c r="AE171" s="109"/>
      <c r="AF171" s="889"/>
      <c r="AG171" s="110"/>
      <c r="AH171" s="819"/>
      <c r="AI171" s="819"/>
      <c r="AJ171" s="881"/>
      <c r="AK171" s="103">
        <f t="shared" si="554"/>
        <v>0</v>
      </c>
      <c r="AL171" s="111"/>
      <c r="AM171" s="112"/>
      <c r="AN171" s="112"/>
      <c r="AO171" s="112"/>
      <c r="AP171" s="112"/>
      <c r="AQ171" s="112"/>
      <c r="AR171" s="53">
        <f t="shared" si="555"/>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56"/>
      <c r="B172" s="959"/>
      <c r="C172" s="962"/>
      <c r="D172" s="1005"/>
      <c r="E172" s="971"/>
      <c r="F172" s="968"/>
      <c r="G172" s="990"/>
      <c r="H172" s="974"/>
      <c r="I172" s="979"/>
      <c r="J172" s="980"/>
      <c r="K172" s="1008"/>
      <c r="L172" s="986"/>
      <c r="M172" s="180"/>
      <c r="N172" s="181"/>
      <c r="O172" s="182"/>
      <c r="P172" s="117"/>
      <c r="Q172" s="117"/>
      <c r="R172" s="1011"/>
      <c r="S172" s="183"/>
      <c r="T172" s="890"/>
      <c r="U172" s="184"/>
      <c r="V172" s="890"/>
      <c r="W172" s="184"/>
      <c r="X172" s="890"/>
      <c r="Y172" s="184"/>
      <c r="Z172" s="890"/>
      <c r="AA172" s="184"/>
      <c r="AB172" s="890"/>
      <c r="AC172" s="184"/>
      <c r="AD172" s="890"/>
      <c r="AE172" s="184"/>
      <c r="AF172" s="890"/>
      <c r="AG172" s="185"/>
      <c r="AH172" s="820"/>
      <c r="AI172" s="820"/>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87"/>
      <c r="J173" s="987"/>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54">
        <v>20</v>
      </c>
      <c r="B174" s="161" t="s">
        <v>1705</v>
      </c>
      <c r="C174" s="162" t="s">
        <v>1706</v>
      </c>
      <c r="D174" s="163" t="s">
        <v>21</v>
      </c>
      <c r="E174" s="163" t="s">
        <v>1892</v>
      </c>
      <c r="F174" s="162" t="s">
        <v>1707</v>
      </c>
      <c r="G174" s="164" t="s">
        <v>1679</v>
      </c>
      <c r="H174" s="164" t="s">
        <v>1680</v>
      </c>
      <c r="I174" s="165" t="s">
        <v>1908</v>
      </c>
      <c r="J174" s="166">
        <f>+$N$3</f>
        <v>2019</v>
      </c>
      <c r="K174" s="164" t="s">
        <v>1925</v>
      </c>
      <c r="L174" s="165" t="s">
        <v>1926</v>
      </c>
      <c r="M174" s="162" t="s">
        <v>1708</v>
      </c>
      <c r="N174" s="162" t="s">
        <v>1709</v>
      </c>
      <c r="O174" s="162" t="s">
        <v>1710</v>
      </c>
      <c r="P174" s="162" t="s">
        <v>1711</v>
      </c>
      <c r="Q174" s="162" t="s">
        <v>1712</v>
      </c>
      <c r="R174" s="167">
        <f t="shared" ref="R174" si="557">SUM(R175:R181)</f>
        <v>0</v>
      </c>
      <c r="S174" s="168">
        <f t="shared" ref="S174" si="558">SUM(S175:S181)</f>
        <v>0</v>
      </c>
      <c r="T174" s="169">
        <f t="shared" ref="T174" si="559">SUM(T175:T181)</f>
        <v>0</v>
      </c>
      <c r="U174" s="170">
        <f t="shared" ref="U174" si="560">SUM(U175:U181)</f>
        <v>0</v>
      </c>
      <c r="V174" s="169">
        <f t="shared" ref="V174" si="561">SUM(V175:V181)</f>
        <v>0</v>
      </c>
      <c r="W174" s="170">
        <f t="shared" ref="W174" si="562">SUM(W175:W181)</f>
        <v>0</v>
      </c>
      <c r="X174" s="169">
        <f t="shared" ref="X174" si="563">SUM(X175:X181)</f>
        <v>0</v>
      </c>
      <c r="Y174" s="170">
        <f t="shared" ref="Y174" si="564">SUM(Y175:Y181)</f>
        <v>0</v>
      </c>
      <c r="Z174" s="169">
        <f t="shared" ref="Z174" si="565">SUM(Z175:Z181)</f>
        <v>0</v>
      </c>
      <c r="AA174" s="170">
        <f t="shared" ref="AA174" si="566">SUM(AA175:AA181)</f>
        <v>0</v>
      </c>
      <c r="AB174" s="169">
        <f t="shared" ref="AB174" si="567">SUM(AB175:AB181)</f>
        <v>0</v>
      </c>
      <c r="AC174" s="170">
        <f t="shared" ref="AC174" si="568">SUM(AC175:AC181)</f>
        <v>0</v>
      </c>
      <c r="AD174" s="169">
        <f t="shared" ref="AD174" si="569">SUM(AD175:AD181)</f>
        <v>0</v>
      </c>
      <c r="AE174" s="170">
        <f t="shared" ref="AE174" si="570">SUM(AE175:AE181)</f>
        <v>0</v>
      </c>
      <c r="AF174" s="169">
        <f t="shared" ref="AF174" si="571">SUM(AF175:AF181)</f>
        <v>0</v>
      </c>
      <c r="AG174" s="171">
        <f t="shared" ref="AG174" si="572">SUM(AG175:AG181)</f>
        <v>0</v>
      </c>
      <c r="AH174" s="817"/>
      <c r="AI174" s="817"/>
      <c r="AJ174" s="172">
        <f t="shared" ref="AJ174" si="573">SUM(AJ175:AJ181)</f>
        <v>0</v>
      </c>
      <c r="AK174" s="173">
        <f t="shared" ref="AK174" si="574">SUM(AK175:AK181)</f>
        <v>0</v>
      </c>
      <c r="AL174" s="41">
        <f t="shared" ref="AL174" si="575">SUM(AL175:AL181)</f>
        <v>0</v>
      </c>
      <c r="AM174" s="42">
        <f t="shared" ref="AM174" si="576">SUM(AM175:AM181)</f>
        <v>0</v>
      </c>
      <c r="AN174" s="42">
        <f t="shared" ref="AN174" si="577">SUM(AN175:AN181)</f>
        <v>0</v>
      </c>
      <c r="AO174" s="42">
        <f t="shared" ref="AO174" si="578">SUM(AO175:AO181)</f>
        <v>0</v>
      </c>
      <c r="AP174" s="42">
        <f t="shared" ref="AP174" si="579">SUM(AP175:AP181)</f>
        <v>0</v>
      </c>
      <c r="AQ174" s="42">
        <f t="shared" ref="AQ174" si="580">SUM(AQ175:AQ181)</f>
        <v>0</v>
      </c>
      <c r="AR174" s="43">
        <f t="shared" ref="AR174" si="581">SUM(AR175:AR181)</f>
        <v>0</v>
      </c>
      <c r="AS174" s="104">
        <f t="shared" ref="AS174" si="582">SUM(AS175:AS181)</f>
        <v>0</v>
      </c>
      <c r="AT174" s="42">
        <f t="shared" ref="AT174" si="583">SUM(AT175:AT181)</f>
        <v>0</v>
      </c>
      <c r="AU174" s="43">
        <f t="shared" ref="AU174" si="584">SUM(AU175:AU181)</f>
        <v>0</v>
      </c>
      <c r="AV174" s="104">
        <f t="shared" ref="AV174" si="585">SUM(AV175:AV181)</f>
        <v>0</v>
      </c>
      <c r="AW174" s="42">
        <f t="shared" ref="AW174" si="586">SUM(AW175:AW181)</f>
        <v>0</v>
      </c>
      <c r="AX174" s="42">
        <f t="shared" ref="AX174" si="587">SUM(AX175:AX181)</f>
        <v>0</v>
      </c>
      <c r="AY174" s="42">
        <f t="shared" ref="AY174" si="588">SUM(AY175:AY181)</f>
        <v>0</v>
      </c>
      <c r="AZ174" s="105">
        <f t="shared" ref="AZ174" si="589">SUM(AZ175:AZ181)</f>
        <v>0</v>
      </c>
      <c r="BA174" s="44" t="s">
        <v>1685</v>
      </c>
      <c r="BB174" s="44" t="s">
        <v>1686</v>
      </c>
      <c r="BC174" s="45" t="s">
        <v>1687</v>
      </c>
    </row>
    <row r="175" spans="1:55" ht="17.25" hidden="1" customHeight="1" x14ac:dyDescent="0.2">
      <c r="A175" s="955"/>
      <c r="B175" s="957" t="str">
        <f>VLOOKUP($D$9,'PROYECTOS REGISTRADOS'!$A$2:$D$82,4,0)</f>
        <v>Incremento del número de visitantes anuales a los sitios de interés turístico Tocancipá, Cundinamarca, Centro Oriente</v>
      </c>
      <c r="C175" s="960" t="str">
        <f>VLOOKUP($D$9,'PROYECTOS REGISTRADOS'!$A$2:$D$82,3,0)</f>
        <v>2016-25817-0037</v>
      </c>
      <c r="D175" s="1003"/>
      <c r="E175" s="969" t="str">
        <f>IF(D175=0,"0-0",(VLOOKUP(D175,'CONSOLIDADO PLAN DESARROLLO'!$EL$9:$ET$304,2,0)))</f>
        <v>0-0</v>
      </c>
      <c r="F175" s="966" t="str">
        <f>IF(D175=0,"0-0",(VLOOKUP(D175,'CONSOLIDADO PLAN DESARROLLO'!$EL$9:$ET$304,3,0)))</f>
        <v>0-0</v>
      </c>
      <c r="G175" s="988" t="str">
        <f>IF(D175=0,"0-0",(VLOOKUP(D175,'CONSOLIDADO PLAN DESARROLLO'!$EL$9:$ET$304,4,0)))</f>
        <v>0-0</v>
      </c>
      <c r="H175" s="972" t="str">
        <f>IF(D175=0,"0-0",(VLOOKUP(D175,'CONSOLIDADO PLAN DESARROLLO'!$EL$9:$ET$304,5,0)))</f>
        <v>0-0</v>
      </c>
      <c r="I175" s="975" t="str">
        <f>IF(D175=0,"0-0",(VLOOKUP(D175,'CONSOLIDADO PLAN DESARROLLO'!$EL$9:$ET$304,$R$3,0)))</f>
        <v>0-0</v>
      </c>
      <c r="J175" s="976"/>
      <c r="K175" s="1006"/>
      <c r="L175" s="984"/>
      <c r="M175" s="174"/>
      <c r="N175" s="175"/>
      <c r="O175" s="176"/>
      <c r="P175" s="46"/>
      <c r="Q175" s="47"/>
      <c r="R175" s="1009"/>
      <c r="S175" s="48"/>
      <c r="T175" s="888"/>
      <c r="U175" s="49"/>
      <c r="V175" s="888"/>
      <c r="W175" s="49"/>
      <c r="X175" s="888"/>
      <c r="Y175" s="49"/>
      <c r="Z175" s="888"/>
      <c r="AA175" s="49"/>
      <c r="AB175" s="888"/>
      <c r="AC175" s="49"/>
      <c r="AD175" s="888"/>
      <c r="AE175" s="49"/>
      <c r="AF175" s="888"/>
      <c r="AG175" s="50"/>
      <c r="AH175" s="818"/>
      <c r="AI175" s="818"/>
      <c r="AJ175" s="879">
        <f>+R175+T175+V175+X175+Z175+AB175+AD175+AF175</f>
        <v>0</v>
      </c>
      <c r="AK175" s="103">
        <f t="shared" ref="AK175:AK180" si="590">AC175+AE175+AG175+S175+U175+W175+Y175+AA175</f>
        <v>0</v>
      </c>
      <c r="AL175" s="51"/>
      <c r="AM175" s="52"/>
      <c r="AN175" s="52"/>
      <c r="AO175" s="52"/>
      <c r="AP175" s="52"/>
      <c r="AQ175" s="52"/>
      <c r="AR175" s="53">
        <f t="shared" ref="AR175:AR180" si="591">SUM(AL175:AQ175)</f>
        <v>0</v>
      </c>
      <c r="AS175" s="54"/>
      <c r="AT175" s="52"/>
      <c r="AU175" s="53">
        <f t="shared" ref="AU175:AU179" si="592">SUM(AS175:AT175)</f>
        <v>0</v>
      </c>
      <c r="AV175" s="54"/>
      <c r="AW175" s="52"/>
      <c r="AX175" s="52"/>
      <c r="AY175" s="52"/>
      <c r="AZ175" s="55"/>
      <c r="BA175" s="56"/>
      <c r="BB175" s="56"/>
      <c r="BC175" s="57"/>
    </row>
    <row r="176" spans="1:55" ht="17.25" hidden="1" customHeight="1" x14ac:dyDescent="0.2">
      <c r="A176" s="955"/>
      <c r="B176" s="957"/>
      <c r="C176" s="960"/>
      <c r="D176" s="1003"/>
      <c r="E176" s="970"/>
      <c r="F176" s="966"/>
      <c r="G176" s="988"/>
      <c r="H176" s="972"/>
      <c r="I176" s="977"/>
      <c r="J176" s="978"/>
      <c r="K176" s="1006"/>
      <c r="L176" s="985"/>
      <c r="M176" s="174"/>
      <c r="N176" s="175"/>
      <c r="O176" s="176"/>
      <c r="P176" s="46"/>
      <c r="Q176" s="47"/>
      <c r="R176" s="1010"/>
      <c r="S176" s="48"/>
      <c r="T176" s="889"/>
      <c r="U176" s="49"/>
      <c r="V176" s="889"/>
      <c r="W176" s="49"/>
      <c r="X176" s="889"/>
      <c r="Y176" s="49"/>
      <c r="Z176" s="889"/>
      <c r="AA176" s="49"/>
      <c r="AB176" s="889"/>
      <c r="AC176" s="49"/>
      <c r="AD176" s="889"/>
      <c r="AE176" s="49"/>
      <c r="AF176" s="889"/>
      <c r="AG176" s="50"/>
      <c r="AH176" s="819"/>
      <c r="AI176" s="819"/>
      <c r="AJ176" s="880"/>
      <c r="AK176" s="103">
        <f t="shared" si="590"/>
        <v>0</v>
      </c>
      <c r="AL176" s="51"/>
      <c r="AM176" s="52"/>
      <c r="AN176" s="52"/>
      <c r="AO176" s="52"/>
      <c r="AP176" s="52"/>
      <c r="AQ176" s="52"/>
      <c r="AR176" s="53">
        <f t="shared" si="591"/>
        <v>0</v>
      </c>
      <c r="AS176" s="54"/>
      <c r="AT176" s="52"/>
      <c r="AU176" s="53">
        <f t="shared" si="592"/>
        <v>0</v>
      </c>
      <c r="AV176" s="54"/>
      <c r="AW176" s="52"/>
      <c r="AX176" s="52"/>
      <c r="AY176" s="52"/>
      <c r="AZ176" s="55"/>
      <c r="BA176" s="56"/>
      <c r="BB176" s="56"/>
      <c r="BC176" s="57"/>
    </row>
    <row r="177" spans="1:55" ht="17.25" hidden="1" customHeight="1" x14ac:dyDescent="0.2">
      <c r="A177" s="955"/>
      <c r="B177" s="957"/>
      <c r="C177" s="960"/>
      <c r="D177" s="1003"/>
      <c r="E177" s="970"/>
      <c r="F177" s="966"/>
      <c r="G177" s="988"/>
      <c r="H177" s="972"/>
      <c r="I177" s="977"/>
      <c r="J177" s="978"/>
      <c r="K177" s="1006"/>
      <c r="L177" s="985"/>
      <c r="M177" s="174"/>
      <c r="N177" s="175"/>
      <c r="O177" s="176"/>
      <c r="P177" s="46"/>
      <c r="Q177" s="47"/>
      <c r="R177" s="1010"/>
      <c r="S177" s="48"/>
      <c r="T177" s="889"/>
      <c r="U177" s="49"/>
      <c r="V177" s="889"/>
      <c r="W177" s="49"/>
      <c r="X177" s="889"/>
      <c r="Y177" s="49"/>
      <c r="Z177" s="889"/>
      <c r="AA177" s="49"/>
      <c r="AB177" s="889"/>
      <c r="AC177" s="49"/>
      <c r="AD177" s="889"/>
      <c r="AE177" s="49"/>
      <c r="AF177" s="889"/>
      <c r="AG177" s="50"/>
      <c r="AH177" s="819"/>
      <c r="AI177" s="819"/>
      <c r="AJ177" s="880"/>
      <c r="AK177" s="103">
        <f t="shared" si="590"/>
        <v>0</v>
      </c>
      <c r="AL177" s="51"/>
      <c r="AM177" s="52"/>
      <c r="AN177" s="52"/>
      <c r="AO177" s="52"/>
      <c r="AP177" s="52"/>
      <c r="AQ177" s="52"/>
      <c r="AR177" s="53">
        <f t="shared" si="591"/>
        <v>0</v>
      </c>
      <c r="AS177" s="54"/>
      <c r="AT177" s="52"/>
      <c r="AU177" s="53">
        <f t="shared" si="592"/>
        <v>0</v>
      </c>
      <c r="AV177" s="54"/>
      <c r="AW177" s="52"/>
      <c r="AX177" s="52"/>
      <c r="AY177" s="52"/>
      <c r="AZ177" s="55"/>
      <c r="BA177" s="56"/>
      <c r="BB177" s="56"/>
      <c r="BC177" s="57"/>
    </row>
    <row r="178" spans="1:55" ht="17.25" hidden="1" customHeight="1" x14ac:dyDescent="0.2">
      <c r="A178" s="955"/>
      <c r="B178" s="957"/>
      <c r="C178" s="960"/>
      <c r="D178" s="1003"/>
      <c r="E178" s="970"/>
      <c r="F178" s="966"/>
      <c r="G178" s="988"/>
      <c r="H178" s="972"/>
      <c r="I178" s="977"/>
      <c r="J178" s="978"/>
      <c r="K178" s="1006"/>
      <c r="L178" s="985"/>
      <c r="M178" s="174"/>
      <c r="N178" s="175"/>
      <c r="O178" s="176"/>
      <c r="P178" s="46"/>
      <c r="Q178" s="47"/>
      <c r="R178" s="1010"/>
      <c r="S178" s="48"/>
      <c r="T178" s="889"/>
      <c r="U178" s="49"/>
      <c r="V178" s="889"/>
      <c r="W178" s="49"/>
      <c r="X178" s="889"/>
      <c r="Y178" s="49"/>
      <c r="Z178" s="889"/>
      <c r="AA178" s="49"/>
      <c r="AB178" s="889"/>
      <c r="AC178" s="49"/>
      <c r="AD178" s="889"/>
      <c r="AE178" s="49"/>
      <c r="AF178" s="889"/>
      <c r="AG178" s="50"/>
      <c r="AH178" s="819"/>
      <c r="AI178" s="819"/>
      <c r="AJ178" s="880"/>
      <c r="AK178" s="103">
        <f t="shared" si="590"/>
        <v>0</v>
      </c>
      <c r="AL178" s="51"/>
      <c r="AM178" s="52"/>
      <c r="AN178" s="52"/>
      <c r="AO178" s="52"/>
      <c r="AP178" s="52"/>
      <c r="AQ178" s="52"/>
      <c r="AR178" s="53">
        <f t="shared" si="591"/>
        <v>0</v>
      </c>
      <c r="AS178" s="54"/>
      <c r="AT178" s="52"/>
      <c r="AU178" s="53">
        <f t="shared" si="592"/>
        <v>0</v>
      </c>
      <c r="AV178" s="54"/>
      <c r="AW178" s="52"/>
      <c r="AX178" s="52"/>
      <c r="AY178" s="52"/>
      <c r="AZ178" s="55"/>
      <c r="BA178" s="56"/>
      <c r="BB178" s="56"/>
      <c r="BC178" s="57"/>
    </row>
    <row r="179" spans="1:55" ht="17.25" hidden="1" customHeight="1" x14ac:dyDescent="0.2">
      <c r="A179" s="955"/>
      <c r="B179" s="957"/>
      <c r="C179" s="960"/>
      <c r="D179" s="1003"/>
      <c r="E179" s="970"/>
      <c r="F179" s="966"/>
      <c r="G179" s="988"/>
      <c r="H179" s="972"/>
      <c r="I179" s="977"/>
      <c r="J179" s="978"/>
      <c r="K179" s="1006"/>
      <c r="L179" s="985"/>
      <c r="M179" s="174"/>
      <c r="N179" s="175"/>
      <c r="O179" s="176"/>
      <c r="P179" s="46"/>
      <c r="Q179" s="47"/>
      <c r="R179" s="1010"/>
      <c r="S179" s="48"/>
      <c r="T179" s="889"/>
      <c r="U179" s="49"/>
      <c r="V179" s="889"/>
      <c r="W179" s="49"/>
      <c r="X179" s="889"/>
      <c r="Y179" s="49"/>
      <c r="Z179" s="889"/>
      <c r="AA179" s="49"/>
      <c r="AB179" s="889"/>
      <c r="AC179" s="49"/>
      <c r="AD179" s="889"/>
      <c r="AE179" s="49"/>
      <c r="AF179" s="889"/>
      <c r="AG179" s="50"/>
      <c r="AH179" s="819"/>
      <c r="AI179" s="819"/>
      <c r="AJ179" s="880"/>
      <c r="AK179" s="103">
        <f t="shared" si="590"/>
        <v>0</v>
      </c>
      <c r="AL179" s="51"/>
      <c r="AM179" s="52"/>
      <c r="AN179" s="52"/>
      <c r="AO179" s="52"/>
      <c r="AP179" s="52"/>
      <c r="AQ179" s="52"/>
      <c r="AR179" s="53">
        <f t="shared" si="591"/>
        <v>0</v>
      </c>
      <c r="AS179" s="54"/>
      <c r="AT179" s="52"/>
      <c r="AU179" s="53">
        <f t="shared" si="592"/>
        <v>0</v>
      </c>
      <c r="AV179" s="54"/>
      <c r="AW179" s="52"/>
      <c r="AX179" s="52"/>
      <c r="AY179" s="52"/>
      <c r="AZ179" s="55"/>
      <c r="BA179" s="56"/>
      <c r="BB179" s="56"/>
      <c r="BC179" s="57"/>
    </row>
    <row r="180" spans="1:55" ht="17.25" hidden="1" customHeight="1" x14ac:dyDescent="0.2">
      <c r="A180" s="955"/>
      <c r="B180" s="958"/>
      <c r="C180" s="961"/>
      <c r="D180" s="1004"/>
      <c r="E180" s="970"/>
      <c r="F180" s="967"/>
      <c r="G180" s="989"/>
      <c r="H180" s="973"/>
      <c r="I180" s="977"/>
      <c r="J180" s="978"/>
      <c r="K180" s="1007"/>
      <c r="L180" s="985"/>
      <c r="M180" s="177"/>
      <c r="N180" s="178"/>
      <c r="O180" s="179"/>
      <c r="P180" s="106"/>
      <c r="Q180" s="107"/>
      <c r="R180" s="1010"/>
      <c r="S180" s="108"/>
      <c r="T180" s="889"/>
      <c r="U180" s="109"/>
      <c r="V180" s="889"/>
      <c r="W180" s="109"/>
      <c r="X180" s="889"/>
      <c r="Y180" s="109"/>
      <c r="Z180" s="889"/>
      <c r="AA180" s="109"/>
      <c r="AB180" s="889"/>
      <c r="AC180" s="109"/>
      <c r="AD180" s="889"/>
      <c r="AE180" s="109"/>
      <c r="AF180" s="889"/>
      <c r="AG180" s="110"/>
      <c r="AH180" s="819"/>
      <c r="AI180" s="819"/>
      <c r="AJ180" s="881"/>
      <c r="AK180" s="103">
        <f t="shared" si="590"/>
        <v>0</v>
      </c>
      <c r="AL180" s="111"/>
      <c r="AM180" s="112"/>
      <c r="AN180" s="112"/>
      <c r="AO180" s="112"/>
      <c r="AP180" s="112"/>
      <c r="AQ180" s="112"/>
      <c r="AR180" s="53">
        <f t="shared" si="591"/>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56"/>
      <c r="B181" s="959"/>
      <c r="C181" s="962"/>
      <c r="D181" s="1005"/>
      <c r="E181" s="971"/>
      <c r="F181" s="968"/>
      <c r="G181" s="990"/>
      <c r="H181" s="974"/>
      <c r="I181" s="979"/>
      <c r="J181" s="980"/>
      <c r="K181" s="1008"/>
      <c r="L181" s="986"/>
      <c r="M181" s="180"/>
      <c r="N181" s="181"/>
      <c r="O181" s="182"/>
      <c r="P181" s="117"/>
      <c r="Q181" s="117"/>
      <c r="R181" s="1011"/>
      <c r="S181" s="183"/>
      <c r="T181" s="890"/>
      <c r="U181" s="184"/>
      <c r="V181" s="890"/>
      <c r="W181" s="184"/>
      <c r="X181" s="890"/>
      <c r="Y181" s="184"/>
      <c r="Z181" s="890"/>
      <c r="AA181" s="184"/>
      <c r="AB181" s="890"/>
      <c r="AC181" s="184"/>
      <c r="AD181" s="890"/>
      <c r="AE181" s="184"/>
      <c r="AF181" s="890"/>
      <c r="AG181" s="185"/>
      <c r="AH181" s="820"/>
      <c r="AI181" s="820"/>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87"/>
      <c r="J182" s="987"/>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54">
        <v>21</v>
      </c>
      <c r="B183" s="161" t="s">
        <v>1705</v>
      </c>
      <c r="C183" s="162" t="s">
        <v>1706</v>
      </c>
      <c r="D183" s="163" t="s">
        <v>21</v>
      </c>
      <c r="E183" s="163" t="s">
        <v>1892</v>
      </c>
      <c r="F183" s="162" t="s">
        <v>1707</v>
      </c>
      <c r="G183" s="164" t="s">
        <v>1679</v>
      </c>
      <c r="H183" s="164" t="s">
        <v>1680</v>
      </c>
      <c r="I183" s="165" t="s">
        <v>1908</v>
      </c>
      <c r="J183" s="166">
        <f>+$N$3</f>
        <v>2019</v>
      </c>
      <c r="K183" s="164" t="s">
        <v>1925</v>
      </c>
      <c r="L183" s="165" t="s">
        <v>1926</v>
      </c>
      <c r="M183" s="162" t="s">
        <v>1708</v>
      </c>
      <c r="N183" s="162" t="s">
        <v>1709</v>
      </c>
      <c r="O183" s="162" t="s">
        <v>1710</v>
      </c>
      <c r="P183" s="162" t="s">
        <v>1711</v>
      </c>
      <c r="Q183" s="162" t="s">
        <v>1712</v>
      </c>
      <c r="R183" s="167">
        <f t="shared" ref="R183" si="593">SUM(R184:R190)</f>
        <v>0</v>
      </c>
      <c r="S183" s="168">
        <f t="shared" ref="S183" si="594">SUM(S184:S190)</f>
        <v>0</v>
      </c>
      <c r="T183" s="169">
        <f t="shared" ref="T183" si="595">SUM(T184:T190)</f>
        <v>0</v>
      </c>
      <c r="U183" s="170">
        <f t="shared" ref="U183" si="596">SUM(U184:U190)</f>
        <v>0</v>
      </c>
      <c r="V183" s="169">
        <f t="shared" ref="V183" si="597">SUM(V184:V190)</f>
        <v>0</v>
      </c>
      <c r="W183" s="170">
        <f t="shared" ref="W183" si="598">SUM(W184:W190)</f>
        <v>0</v>
      </c>
      <c r="X183" s="169">
        <f t="shared" ref="X183" si="599">SUM(X184:X190)</f>
        <v>0</v>
      </c>
      <c r="Y183" s="170">
        <f t="shared" ref="Y183" si="600">SUM(Y184:Y190)</f>
        <v>0</v>
      </c>
      <c r="Z183" s="169">
        <f t="shared" ref="Z183" si="601">SUM(Z184:Z190)</f>
        <v>0</v>
      </c>
      <c r="AA183" s="170">
        <f t="shared" ref="AA183" si="602">SUM(AA184:AA190)</f>
        <v>0</v>
      </c>
      <c r="AB183" s="169">
        <f t="shared" ref="AB183" si="603">SUM(AB184:AB190)</f>
        <v>0</v>
      </c>
      <c r="AC183" s="170">
        <f t="shared" ref="AC183" si="604">SUM(AC184:AC190)</f>
        <v>0</v>
      </c>
      <c r="AD183" s="169">
        <f t="shared" ref="AD183" si="605">SUM(AD184:AD190)</f>
        <v>0</v>
      </c>
      <c r="AE183" s="170">
        <f t="shared" ref="AE183" si="606">SUM(AE184:AE190)</f>
        <v>0</v>
      </c>
      <c r="AF183" s="169">
        <f t="shared" ref="AF183" si="607">SUM(AF184:AF190)</f>
        <v>0</v>
      </c>
      <c r="AG183" s="171">
        <f t="shared" ref="AG183" si="608">SUM(AG184:AG190)</f>
        <v>0</v>
      </c>
      <c r="AH183" s="817"/>
      <c r="AI183" s="817"/>
      <c r="AJ183" s="172">
        <f t="shared" ref="AJ183" si="609">SUM(AJ184:AJ190)</f>
        <v>0</v>
      </c>
      <c r="AK183" s="173">
        <f t="shared" ref="AK183" si="610">SUM(AK184:AK190)</f>
        <v>0</v>
      </c>
      <c r="AL183" s="41">
        <f t="shared" ref="AL183" si="611">SUM(AL184:AL190)</f>
        <v>0</v>
      </c>
      <c r="AM183" s="42">
        <f t="shared" ref="AM183" si="612">SUM(AM184:AM190)</f>
        <v>0</v>
      </c>
      <c r="AN183" s="42">
        <f t="shared" ref="AN183" si="613">SUM(AN184:AN190)</f>
        <v>0</v>
      </c>
      <c r="AO183" s="42">
        <f t="shared" ref="AO183" si="614">SUM(AO184:AO190)</f>
        <v>0</v>
      </c>
      <c r="AP183" s="42">
        <f t="shared" ref="AP183" si="615">SUM(AP184:AP190)</f>
        <v>0</v>
      </c>
      <c r="AQ183" s="42">
        <f t="shared" ref="AQ183" si="616">SUM(AQ184:AQ190)</f>
        <v>0</v>
      </c>
      <c r="AR183" s="43">
        <f t="shared" ref="AR183" si="617">SUM(AR184:AR190)</f>
        <v>0</v>
      </c>
      <c r="AS183" s="104">
        <f t="shared" ref="AS183" si="618">SUM(AS184:AS190)</f>
        <v>0</v>
      </c>
      <c r="AT183" s="42">
        <f t="shared" ref="AT183" si="619">SUM(AT184:AT190)</f>
        <v>0</v>
      </c>
      <c r="AU183" s="43">
        <f t="shared" ref="AU183" si="620">SUM(AU184:AU190)</f>
        <v>0</v>
      </c>
      <c r="AV183" s="104">
        <f t="shared" ref="AV183" si="621">SUM(AV184:AV190)</f>
        <v>0</v>
      </c>
      <c r="AW183" s="42">
        <f t="shared" ref="AW183" si="622">SUM(AW184:AW190)</f>
        <v>0</v>
      </c>
      <c r="AX183" s="42">
        <f t="shared" ref="AX183" si="623">SUM(AX184:AX190)</f>
        <v>0</v>
      </c>
      <c r="AY183" s="42">
        <f t="shared" ref="AY183" si="624">SUM(AY184:AY190)</f>
        <v>0</v>
      </c>
      <c r="AZ183" s="105">
        <f t="shared" ref="AZ183" si="625">SUM(AZ184:AZ190)</f>
        <v>0</v>
      </c>
      <c r="BA183" s="44" t="s">
        <v>1685</v>
      </c>
      <c r="BB183" s="44" t="s">
        <v>1686</v>
      </c>
      <c r="BC183" s="45" t="s">
        <v>1687</v>
      </c>
    </row>
    <row r="184" spans="1:55" ht="17.25" hidden="1" customHeight="1" x14ac:dyDescent="0.2">
      <c r="A184" s="955"/>
      <c r="B184" s="957" t="str">
        <f>VLOOKUP($D$9,'PROYECTOS REGISTRADOS'!$A$2:$D$82,4,0)</f>
        <v>Incremento del número de visitantes anuales a los sitios de interés turístico Tocancipá, Cundinamarca, Centro Oriente</v>
      </c>
      <c r="C184" s="960" t="str">
        <f>VLOOKUP($D$9,'PROYECTOS REGISTRADOS'!$A$2:$D$82,3,0)</f>
        <v>2016-25817-0037</v>
      </c>
      <c r="D184" s="1003"/>
      <c r="E184" s="969" t="str">
        <f>IF(D184=0,"0-0",(VLOOKUP(D184,'CONSOLIDADO PLAN DESARROLLO'!$EL$9:$ET$304,2,0)))</f>
        <v>0-0</v>
      </c>
      <c r="F184" s="966" t="str">
        <f>IF(D184=0,"0-0",(VLOOKUP(D184,'CONSOLIDADO PLAN DESARROLLO'!$EL$9:$ET$304,3,0)))</f>
        <v>0-0</v>
      </c>
      <c r="G184" s="988" t="str">
        <f>IF(D184=0,"0-0",(VLOOKUP(D184,'CONSOLIDADO PLAN DESARROLLO'!$EL$9:$ET$304,4,0)))</f>
        <v>0-0</v>
      </c>
      <c r="H184" s="972" t="str">
        <f>IF(D184=0,"0-0",(VLOOKUP(D184,'CONSOLIDADO PLAN DESARROLLO'!$EL$9:$ET$304,5,0)))</f>
        <v>0-0</v>
      </c>
      <c r="I184" s="975" t="str">
        <f>IF(D184=0,"0-0",(VLOOKUP(D184,'CONSOLIDADO PLAN DESARROLLO'!$EL$9:$ET$304,$R$3,0)))</f>
        <v>0-0</v>
      </c>
      <c r="J184" s="976"/>
      <c r="K184" s="1006"/>
      <c r="L184" s="984"/>
      <c r="M184" s="174"/>
      <c r="N184" s="175"/>
      <c r="O184" s="176"/>
      <c r="P184" s="46"/>
      <c r="Q184" s="47"/>
      <c r="R184" s="1009"/>
      <c r="S184" s="48"/>
      <c r="T184" s="888"/>
      <c r="U184" s="49"/>
      <c r="V184" s="888"/>
      <c r="W184" s="49"/>
      <c r="X184" s="888"/>
      <c r="Y184" s="49"/>
      <c r="Z184" s="888"/>
      <c r="AA184" s="49"/>
      <c r="AB184" s="888"/>
      <c r="AC184" s="49"/>
      <c r="AD184" s="888"/>
      <c r="AE184" s="49"/>
      <c r="AF184" s="888"/>
      <c r="AG184" s="50"/>
      <c r="AH184" s="818"/>
      <c r="AI184" s="818"/>
      <c r="AJ184" s="879">
        <f>+R184+T184+V184+X184+Z184+AB184+AD184+AF184</f>
        <v>0</v>
      </c>
      <c r="AK184" s="103">
        <f t="shared" ref="AK184:AK189" si="626">AC184+AE184+AG184+S184+U184+W184+Y184+AA184</f>
        <v>0</v>
      </c>
      <c r="AL184" s="51"/>
      <c r="AM184" s="52"/>
      <c r="AN184" s="52"/>
      <c r="AO184" s="52"/>
      <c r="AP184" s="52"/>
      <c r="AQ184" s="52"/>
      <c r="AR184" s="53">
        <f t="shared" ref="AR184:AR189" si="627">SUM(AL184:AQ184)</f>
        <v>0</v>
      </c>
      <c r="AS184" s="54"/>
      <c r="AT184" s="52"/>
      <c r="AU184" s="53">
        <f t="shared" ref="AU184:AU188" si="628">SUM(AS184:AT184)</f>
        <v>0</v>
      </c>
      <c r="AV184" s="54"/>
      <c r="AW184" s="52"/>
      <c r="AX184" s="52"/>
      <c r="AY184" s="52"/>
      <c r="AZ184" s="55"/>
      <c r="BA184" s="56"/>
      <c r="BB184" s="56"/>
      <c r="BC184" s="57"/>
    </row>
    <row r="185" spans="1:55" ht="17.25" hidden="1" customHeight="1" x14ac:dyDescent="0.2">
      <c r="A185" s="955"/>
      <c r="B185" s="957"/>
      <c r="C185" s="960"/>
      <c r="D185" s="1003"/>
      <c r="E185" s="970"/>
      <c r="F185" s="966"/>
      <c r="G185" s="988"/>
      <c r="H185" s="972"/>
      <c r="I185" s="977"/>
      <c r="J185" s="978"/>
      <c r="K185" s="1006"/>
      <c r="L185" s="985"/>
      <c r="M185" s="174"/>
      <c r="N185" s="175"/>
      <c r="O185" s="176"/>
      <c r="P185" s="46"/>
      <c r="Q185" s="47"/>
      <c r="R185" s="1010"/>
      <c r="S185" s="48"/>
      <c r="T185" s="889"/>
      <c r="U185" s="49"/>
      <c r="V185" s="889"/>
      <c r="W185" s="49"/>
      <c r="X185" s="889"/>
      <c r="Y185" s="49"/>
      <c r="Z185" s="889"/>
      <c r="AA185" s="49"/>
      <c r="AB185" s="889"/>
      <c r="AC185" s="49"/>
      <c r="AD185" s="889"/>
      <c r="AE185" s="49"/>
      <c r="AF185" s="889"/>
      <c r="AG185" s="50"/>
      <c r="AH185" s="819"/>
      <c r="AI185" s="819"/>
      <c r="AJ185" s="880"/>
      <c r="AK185" s="103">
        <f t="shared" si="626"/>
        <v>0</v>
      </c>
      <c r="AL185" s="51"/>
      <c r="AM185" s="52"/>
      <c r="AN185" s="52"/>
      <c r="AO185" s="52"/>
      <c r="AP185" s="52"/>
      <c r="AQ185" s="52"/>
      <c r="AR185" s="53">
        <f t="shared" si="627"/>
        <v>0</v>
      </c>
      <c r="AS185" s="54"/>
      <c r="AT185" s="52"/>
      <c r="AU185" s="53">
        <f t="shared" si="628"/>
        <v>0</v>
      </c>
      <c r="AV185" s="54"/>
      <c r="AW185" s="52"/>
      <c r="AX185" s="52"/>
      <c r="AY185" s="52"/>
      <c r="AZ185" s="55"/>
      <c r="BA185" s="56"/>
      <c r="BB185" s="56"/>
      <c r="BC185" s="57"/>
    </row>
    <row r="186" spans="1:55" ht="17.25" hidden="1" customHeight="1" x14ac:dyDescent="0.2">
      <c r="A186" s="955"/>
      <c r="B186" s="957"/>
      <c r="C186" s="960"/>
      <c r="D186" s="1003"/>
      <c r="E186" s="970"/>
      <c r="F186" s="966"/>
      <c r="G186" s="988"/>
      <c r="H186" s="972"/>
      <c r="I186" s="977"/>
      <c r="J186" s="978"/>
      <c r="K186" s="1006"/>
      <c r="L186" s="985"/>
      <c r="M186" s="174"/>
      <c r="N186" s="175"/>
      <c r="O186" s="176"/>
      <c r="P186" s="46"/>
      <c r="Q186" s="47"/>
      <c r="R186" s="1010"/>
      <c r="S186" s="48"/>
      <c r="T186" s="889"/>
      <c r="U186" s="49"/>
      <c r="V186" s="889"/>
      <c r="W186" s="49"/>
      <c r="X186" s="889"/>
      <c r="Y186" s="49"/>
      <c r="Z186" s="889"/>
      <c r="AA186" s="49"/>
      <c r="AB186" s="889"/>
      <c r="AC186" s="49"/>
      <c r="AD186" s="889"/>
      <c r="AE186" s="49"/>
      <c r="AF186" s="889"/>
      <c r="AG186" s="50"/>
      <c r="AH186" s="819"/>
      <c r="AI186" s="819"/>
      <c r="AJ186" s="880"/>
      <c r="AK186" s="103">
        <f t="shared" si="626"/>
        <v>0</v>
      </c>
      <c r="AL186" s="51"/>
      <c r="AM186" s="52"/>
      <c r="AN186" s="52"/>
      <c r="AO186" s="52"/>
      <c r="AP186" s="52"/>
      <c r="AQ186" s="52"/>
      <c r="AR186" s="53">
        <f t="shared" si="627"/>
        <v>0</v>
      </c>
      <c r="AS186" s="54"/>
      <c r="AT186" s="52"/>
      <c r="AU186" s="53">
        <f t="shared" si="628"/>
        <v>0</v>
      </c>
      <c r="AV186" s="54"/>
      <c r="AW186" s="52"/>
      <c r="AX186" s="52"/>
      <c r="AY186" s="52"/>
      <c r="AZ186" s="55"/>
      <c r="BA186" s="56"/>
      <c r="BB186" s="56"/>
      <c r="BC186" s="57"/>
    </row>
    <row r="187" spans="1:55" ht="17.25" hidden="1" customHeight="1" x14ac:dyDescent="0.2">
      <c r="A187" s="955"/>
      <c r="B187" s="957"/>
      <c r="C187" s="960"/>
      <c r="D187" s="1003"/>
      <c r="E187" s="970"/>
      <c r="F187" s="966"/>
      <c r="G187" s="988"/>
      <c r="H187" s="972"/>
      <c r="I187" s="977"/>
      <c r="J187" s="978"/>
      <c r="K187" s="1006"/>
      <c r="L187" s="985"/>
      <c r="M187" s="174"/>
      <c r="N187" s="175"/>
      <c r="O187" s="176"/>
      <c r="P187" s="46"/>
      <c r="Q187" s="47"/>
      <c r="R187" s="1010"/>
      <c r="S187" s="48"/>
      <c r="T187" s="889"/>
      <c r="U187" s="49"/>
      <c r="V187" s="889"/>
      <c r="W187" s="49"/>
      <c r="X187" s="889"/>
      <c r="Y187" s="49"/>
      <c r="Z187" s="889"/>
      <c r="AA187" s="49"/>
      <c r="AB187" s="889"/>
      <c r="AC187" s="49"/>
      <c r="AD187" s="889"/>
      <c r="AE187" s="49"/>
      <c r="AF187" s="889"/>
      <c r="AG187" s="50"/>
      <c r="AH187" s="819"/>
      <c r="AI187" s="819"/>
      <c r="AJ187" s="880"/>
      <c r="AK187" s="103">
        <f t="shared" si="626"/>
        <v>0</v>
      </c>
      <c r="AL187" s="51"/>
      <c r="AM187" s="52"/>
      <c r="AN187" s="52"/>
      <c r="AO187" s="52"/>
      <c r="AP187" s="52"/>
      <c r="AQ187" s="52"/>
      <c r="AR187" s="53">
        <f t="shared" si="627"/>
        <v>0</v>
      </c>
      <c r="AS187" s="54"/>
      <c r="AT187" s="52"/>
      <c r="AU187" s="53">
        <f t="shared" si="628"/>
        <v>0</v>
      </c>
      <c r="AV187" s="54"/>
      <c r="AW187" s="52"/>
      <c r="AX187" s="52"/>
      <c r="AY187" s="52"/>
      <c r="AZ187" s="55"/>
      <c r="BA187" s="56"/>
      <c r="BB187" s="56"/>
      <c r="BC187" s="57"/>
    </row>
    <row r="188" spans="1:55" ht="17.25" hidden="1" customHeight="1" x14ac:dyDescent="0.2">
      <c r="A188" s="955"/>
      <c r="B188" s="957"/>
      <c r="C188" s="960"/>
      <c r="D188" s="1003"/>
      <c r="E188" s="970"/>
      <c r="F188" s="966"/>
      <c r="G188" s="988"/>
      <c r="H188" s="972"/>
      <c r="I188" s="977"/>
      <c r="J188" s="978"/>
      <c r="K188" s="1006"/>
      <c r="L188" s="985"/>
      <c r="M188" s="174"/>
      <c r="N188" s="175"/>
      <c r="O188" s="176"/>
      <c r="P188" s="46"/>
      <c r="Q188" s="47"/>
      <c r="R188" s="1010"/>
      <c r="S188" s="48"/>
      <c r="T188" s="889"/>
      <c r="U188" s="49"/>
      <c r="V188" s="889"/>
      <c r="W188" s="49"/>
      <c r="X188" s="889"/>
      <c r="Y188" s="49"/>
      <c r="Z188" s="889"/>
      <c r="AA188" s="49"/>
      <c r="AB188" s="889"/>
      <c r="AC188" s="49"/>
      <c r="AD188" s="889"/>
      <c r="AE188" s="49"/>
      <c r="AF188" s="889"/>
      <c r="AG188" s="50"/>
      <c r="AH188" s="819"/>
      <c r="AI188" s="819"/>
      <c r="AJ188" s="880"/>
      <c r="AK188" s="103">
        <f t="shared" si="626"/>
        <v>0</v>
      </c>
      <c r="AL188" s="51"/>
      <c r="AM188" s="52"/>
      <c r="AN188" s="52"/>
      <c r="AO188" s="52"/>
      <c r="AP188" s="52"/>
      <c r="AQ188" s="52"/>
      <c r="AR188" s="53">
        <f t="shared" si="627"/>
        <v>0</v>
      </c>
      <c r="AS188" s="54"/>
      <c r="AT188" s="52"/>
      <c r="AU188" s="53">
        <f t="shared" si="628"/>
        <v>0</v>
      </c>
      <c r="AV188" s="54"/>
      <c r="AW188" s="52"/>
      <c r="AX188" s="52"/>
      <c r="AY188" s="52"/>
      <c r="AZ188" s="55"/>
      <c r="BA188" s="56"/>
      <c r="BB188" s="56"/>
      <c r="BC188" s="57"/>
    </row>
    <row r="189" spans="1:55" ht="17.25" hidden="1" customHeight="1" x14ac:dyDescent="0.2">
      <c r="A189" s="955"/>
      <c r="B189" s="958"/>
      <c r="C189" s="961"/>
      <c r="D189" s="1004"/>
      <c r="E189" s="970"/>
      <c r="F189" s="967"/>
      <c r="G189" s="989"/>
      <c r="H189" s="973"/>
      <c r="I189" s="977"/>
      <c r="J189" s="978"/>
      <c r="K189" s="1007"/>
      <c r="L189" s="985"/>
      <c r="M189" s="177"/>
      <c r="N189" s="178"/>
      <c r="O189" s="179"/>
      <c r="P189" s="106"/>
      <c r="Q189" s="107"/>
      <c r="R189" s="1010"/>
      <c r="S189" s="108"/>
      <c r="T189" s="889"/>
      <c r="U189" s="109"/>
      <c r="V189" s="889"/>
      <c r="W189" s="109"/>
      <c r="X189" s="889"/>
      <c r="Y189" s="109"/>
      <c r="Z189" s="889"/>
      <c r="AA189" s="109"/>
      <c r="AB189" s="889"/>
      <c r="AC189" s="109"/>
      <c r="AD189" s="889"/>
      <c r="AE189" s="109"/>
      <c r="AF189" s="889"/>
      <c r="AG189" s="110"/>
      <c r="AH189" s="819"/>
      <c r="AI189" s="819"/>
      <c r="AJ189" s="881"/>
      <c r="AK189" s="103">
        <f t="shared" si="626"/>
        <v>0</v>
      </c>
      <c r="AL189" s="111"/>
      <c r="AM189" s="112"/>
      <c r="AN189" s="112"/>
      <c r="AO189" s="112"/>
      <c r="AP189" s="112"/>
      <c r="AQ189" s="112"/>
      <c r="AR189" s="53">
        <f t="shared" si="627"/>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56"/>
      <c r="B190" s="959"/>
      <c r="C190" s="962"/>
      <c r="D190" s="1005"/>
      <c r="E190" s="971"/>
      <c r="F190" s="968"/>
      <c r="G190" s="990"/>
      <c r="H190" s="974"/>
      <c r="I190" s="979"/>
      <c r="J190" s="980"/>
      <c r="K190" s="1008"/>
      <c r="L190" s="986"/>
      <c r="M190" s="180"/>
      <c r="N190" s="181"/>
      <c r="O190" s="182"/>
      <c r="P190" s="117"/>
      <c r="Q190" s="117"/>
      <c r="R190" s="1011"/>
      <c r="S190" s="183"/>
      <c r="T190" s="890"/>
      <c r="U190" s="184"/>
      <c r="V190" s="890"/>
      <c r="W190" s="184"/>
      <c r="X190" s="890"/>
      <c r="Y190" s="184"/>
      <c r="Z190" s="890"/>
      <c r="AA190" s="184"/>
      <c r="AB190" s="890"/>
      <c r="AC190" s="184"/>
      <c r="AD190" s="890"/>
      <c r="AE190" s="184"/>
      <c r="AF190" s="890"/>
      <c r="AG190" s="185"/>
      <c r="AH190" s="820"/>
      <c r="AI190" s="820"/>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customHeight="1" x14ac:dyDescent="0.2">
      <c r="A191" s="156"/>
      <c r="B191" s="192"/>
      <c r="C191" s="192"/>
      <c r="D191" s="192"/>
      <c r="E191" s="192"/>
      <c r="F191" s="192"/>
      <c r="G191" s="192"/>
      <c r="H191" s="192"/>
      <c r="I191" s="987"/>
      <c r="J191" s="987"/>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3" spans="2:10" x14ac:dyDescent="0.2">
      <c r="B193" s="909"/>
      <c r="C193" s="911" t="s">
        <v>1669</v>
      </c>
      <c r="D193" s="912"/>
      <c r="E193" s="912"/>
      <c r="F193" s="912"/>
      <c r="G193" s="912"/>
      <c r="H193" s="912"/>
      <c r="I193" s="912"/>
      <c r="J193" s="912"/>
    </row>
    <row r="194" spans="2:10" x14ac:dyDescent="0.2">
      <c r="B194" s="910"/>
      <c r="C194" s="911"/>
      <c r="D194" s="912"/>
      <c r="E194" s="912"/>
      <c r="F194" s="912"/>
      <c r="G194" s="912"/>
      <c r="H194" s="912"/>
      <c r="I194" s="912"/>
      <c r="J194" s="912"/>
    </row>
    <row r="300" spans="14:15" x14ac:dyDescent="0.2">
      <c r="N300" s="121" t="s">
        <v>1906</v>
      </c>
      <c r="O300" s="121" t="s">
        <v>1907</v>
      </c>
    </row>
    <row r="301" spans="14:15" x14ac:dyDescent="0.2">
      <c r="N301" s="121">
        <v>2016</v>
      </c>
      <c r="O301" s="121">
        <v>6</v>
      </c>
    </row>
    <row r="302" spans="14:15" x14ac:dyDescent="0.2">
      <c r="N302" s="121">
        <v>2017</v>
      </c>
      <c r="O302" s="121">
        <v>7</v>
      </c>
    </row>
    <row r="303" spans="14:15" x14ac:dyDescent="0.2">
      <c r="N303" s="121">
        <v>2018</v>
      </c>
      <c r="O303" s="121">
        <v>8</v>
      </c>
    </row>
    <row r="304" spans="14:15" x14ac:dyDescent="0.2">
      <c r="N304" s="121">
        <v>2019</v>
      </c>
      <c r="O304" s="121">
        <v>9</v>
      </c>
    </row>
    <row r="305" spans="14:15" x14ac:dyDescent="0.2">
      <c r="N305" s="121">
        <v>2020</v>
      </c>
      <c r="O305" s="121">
        <v>10</v>
      </c>
    </row>
  </sheetData>
  <sheetProtection algorithmName="SHA-512" hashValue="Jig/G53oU7NbUl02mJ3L2MJ01XH7GnIwtxokMpOow7klicvb1Mml+Bg5sRnAiCxBROX2eF/5WmQ0iaLv2nZFPA==" saltValue="S/SghlRDVtSfU4yUu0HbPg==" spinCount="100000" sheet="1" objects="1" scenarios="1"/>
  <mergeCells count="493">
    <mergeCell ref="AH21:AH24"/>
    <mergeCell ref="AH27:AH31"/>
    <mergeCell ref="AH34:AH37"/>
    <mergeCell ref="A174:A181"/>
    <mergeCell ref="B175:B181"/>
    <mergeCell ref="C175:C181"/>
    <mergeCell ref="D175:D181"/>
    <mergeCell ref="A183:A190"/>
    <mergeCell ref="B184:B190"/>
    <mergeCell ref="C184:C190"/>
    <mergeCell ref="D184:D190"/>
    <mergeCell ref="E184:E190"/>
    <mergeCell ref="F184:F190"/>
    <mergeCell ref="G184:G190"/>
    <mergeCell ref="H184:H190"/>
    <mergeCell ref="I184:J190"/>
    <mergeCell ref="E175:E181"/>
    <mergeCell ref="F175:F181"/>
    <mergeCell ref="G175:G181"/>
    <mergeCell ref="H175:H181"/>
    <mergeCell ref="I175:J181"/>
    <mergeCell ref="AF157:AF163"/>
    <mergeCell ref="A138:A145"/>
    <mergeCell ref="B139:B145"/>
    <mergeCell ref="AJ157:AJ162"/>
    <mergeCell ref="A165:A172"/>
    <mergeCell ref="B166:B172"/>
    <mergeCell ref="C166:C172"/>
    <mergeCell ref="D166:D172"/>
    <mergeCell ref="E166:E172"/>
    <mergeCell ref="F166:F172"/>
    <mergeCell ref="G166:G172"/>
    <mergeCell ref="H166:H172"/>
    <mergeCell ref="I166:J172"/>
    <mergeCell ref="K157:K163"/>
    <mergeCell ref="L157:L163"/>
    <mergeCell ref="R157:R163"/>
    <mergeCell ref="T157:T163"/>
    <mergeCell ref="V157:V163"/>
    <mergeCell ref="X157:X163"/>
    <mergeCell ref="Z157:Z163"/>
    <mergeCell ref="AB157:AB163"/>
    <mergeCell ref="C139:C145"/>
    <mergeCell ref="D139:D145"/>
    <mergeCell ref="AD157:AD163"/>
    <mergeCell ref="A156:A163"/>
    <mergeCell ref="B157:B163"/>
    <mergeCell ref="C157:C163"/>
    <mergeCell ref="D157:D163"/>
    <mergeCell ref="E157:E163"/>
    <mergeCell ref="F157:F163"/>
    <mergeCell ref="G157:G163"/>
    <mergeCell ref="H157:H163"/>
    <mergeCell ref="I157:J163"/>
    <mergeCell ref="A147:A154"/>
    <mergeCell ref="B148:B154"/>
    <mergeCell ref="C148:C154"/>
    <mergeCell ref="D148:D154"/>
    <mergeCell ref="E148:E154"/>
    <mergeCell ref="F148:F154"/>
    <mergeCell ref="G148:G154"/>
    <mergeCell ref="H148:H154"/>
    <mergeCell ref="I148:J154"/>
    <mergeCell ref="E139:E145"/>
    <mergeCell ref="F139:F145"/>
    <mergeCell ref="G139:G145"/>
    <mergeCell ref="H139:H145"/>
    <mergeCell ref="I139:J145"/>
    <mergeCell ref="AF121:AF127"/>
    <mergeCell ref="AJ121:AJ126"/>
    <mergeCell ref="A129:A136"/>
    <mergeCell ref="B130:B136"/>
    <mergeCell ref="C130:C136"/>
    <mergeCell ref="D130:D136"/>
    <mergeCell ref="E130:E136"/>
    <mergeCell ref="F130:F136"/>
    <mergeCell ref="G130:G136"/>
    <mergeCell ref="H130:H136"/>
    <mergeCell ref="I130:J136"/>
    <mergeCell ref="K121:K127"/>
    <mergeCell ref="L121:L127"/>
    <mergeCell ref="R121:R127"/>
    <mergeCell ref="T121:T127"/>
    <mergeCell ref="V121:V127"/>
    <mergeCell ref="X121:X127"/>
    <mergeCell ref="Z121:Z127"/>
    <mergeCell ref="AB121:AB127"/>
    <mergeCell ref="AF130:AF136"/>
    <mergeCell ref="V139:V145"/>
    <mergeCell ref="X139:X145"/>
    <mergeCell ref="A102:A109"/>
    <mergeCell ref="B103:B109"/>
    <mergeCell ref="C103:C109"/>
    <mergeCell ref="D103:D109"/>
    <mergeCell ref="AD121:AD127"/>
    <mergeCell ref="A120:A127"/>
    <mergeCell ref="B121:B127"/>
    <mergeCell ref="C121:C127"/>
    <mergeCell ref="D121:D127"/>
    <mergeCell ref="E121:E127"/>
    <mergeCell ref="F121:F127"/>
    <mergeCell ref="G121:G127"/>
    <mergeCell ref="H121:H127"/>
    <mergeCell ref="I121:J127"/>
    <mergeCell ref="A111:A118"/>
    <mergeCell ref="B112:B118"/>
    <mergeCell ref="C112:C118"/>
    <mergeCell ref="D112:D118"/>
    <mergeCell ref="E112:E118"/>
    <mergeCell ref="F112:F118"/>
    <mergeCell ref="G112:G118"/>
    <mergeCell ref="H112:H118"/>
    <mergeCell ref="I112:J118"/>
    <mergeCell ref="E103:E109"/>
    <mergeCell ref="F103:F109"/>
    <mergeCell ref="G103:G109"/>
    <mergeCell ref="H103:H109"/>
    <mergeCell ref="I103:J109"/>
    <mergeCell ref="AF85:AF91"/>
    <mergeCell ref="AJ85:AJ90"/>
    <mergeCell ref="A93:A100"/>
    <mergeCell ref="B94:B100"/>
    <mergeCell ref="C94:C100"/>
    <mergeCell ref="D94:D100"/>
    <mergeCell ref="E94:E100"/>
    <mergeCell ref="F94:F100"/>
    <mergeCell ref="G94:G100"/>
    <mergeCell ref="H94:H100"/>
    <mergeCell ref="I94:J100"/>
    <mergeCell ref="K85:K91"/>
    <mergeCell ref="L85:L91"/>
    <mergeCell ref="R85:R91"/>
    <mergeCell ref="T85:T91"/>
    <mergeCell ref="V85:V91"/>
    <mergeCell ref="X85:X91"/>
    <mergeCell ref="Z85:Z91"/>
    <mergeCell ref="AB85:AB91"/>
    <mergeCell ref="A84:A91"/>
    <mergeCell ref="B85:B91"/>
    <mergeCell ref="C85:C91"/>
    <mergeCell ref="D85:D91"/>
    <mergeCell ref="E85:E91"/>
    <mergeCell ref="F85:F91"/>
    <mergeCell ref="G85:G91"/>
    <mergeCell ref="H85:H91"/>
    <mergeCell ref="I85:J91"/>
    <mergeCell ref="AF67:AF73"/>
    <mergeCell ref="AD85:AD91"/>
    <mergeCell ref="AJ67:AJ72"/>
    <mergeCell ref="A75:A82"/>
    <mergeCell ref="B76:B82"/>
    <mergeCell ref="C76:C82"/>
    <mergeCell ref="D76:D82"/>
    <mergeCell ref="E76:E82"/>
    <mergeCell ref="F76:F82"/>
    <mergeCell ref="G76:G82"/>
    <mergeCell ref="H76:H82"/>
    <mergeCell ref="I76:J82"/>
    <mergeCell ref="I74:J74"/>
    <mergeCell ref="AF76:AF82"/>
    <mergeCell ref="AJ76:AJ81"/>
    <mergeCell ref="K76:K82"/>
    <mergeCell ref="L76:L82"/>
    <mergeCell ref="R76:R82"/>
    <mergeCell ref="T76:T82"/>
    <mergeCell ref="V76:V82"/>
    <mergeCell ref="X76:X82"/>
    <mergeCell ref="Z76:Z82"/>
    <mergeCell ref="AB76:AB82"/>
    <mergeCell ref="AD76:AD82"/>
    <mergeCell ref="AB58:AB64"/>
    <mergeCell ref="AD58:AD64"/>
    <mergeCell ref="A66:A73"/>
    <mergeCell ref="B67:B73"/>
    <mergeCell ref="C67:C73"/>
    <mergeCell ref="D67:D73"/>
    <mergeCell ref="E67:E73"/>
    <mergeCell ref="F67:F73"/>
    <mergeCell ref="G67:G73"/>
    <mergeCell ref="H67:H73"/>
    <mergeCell ref="I67:J73"/>
    <mergeCell ref="K67:K73"/>
    <mergeCell ref="L67:L73"/>
    <mergeCell ref="R67:R73"/>
    <mergeCell ref="T67:T73"/>
    <mergeCell ref="V67:V73"/>
    <mergeCell ref="X67:X73"/>
    <mergeCell ref="Z67:Z73"/>
    <mergeCell ref="AB67:AB73"/>
    <mergeCell ref="AD67:AD73"/>
    <mergeCell ref="F58:F64"/>
    <mergeCell ref="G58:G64"/>
    <mergeCell ref="K58:K64"/>
    <mergeCell ref="L58:L64"/>
    <mergeCell ref="R58:R64"/>
    <mergeCell ref="T58:T64"/>
    <mergeCell ref="V58:V64"/>
    <mergeCell ref="AF184:AF190"/>
    <mergeCell ref="AJ184:AJ189"/>
    <mergeCell ref="AD166:AD172"/>
    <mergeCell ref="AF175:AF181"/>
    <mergeCell ref="AJ175:AJ180"/>
    <mergeCell ref="K175:K181"/>
    <mergeCell ref="L175:L181"/>
    <mergeCell ref="R175:R181"/>
    <mergeCell ref="T175:T181"/>
    <mergeCell ref="V175:V181"/>
    <mergeCell ref="X175:X181"/>
    <mergeCell ref="Z175:Z181"/>
    <mergeCell ref="AB175:AB181"/>
    <mergeCell ref="AD175:AD181"/>
    <mergeCell ref="AF148:AF154"/>
    <mergeCell ref="AJ148:AJ153"/>
    <mergeCell ref="K148:K154"/>
    <mergeCell ref="X58:X64"/>
    <mergeCell ref="Z58:Z64"/>
    <mergeCell ref="L148:L154"/>
    <mergeCell ref="R148:R154"/>
    <mergeCell ref="I47:J47"/>
    <mergeCell ref="A33:A37"/>
    <mergeCell ref="B34:B37"/>
    <mergeCell ref="C34:C37"/>
    <mergeCell ref="D34:D37"/>
    <mergeCell ref="E34:E37"/>
    <mergeCell ref="F34:F37"/>
    <mergeCell ref="H58:H64"/>
    <mergeCell ref="I58:J64"/>
    <mergeCell ref="A39:A46"/>
    <mergeCell ref="B40:B46"/>
    <mergeCell ref="C40:C46"/>
    <mergeCell ref="D40:D46"/>
    <mergeCell ref="E40:E46"/>
    <mergeCell ref="F40:F46"/>
    <mergeCell ref="R21:R24"/>
    <mergeCell ref="T21:T24"/>
    <mergeCell ref="V21:V24"/>
    <mergeCell ref="X21:X24"/>
    <mergeCell ref="Z21:Z24"/>
    <mergeCell ref="AB21:AB24"/>
    <mergeCell ref="AD21:AD24"/>
    <mergeCell ref="I191:J191"/>
    <mergeCell ref="A20:A24"/>
    <mergeCell ref="B21:B24"/>
    <mergeCell ref="C21:C24"/>
    <mergeCell ref="D21:D24"/>
    <mergeCell ref="E21:E24"/>
    <mergeCell ref="F21:F24"/>
    <mergeCell ref="G21:G24"/>
    <mergeCell ref="H21:H24"/>
    <mergeCell ref="I21:J24"/>
    <mergeCell ref="I164:J164"/>
    <mergeCell ref="I155:J155"/>
    <mergeCell ref="I128:J128"/>
    <mergeCell ref="I110:J110"/>
    <mergeCell ref="I92:J92"/>
    <mergeCell ref="I83:J83"/>
    <mergeCell ref="I32:J32"/>
    <mergeCell ref="AF21:AF24"/>
    <mergeCell ref="AJ21:AJ23"/>
    <mergeCell ref="I25:J25"/>
    <mergeCell ref="K184:K190"/>
    <mergeCell ref="L184:L190"/>
    <mergeCell ref="R184:R190"/>
    <mergeCell ref="T184:T190"/>
    <mergeCell ref="V184:V190"/>
    <mergeCell ref="X184:X190"/>
    <mergeCell ref="Z184:Z190"/>
    <mergeCell ref="AB184:AB190"/>
    <mergeCell ref="AD184:AD190"/>
    <mergeCell ref="I182:J182"/>
    <mergeCell ref="AF166:AF172"/>
    <mergeCell ref="AJ166:AJ171"/>
    <mergeCell ref="I173:J173"/>
    <mergeCell ref="K166:K172"/>
    <mergeCell ref="L166:L172"/>
    <mergeCell ref="R166:R172"/>
    <mergeCell ref="T166:T172"/>
    <mergeCell ref="V166:V172"/>
    <mergeCell ref="X166:X172"/>
    <mergeCell ref="Z166:Z172"/>
    <mergeCell ref="AB166:AB172"/>
    <mergeCell ref="T148:T154"/>
    <mergeCell ref="V148:V154"/>
    <mergeCell ref="X148:X154"/>
    <mergeCell ref="Z148:Z154"/>
    <mergeCell ref="AB148:AB154"/>
    <mergeCell ref="AD148:AD154"/>
    <mergeCell ref="I146:J146"/>
    <mergeCell ref="AJ130:AJ135"/>
    <mergeCell ref="I137:J137"/>
    <mergeCell ref="K130:K136"/>
    <mergeCell ref="L130:L136"/>
    <mergeCell ref="R130:R136"/>
    <mergeCell ref="T130:T136"/>
    <mergeCell ref="V130:V136"/>
    <mergeCell ref="X130:X136"/>
    <mergeCell ref="Z130:Z136"/>
    <mergeCell ref="AB130:AB136"/>
    <mergeCell ref="AD130:AD136"/>
    <mergeCell ref="AF139:AF145"/>
    <mergeCell ref="AJ139:AJ144"/>
    <mergeCell ref="K139:K145"/>
    <mergeCell ref="L139:L145"/>
    <mergeCell ref="R139:R145"/>
    <mergeCell ref="T139:T145"/>
    <mergeCell ref="Z139:Z145"/>
    <mergeCell ref="AB139:AB145"/>
    <mergeCell ref="AD139:AD145"/>
    <mergeCell ref="AF112:AF118"/>
    <mergeCell ref="AJ112:AJ117"/>
    <mergeCell ref="I119:J119"/>
    <mergeCell ref="K112:K118"/>
    <mergeCell ref="L112:L118"/>
    <mergeCell ref="R112:R118"/>
    <mergeCell ref="T112:T118"/>
    <mergeCell ref="V112:V118"/>
    <mergeCell ref="X112:X118"/>
    <mergeCell ref="Z112:Z118"/>
    <mergeCell ref="AB112:AB118"/>
    <mergeCell ref="AD112:AD118"/>
    <mergeCell ref="AF94:AF100"/>
    <mergeCell ref="AJ94:AJ99"/>
    <mergeCell ref="I101:J101"/>
    <mergeCell ref="K94:K100"/>
    <mergeCell ref="L94:L100"/>
    <mergeCell ref="R94:R100"/>
    <mergeCell ref="T94:T100"/>
    <mergeCell ref="V94:V100"/>
    <mergeCell ref="X94:X100"/>
    <mergeCell ref="Z94:Z100"/>
    <mergeCell ref="AB94:AB100"/>
    <mergeCell ref="AD94:AD100"/>
    <mergeCell ref="AF103:AF109"/>
    <mergeCell ref="AJ103:AJ108"/>
    <mergeCell ref="K103:K109"/>
    <mergeCell ref="L103:L109"/>
    <mergeCell ref="R103:R109"/>
    <mergeCell ref="T103:T109"/>
    <mergeCell ref="V103:V109"/>
    <mergeCell ref="X103:X109"/>
    <mergeCell ref="Z103:Z109"/>
    <mergeCell ref="AB103:AB109"/>
    <mergeCell ref="AD103:AD109"/>
    <mergeCell ref="AF58:AF64"/>
    <mergeCell ref="AJ58:AJ63"/>
    <mergeCell ref="I65:J65"/>
    <mergeCell ref="A57:A64"/>
    <mergeCell ref="Z49:Z55"/>
    <mergeCell ref="AB49:AB55"/>
    <mergeCell ref="AD49:AD55"/>
    <mergeCell ref="AF49:AF55"/>
    <mergeCell ref="AJ49:AJ54"/>
    <mergeCell ref="I56:J56"/>
    <mergeCell ref="G49:G55"/>
    <mergeCell ref="H49:H55"/>
    <mergeCell ref="I49:J55"/>
    <mergeCell ref="K49:K55"/>
    <mergeCell ref="L49:L55"/>
    <mergeCell ref="R49:R55"/>
    <mergeCell ref="T49:T55"/>
    <mergeCell ref="V49:V55"/>
    <mergeCell ref="X49:X55"/>
    <mergeCell ref="A48:A55"/>
    <mergeCell ref="B58:B64"/>
    <mergeCell ref="C58:C64"/>
    <mergeCell ref="D58:D64"/>
    <mergeCell ref="E58:E64"/>
    <mergeCell ref="R40:R46"/>
    <mergeCell ref="T40:T46"/>
    <mergeCell ref="V40:V46"/>
    <mergeCell ref="X40:X46"/>
    <mergeCell ref="Z40:Z46"/>
    <mergeCell ref="AB40:AB46"/>
    <mergeCell ref="AD40:AD46"/>
    <mergeCell ref="AF40:AF46"/>
    <mergeCell ref="AJ40:AJ45"/>
    <mergeCell ref="R34:R37"/>
    <mergeCell ref="T34:T37"/>
    <mergeCell ref="V34:V37"/>
    <mergeCell ref="X34:X37"/>
    <mergeCell ref="Z34:Z37"/>
    <mergeCell ref="AB34:AB37"/>
    <mergeCell ref="AD34:AD37"/>
    <mergeCell ref="AF34:AF37"/>
    <mergeCell ref="AJ34:AJ36"/>
    <mergeCell ref="R27:R31"/>
    <mergeCell ref="T27:T31"/>
    <mergeCell ref="V27:V31"/>
    <mergeCell ref="X27:X31"/>
    <mergeCell ref="Z27:Z31"/>
    <mergeCell ref="AB27:AB31"/>
    <mergeCell ref="AD27:AD31"/>
    <mergeCell ref="AF27:AF31"/>
    <mergeCell ref="AJ27:AJ30"/>
    <mergeCell ref="B193:B194"/>
    <mergeCell ref="C193:J194"/>
    <mergeCell ref="G6:J6"/>
    <mergeCell ref="K6:Q6"/>
    <mergeCell ref="E13:E18"/>
    <mergeCell ref="B7:C8"/>
    <mergeCell ref="E7:E8"/>
    <mergeCell ref="B9:C9"/>
    <mergeCell ref="B49:B55"/>
    <mergeCell ref="C49:C55"/>
    <mergeCell ref="D49:D55"/>
    <mergeCell ref="E49:E55"/>
    <mergeCell ref="F49:F55"/>
    <mergeCell ref="G34:G37"/>
    <mergeCell ref="H34:H37"/>
    <mergeCell ref="I34:J37"/>
    <mergeCell ref="K34:K37"/>
    <mergeCell ref="L34:L37"/>
    <mergeCell ref="I38:J38"/>
    <mergeCell ref="G40:G46"/>
    <mergeCell ref="H40:H46"/>
    <mergeCell ref="I40:J46"/>
    <mergeCell ref="K40:K46"/>
    <mergeCell ref="L40:L46"/>
    <mergeCell ref="H13:H18"/>
    <mergeCell ref="I13:J18"/>
    <mergeCell ref="K13:K18"/>
    <mergeCell ref="K21:K24"/>
    <mergeCell ref="L13:L18"/>
    <mergeCell ref="I19:J19"/>
    <mergeCell ref="G13:G18"/>
    <mergeCell ref="G27:G31"/>
    <mergeCell ref="H27:H31"/>
    <mergeCell ref="I27:J31"/>
    <mergeCell ref="K27:K31"/>
    <mergeCell ref="L27:L31"/>
    <mergeCell ref="L21:L24"/>
    <mergeCell ref="A12:A18"/>
    <mergeCell ref="B13:B18"/>
    <mergeCell ref="C13:C18"/>
    <mergeCell ref="D13:D18"/>
    <mergeCell ref="F13:F18"/>
    <mergeCell ref="A26:A31"/>
    <mergeCell ref="B27:B31"/>
    <mergeCell ref="C27:C31"/>
    <mergeCell ref="D27:D31"/>
    <mergeCell ref="E27:E31"/>
    <mergeCell ref="F27:F31"/>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J13:AJ17"/>
    <mergeCell ref="R13:R18"/>
    <mergeCell ref="T13:T18"/>
    <mergeCell ref="V13:V18"/>
    <mergeCell ref="X13:X18"/>
    <mergeCell ref="Z13:Z18"/>
    <mergeCell ref="AB13:AB18"/>
    <mergeCell ref="AD13:AD18"/>
    <mergeCell ref="AF13:AF18"/>
    <mergeCell ref="AH13:AH18"/>
  </mergeCells>
  <dataValidations count="4">
    <dataValidation type="list" allowBlank="1" showInputMessage="1" showErrorMessage="1" sqref="WVM983149 WLQ983149 WBU983149 VRY983149 VIC983149 UYG983149 UOK983149 UEO983149 TUS983149 TKW983149 TBA983149 SRE983149 SHI983149 RXM983149 RNQ983149 RDU983149 QTY983149 QKC983149 QAG983149 PQK983149 PGO983149 OWS983149 OMW983149 ODA983149 NTE983149 NJI983149 MZM983149 MPQ983149 MFU983149 LVY983149 LMC983149 LCG983149 KSK983149 KIO983149 JYS983149 JOW983149 JFA983149 IVE983149 ILI983149 IBM983149 HRQ983149 HHU983149 GXY983149 GOC983149 GEG983149 FUK983149 FKO983149 FAS983149 EQW983149 EHA983149 DXE983149 DNI983149 DDM983149 CTQ983149 CJU983149 BZY983149 BQC983149 BGG983149 AWK983149 AMO983149 ACS983149 SW983149 JA983149 B983149 WVM917613 WLQ917613 WBU917613 VRY917613 VIC917613 UYG917613 UOK917613 UEO917613 TUS917613 TKW917613 TBA917613 SRE917613 SHI917613 RXM917613 RNQ917613 RDU917613 QTY917613 QKC917613 QAG917613 PQK917613 PGO917613 OWS917613 OMW917613 ODA917613 NTE917613 NJI917613 MZM917613 MPQ917613 MFU917613 LVY917613 LMC917613 LCG917613 KSK917613 KIO917613 JYS917613 JOW917613 JFA917613 IVE917613 ILI917613 IBM917613 HRQ917613 HHU917613 GXY917613 GOC917613 GEG917613 FUK917613 FKO917613 FAS917613 EQW917613 EHA917613 DXE917613 DNI917613 DDM917613 CTQ917613 CJU917613 BZY917613 BQC917613 BGG917613 AWK917613 AMO917613 ACS917613 SW917613 JA917613 B917613 WVM852077 WLQ852077 WBU852077 VRY852077 VIC852077 UYG852077 UOK852077 UEO852077 TUS852077 TKW852077 TBA852077 SRE852077 SHI852077 RXM852077 RNQ852077 RDU852077 QTY852077 QKC852077 QAG852077 PQK852077 PGO852077 OWS852077 OMW852077 ODA852077 NTE852077 NJI852077 MZM852077 MPQ852077 MFU852077 LVY852077 LMC852077 LCG852077 KSK852077 KIO852077 JYS852077 JOW852077 JFA852077 IVE852077 ILI852077 IBM852077 HRQ852077 HHU852077 GXY852077 GOC852077 GEG852077 FUK852077 FKO852077 FAS852077 EQW852077 EHA852077 DXE852077 DNI852077 DDM852077 CTQ852077 CJU852077 BZY852077 BQC852077 BGG852077 AWK852077 AMO852077 ACS852077 SW852077 JA852077 B852077 WVM786541 WLQ786541 WBU786541 VRY786541 VIC786541 UYG786541 UOK786541 UEO786541 TUS786541 TKW786541 TBA786541 SRE786541 SHI786541 RXM786541 RNQ786541 RDU786541 QTY786541 QKC786541 QAG786541 PQK786541 PGO786541 OWS786541 OMW786541 ODA786541 NTE786541 NJI786541 MZM786541 MPQ786541 MFU786541 LVY786541 LMC786541 LCG786541 KSK786541 KIO786541 JYS786541 JOW786541 JFA786541 IVE786541 ILI786541 IBM786541 HRQ786541 HHU786541 GXY786541 GOC786541 GEG786541 FUK786541 FKO786541 FAS786541 EQW786541 EHA786541 DXE786541 DNI786541 DDM786541 CTQ786541 CJU786541 BZY786541 BQC786541 BGG786541 AWK786541 AMO786541 ACS786541 SW786541 JA786541 B786541 WVM721005 WLQ721005 WBU721005 VRY721005 VIC721005 UYG721005 UOK721005 UEO721005 TUS721005 TKW721005 TBA721005 SRE721005 SHI721005 RXM721005 RNQ721005 RDU721005 QTY721005 QKC721005 QAG721005 PQK721005 PGO721005 OWS721005 OMW721005 ODA721005 NTE721005 NJI721005 MZM721005 MPQ721005 MFU721005 LVY721005 LMC721005 LCG721005 KSK721005 KIO721005 JYS721005 JOW721005 JFA721005 IVE721005 ILI721005 IBM721005 HRQ721005 HHU721005 GXY721005 GOC721005 GEG721005 FUK721005 FKO721005 FAS721005 EQW721005 EHA721005 DXE721005 DNI721005 DDM721005 CTQ721005 CJU721005 BZY721005 BQC721005 BGG721005 AWK721005 AMO721005 ACS721005 SW721005 JA721005 B721005 WVM655469 WLQ655469 WBU655469 VRY655469 VIC655469 UYG655469 UOK655469 UEO655469 TUS655469 TKW655469 TBA655469 SRE655469 SHI655469 RXM655469 RNQ655469 RDU655469 QTY655469 QKC655469 QAG655469 PQK655469 PGO655469 OWS655469 OMW655469 ODA655469 NTE655469 NJI655469 MZM655469 MPQ655469 MFU655469 LVY655469 LMC655469 LCG655469 KSK655469 KIO655469 JYS655469 JOW655469 JFA655469 IVE655469 ILI655469 IBM655469 HRQ655469 HHU655469 GXY655469 GOC655469 GEG655469 FUK655469 FKO655469 FAS655469 EQW655469 EHA655469 DXE655469 DNI655469 DDM655469 CTQ655469 CJU655469 BZY655469 BQC655469 BGG655469 AWK655469 AMO655469 ACS655469 SW655469 JA655469 B655469 WVM589933 WLQ589933 WBU589933 VRY589933 VIC589933 UYG589933 UOK589933 UEO589933 TUS589933 TKW589933 TBA589933 SRE589933 SHI589933 RXM589933 RNQ589933 RDU589933 QTY589933 QKC589933 QAG589933 PQK589933 PGO589933 OWS589933 OMW589933 ODA589933 NTE589933 NJI589933 MZM589933 MPQ589933 MFU589933 LVY589933 LMC589933 LCG589933 KSK589933 KIO589933 JYS589933 JOW589933 JFA589933 IVE589933 ILI589933 IBM589933 HRQ589933 HHU589933 GXY589933 GOC589933 GEG589933 FUK589933 FKO589933 FAS589933 EQW589933 EHA589933 DXE589933 DNI589933 DDM589933 CTQ589933 CJU589933 BZY589933 BQC589933 BGG589933 AWK589933 AMO589933 ACS589933 SW589933 JA589933 B589933 WVM524397 WLQ524397 WBU524397 VRY524397 VIC524397 UYG524397 UOK524397 UEO524397 TUS524397 TKW524397 TBA524397 SRE524397 SHI524397 RXM524397 RNQ524397 RDU524397 QTY524397 QKC524397 QAG524397 PQK524397 PGO524397 OWS524397 OMW524397 ODA524397 NTE524397 NJI524397 MZM524397 MPQ524397 MFU524397 LVY524397 LMC524397 LCG524397 KSK524397 KIO524397 JYS524397 JOW524397 JFA524397 IVE524397 ILI524397 IBM524397 HRQ524397 HHU524397 GXY524397 GOC524397 GEG524397 FUK524397 FKO524397 FAS524397 EQW524397 EHA524397 DXE524397 DNI524397 DDM524397 CTQ524397 CJU524397 BZY524397 BQC524397 BGG524397 AWK524397 AMO524397 ACS524397 SW524397 JA524397 B524397 WVM458861 WLQ458861 WBU458861 VRY458861 VIC458861 UYG458861 UOK458861 UEO458861 TUS458861 TKW458861 TBA458861 SRE458861 SHI458861 RXM458861 RNQ458861 RDU458861 QTY458861 QKC458861 QAG458861 PQK458861 PGO458861 OWS458861 OMW458861 ODA458861 NTE458861 NJI458861 MZM458861 MPQ458861 MFU458861 LVY458861 LMC458861 LCG458861 KSK458861 KIO458861 JYS458861 JOW458861 JFA458861 IVE458861 ILI458861 IBM458861 HRQ458861 HHU458861 GXY458861 GOC458861 GEG458861 FUK458861 FKO458861 FAS458861 EQW458861 EHA458861 DXE458861 DNI458861 DDM458861 CTQ458861 CJU458861 BZY458861 BQC458861 BGG458861 AWK458861 AMO458861 ACS458861 SW458861 JA458861 B458861 WVM393325 WLQ393325 WBU393325 VRY393325 VIC393325 UYG393325 UOK393325 UEO393325 TUS393325 TKW393325 TBA393325 SRE393325 SHI393325 RXM393325 RNQ393325 RDU393325 QTY393325 QKC393325 QAG393325 PQK393325 PGO393325 OWS393325 OMW393325 ODA393325 NTE393325 NJI393325 MZM393325 MPQ393325 MFU393325 LVY393325 LMC393325 LCG393325 KSK393325 KIO393325 JYS393325 JOW393325 JFA393325 IVE393325 ILI393325 IBM393325 HRQ393325 HHU393325 GXY393325 GOC393325 GEG393325 FUK393325 FKO393325 FAS393325 EQW393325 EHA393325 DXE393325 DNI393325 DDM393325 CTQ393325 CJU393325 BZY393325 BQC393325 BGG393325 AWK393325 AMO393325 ACS393325 SW393325 JA393325 B393325 WVM327789 WLQ327789 WBU327789 VRY327789 VIC327789 UYG327789 UOK327789 UEO327789 TUS327789 TKW327789 TBA327789 SRE327789 SHI327789 RXM327789 RNQ327789 RDU327789 QTY327789 QKC327789 QAG327789 PQK327789 PGO327789 OWS327789 OMW327789 ODA327789 NTE327789 NJI327789 MZM327789 MPQ327789 MFU327789 LVY327789 LMC327789 LCG327789 KSK327789 KIO327789 JYS327789 JOW327789 JFA327789 IVE327789 ILI327789 IBM327789 HRQ327789 HHU327789 GXY327789 GOC327789 GEG327789 FUK327789 FKO327789 FAS327789 EQW327789 EHA327789 DXE327789 DNI327789 DDM327789 CTQ327789 CJU327789 BZY327789 BQC327789 BGG327789 AWK327789 AMO327789 ACS327789 SW327789 JA327789 B327789 WVM262253 WLQ262253 WBU262253 VRY262253 VIC262253 UYG262253 UOK262253 UEO262253 TUS262253 TKW262253 TBA262253 SRE262253 SHI262253 RXM262253 RNQ262253 RDU262253 QTY262253 QKC262253 QAG262253 PQK262253 PGO262253 OWS262253 OMW262253 ODA262253 NTE262253 NJI262253 MZM262253 MPQ262253 MFU262253 LVY262253 LMC262253 LCG262253 KSK262253 KIO262253 JYS262253 JOW262253 JFA262253 IVE262253 ILI262253 IBM262253 HRQ262253 HHU262253 GXY262253 GOC262253 GEG262253 FUK262253 FKO262253 FAS262253 EQW262253 EHA262253 DXE262253 DNI262253 DDM262253 CTQ262253 CJU262253 BZY262253 BQC262253 BGG262253 AWK262253 AMO262253 ACS262253 SW262253 JA262253 B262253 WVM196717 WLQ196717 WBU196717 VRY196717 VIC196717 UYG196717 UOK196717 UEO196717 TUS196717 TKW196717 TBA196717 SRE196717 SHI196717 RXM196717 RNQ196717 RDU196717 QTY196717 QKC196717 QAG196717 PQK196717 PGO196717 OWS196717 OMW196717 ODA196717 NTE196717 NJI196717 MZM196717 MPQ196717 MFU196717 LVY196717 LMC196717 LCG196717 KSK196717 KIO196717 JYS196717 JOW196717 JFA196717 IVE196717 ILI196717 IBM196717 HRQ196717 HHU196717 GXY196717 GOC196717 GEG196717 FUK196717 FKO196717 FAS196717 EQW196717 EHA196717 DXE196717 DNI196717 DDM196717 CTQ196717 CJU196717 BZY196717 BQC196717 BGG196717 AWK196717 AMO196717 ACS196717 SW196717 JA196717 B196717 WVM131181 WLQ131181 WBU131181 VRY131181 VIC131181 UYG131181 UOK131181 UEO131181 TUS131181 TKW131181 TBA131181 SRE131181 SHI131181 RXM131181 RNQ131181 RDU131181 QTY131181 QKC131181 QAG131181 PQK131181 PGO131181 OWS131181 OMW131181 ODA131181 NTE131181 NJI131181 MZM131181 MPQ131181 MFU131181 LVY131181 LMC131181 LCG131181 KSK131181 KIO131181 JYS131181 JOW131181 JFA131181 IVE131181 ILI131181 IBM131181 HRQ131181 HHU131181 GXY131181 GOC131181 GEG131181 FUK131181 FKO131181 FAS131181 EQW131181 EHA131181 DXE131181 DNI131181 DDM131181 CTQ131181 CJU131181 BZY131181 BQC131181 BGG131181 AWK131181 AMO131181 ACS131181 SW131181 JA131181 B131181 WVM65645 WLQ65645 WBU65645 VRY65645 VIC65645 UYG65645 UOK65645 UEO65645 TUS65645 TKW65645 TBA65645 SRE65645 SHI65645 RXM65645 RNQ65645 RDU65645 QTY65645 QKC65645 QAG65645 PQK65645 PGO65645 OWS65645 OMW65645 ODA65645 NTE65645 NJI65645 MZM65645 MPQ65645 MFU65645 LVY65645 LMC65645 LCG65645 KSK65645 KIO65645 JYS65645 JOW65645 JFA65645 IVE65645 ILI65645 IBM65645 HRQ65645 HHU65645 GXY65645 GOC65645 GEG65645 FUK65645 FKO65645 FAS65645 EQW65645 EHA65645 DXE65645 DNI65645 DDM65645 CTQ65645 CJU65645 BZY65645 BQC65645 BGG65645 AWK65645 AMO65645 ACS65645 SW65645 JA65645 B65645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40:D46 D49:D55 D58:D64 D67:D73 D76:D82 D85:D91 D94:D100 D103:D109 D112:D118 D121:D127 D130:D136 D139:D145 D148:D154 D157:D163 D166:D172 D175:D181 D184:D190 D13:D18 D21:D24 D27:D31 D34:D37" xr:uid="{00000000-0002-0000-0000-000002000000}">
      <formula1>INDIRECT($D$9)</formula1>
    </dataValidation>
    <dataValidation type="list" allowBlank="1" showInputMessage="1" showErrorMessage="1" sqref="N3:P3" xr:uid="{00000000-0002-0000-0000-000003000000}">
      <formula1>$N$301:$N$305</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WVX983143:WVZ983143 WMB983143:WMD983143 WCF983143:WCH983143 VSJ983143:VSL983143 VIN983143:VIP983143 UYR983143:UYT983143 UOV983143:UOX983143 UEZ983143:UFB983143 TVD983143:TVF983143 TLH983143:TLJ983143 TBL983143:TBN983143 SRP983143:SRR983143 SHT983143:SHV983143 RXX983143:RXZ983143 ROB983143:ROD983143 REF983143:REH983143 QUJ983143:QUL983143 QKN983143:QKP983143 QAR983143:QAT983143 PQV983143:PQX983143 PGZ983143:PHB983143 OXD983143:OXF983143 ONH983143:ONJ983143 ODL983143:ODN983143 NTP983143:NTR983143 NJT983143:NJV983143 MZX983143:MZZ983143 MQB983143:MQD983143 MGF983143:MGH983143 LWJ983143:LWL983143 LMN983143:LMP983143 LCR983143:LCT983143 KSV983143:KSX983143 KIZ983143:KJB983143 JZD983143:JZF983143 JPH983143:JPJ983143 JFL983143:JFN983143 IVP983143:IVR983143 ILT983143:ILV983143 IBX983143:IBZ983143 HSB983143:HSD983143 HIF983143:HIH983143 GYJ983143:GYL983143 GON983143:GOP983143 GER983143:GET983143 FUV983143:FUX983143 FKZ983143:FLB983143 FBD983143:FBF983143 ERH983143:ERJ983143 EHL983143:EHN983143 DXP983143:DXR983143 DNT983143:DNV983143 DDX983143:DDZ983143 CUB983143:CUD983143 CKF983143:CKH983143 CAJ983143:CAL983143 BQN983143:BQP983143 BGR983143:BGT983143 AWV983143:AWX983143 AMZ983143:ANB983143 ADD983143:ADF983143 TH983143:TJ983143 JL983143:JN983143 N983143:P983143 WVX917607:WVZ917607 WMB917607:WMD917607 WCF917607:WCH917607 VSJ917607:VSL917607 VIN917607:VIP917607 UYR917607:UYT917607 UOV917607:UOX917607 UEZ917607:UFB917607 TVD917607:TVF917607 TLH917607:TLJ917607 TBL917607:TBN917607 SRP917607:SRR917607 SHT917607:SHV917607 RXX917607:RXZ917607 ROB917607:ROD917607 REF917607:REH917607 QUJ917607:QUL917607 QKN917607:QKP917607 QAR917607:QAT917607 PQV917607:PQX917607 PGZ917607:PHB917607 OXD917607:OXF917607 ONH917607:ONJ917607 ODL917607:ODN917607 NTP917607:NTR917607 NJT917607:NJV917607 MZX917607:MZZ917607 MQB917607:MQD917607 MGF917607:MGH917607 LWJ917607:LWL917607 LMN917607:LMP917607 LCR917607:LCT917607 KSV917607:KSX917607 KIZ917607:KJB917607 JZD917607:JZF917607 JPH917607:JPJ917607 JFL917607:JFN917607 IVP917607:IVR917607 ILT917607:ILV917607 IBX917607:IBZ917607 HSB917607:HSD917607 HIF917607:HIH917607 GYJ917607:GYL917607 GON917607:GOP917607 GER917607:GET917607 FUV917607:FUX917607 FKZ917607:FLB917607 FBD917607:FBF917607 ERH917607:ERJ917607 EHL917607:EHN917607 DXP917607:DXR917607 DNT917607:DNV917607 DDX917607:DDZ917607 CUB917607:CUD917607 CKF917607:CKH917607 CAJ917607:CAL917607 BQN917607:BQP917607 BGR917607:BGT917607 AWV917607:AWX917607 AMZ917607:ANB917607 ADD917607:ADF917607 TH917607:TJ917607 JL917607:JN917607 N917607:P917607 WVX852071:WVZ852071 WMB852071:WMD852071 WCF852071:WCH852071 VSJ852071:VSL852071 VIN852071:VIP852071 UYR852071:UYT852071 UOV852071:UOX852071 UEZ852071:UFB852071 TVD852071:TVF852071 TLH852071:TLJ852071 TBL852071:TBN852071 SRP852071:SRR852071 SHT852071:SHV852071 RXX852071:RXZ852071 ROB852071:ROD852071 REF852071:REH852071 QUJ852071:QUL852071 QKN852071:QKP852071 QAR852071:QAT852071 PQV852071:PQX852071 PGZ852071:PHB852071 OXD852071:OXF852071 ONH852071:ONJ852071 ODL852071:ODN852071 NTP852071:NTR852071 NJT852071:NJV852071 MZX852071:MZZ852071 MQB852071:MQD852071 MGF852071:MGH852071 LWJ852071:LWL852071 LMN852071:LMP852071 LCR852071:LCT852071 KSV852071:KSX852071 KIZ852071:KJB852071 JZD852071:JZF852071 JPH852071:JPJ852071 JFL852071:JFN852071 IVP852071:IVR852071 ILT852071:ILV852071 IBX852071:IBZ852071 HSB852071:HSD852071 HIF852071:HIH852071 GYJ852071:GYL852071 GON852071:GOP852071 GER852071:GET852071 FUV852071:FUX852071 FKZ852071:FLB852071 FBD852071:FBF852071 ERH852071:ERJ852071 EHL852071:EHN852071 DXP852071:DXR852071 DNT852071:DNV852071 DDX852071:DDZ852071 CUB852071:CUD852071 CKF852071:CKH852071 CAJ852071:CAL852071 BQN852071:BQP852071 BGR852071:BGT852071 AWV852071:AWX852071 AMZ852071:ANB852071 ADD852071:ADF852071 TH852071:TJ852071 JL852071:JN852071 N852071:P852071 WVX786535:WVZ786535 WMB786535:WMD786535 WCF786535:WCH786535 VSJ786535:VSL786535 VIN786535:VIP786535 UYR786535:UYT786535 UOV786535:UOX786535 UEZ786535:UFB786535 TVD786535:TVF786535 TLH786535:TLJ786535 TBL786535:TBN786535 SRP786535:SRR786535 SHT786535:SHV786535 RXX786535:RXZ786535 ROB786535:ROD786535 REF786535:REH786535 QUJ786535:QUL786535 QKN786535:QKP786535 QAR786535:QAT786535 PQV786535:PQX786535 PGZ786535:PHB786535 OXD786535:OXF786535 ONH786535:ONJ786535 ODL786535:ODN786535 NTP786535:NTR786535 NJT786535:NJV786535 MZX786535:MZZ786535 MQB786535:MQD786535 MGF786535:MGH786535 LWJ786535:LWL786535 LMN786535:LMP786535 LCR786535:LCT786535 KSV786535:KSX786535 KIZ786535:KJB786535 JZD786535:JZF786535 JPH786535:JPJ786535 JFL786535:JFN786535 IVP786535:IVR786535 ILT786535:ILV786535 IBX786535:IBZ786535 HSB786535:HSD786535 HIF786535:HIH786535 GYJ786535:GYL786535 GON786535:GOP786535 GER786535:GET786535 FUV786535:FUX786535 FKZ786535:FLB786535 FBD786535:FBF786535 ERH786535:ERJ786535 EHL786535:EHN786535 DXP786535:DXR786535 DNT786535:DNV786535 DDX786535:DDZ786535 CUB786535:CUD786535 CKF786535:CKH786535 CAJ786535:CAL786535 BQN786535:BQP786535 BGR786535:BGT786535 AWV786535:AWX786535 AMZ786535:ANB786535 ADD786535:ADF786535 TH786535:TJ786535 JL786535:JN786535 N786535:P786535 WVX720999:WVZ720999 WMB720999:WMD720999 WCF720999:WCH720999 VSJ720999:VSL720999 VIN720999:VIP720999 UYR720999:UYT720999 UOV720999:UOX720999 UEZ720999:UFB720999 TVD720999:TVF720999 TLH720999:TLJ720999 TBL720999:TBN720999 SRP720999:SRR720999 SHT720999:SHV720999 RXX720999:RXZ720999 ROB720999:ROD720999 REF720999:REH720999 QUJ720999:QUL720999 QKN720999:QKP720999 QAR720999:QAT720999 PQV720999:PQX720999 PGZ720999:PHB720999 OXD720999:OXF720999 ONH720999:ONJ720999 ODL720999:ODN720999 NTP720999:NTR720999 NJT720999:NJV720999 MZX720999:MZZ720999 MQB720999:MQD720999 MGF720999:MGH720999 LWJ720999:LWL720999 LMN720999:LMP720999 LCR720999:LCT720999 KSV720999:KSX720999 KIZ720999:KJB720999 JZD720999:JZF720999 JPH720999:JPJ720999 JFL720999:JFN720999 IVP720999:IVR720999 ILT720999:ILV720999 IBX720999:IBZ720999 HSB720999:HSD720999 HIF720999:HIH720999 GYJ720999:GYL720999 GON720999:GOP720999 GER720999:GET720999 FUV720999:FUX720999 FKZ720999:FLB720999 FBD720999:FBF720999 ERH720999:ERJ720999 EHL720999:EHN720999 DXP720999:DXR720999 DNT720999:DNV720999 DDX720999:DDZ720999 CUB720999:CUD720999 CKF720999:CKH720999 CAJ720999:CAL720999 BQN720999:BQP720999 BGR720999:BGT720999 AWV720999:AWX720999 AMZ720999:ANB720999 ADD720999:ADF720999 TH720999:TJ720999 JL720999:JN720999 N720999:P720999 WVX655463:WVZ655463 WMB655463:WMD655463 WCF655463:WCH655463 VSJ655463:VSL655463 VIN655463:VIP655463 UYR655463:UYT655463 UOV655463:UOX655463 UEZ655463:UFB655463 TVD655463:TVF655463 TLH655463:TLJ655463 TBL655463:TBN655463 SRP655463:SRR655463 SHT655463:SHV655463 RXX655463:RXZ655463 ROB655463:ROD655463 REF655463:REH655463 QUJ655463:QUL655463 QKN655463:QKP655463 QAR655463:QAT655463 PQV655463:PQX655463 PGZ655463:PHB655463 OXD655463:OXF655463 ONH655463:ONJ655463 ODL655463:ODN655463 NTP655463:NTR655463 NJT655463:NJV655463 MZX655463:MZZ655463 MQB655463:MQD655463 MGF655463:MGH655463 LWJ655463:LWL655463 LMN655463:LMP655463 LCR655463:LCT655463 KSV655463:KSX655463 KIZ655463:KJB655463 JZD655463:JZF655463 JPH655463:JPJ655463 JFL655463:JFN655463 IVP655463:IVR655463 ILT655463:ILV655463 IBX655463:IBZ655463 HSB655463:HSD655463 HIF655463:HIH655463 GYJ655463:GYL655463 GON655463:GOP655463 GER655463:GET655463 FUV655463:FUX655463 FKZ655463:FLB655463 FBD655463:FBF655463 ERH655463:ERJ655463 EHL655463:EHN655463 DXP655463:DXR655463 DNT655463:DNV655463 DDX655463:DDZ655463 CUB655463:CUD655463 CKF655463:CKH655463 CAJ655463:CAL655463 BQN655463:BQP655463 BGR655463:BGT655463 AWV655463:AWX655463 AMZ655463:ANB655463 ADD655463:ADF655463 TH655463:TJ655463 JL655463:JN655463 N655463:P655463 WVX589927:WVZ589927 WMB589927:WMD589927 WCF589927:WCH589927 VSJ589927:VSL589927 VIN589927:VIP589927 UYR589927:UYT589927 UOV589927:UOX589927 UEZ589927:UFB589927 TVD589927:TVF589927 TLH589927:TLJ589927 TBL589927:TBN589927 SRP589927:SRR589927 SHT589927:SHV589927 RXX589927:RXZ589927 ROB589927:ROD589927 REF589927:REH589927 QUJ589927:QUL589927 QKN589927:QKP589927 QAR589927:QAT589927 PQV589927:PQX589927 PGZ589927:PHB589927 OXD589927:OXF589927 ONH589927:ONJ589927 ODL589927:ODN589927 NTP589927:NTR589927 NJT589927:NJV589927 MZX589927:MZZ589927 MQB589927:MQD589927 MGF589927:MGH589927 LWJ589927:LWL589927 LMN589927:LMP589927 LCR589927:LCT589927 KSV589927:KSX589927 KIZ589927:KJB589927 JZD589927:JZF589927 JPH589927:JPJ589927 JFL589927:JFN589927 IVP589927:IVR589927 ILT589927:ILV589927 IBX589927:IBZ589927 HSB589927:HSD589927 HIF589927:HIH589927 GYJ589927:GYL589927 GON589927:GOP589927 GER589927:GET589927 FUV589927:FUX589927 FKZ589927:FLB589927 FBD589927:FBF589927 ERH589927:ERJ589927 EHL589927:EHN589927 DXP589927:DXR589927 DNT589927:DNV589927 DDX589927:DDZ589927 CUB589927:CUD589927 CKF589927:CKH589927 CAJ589927:CAL589927 BQN589927:BQP589927 BGR589927:BGT589927 AWV589927:AWX589927 AMZ589927:ANB589927 ADD589927:ADF589927 TH589927:TJ589927 JL589927:JN589927 N589927:P589927 WVX524391:WVZ524391 WMB524391:WMD524391 WCF524391:WCH524391 VSJ524391:VSL524391 VIN524391:VIP524391 UYR524391:UYT524391 UOV524391:UOX524391 UEZ524391:UFB524391 TVD524391:TVF524391 TLH524391:TLJ524391 TBL524391:TBN524391 SRP524391:SRR524391 SHT524391:SHV524391 RXX524391:RXZ524391 ROB524391:ROD524391 REF524391:REH524391 QUJ524391:QUL524391 QKN524391:QKP524391 QAR524391:QAT524391 PQV524391:PQX524391 PGZ524391:PHB524391 OXD524391:OXF524391 ONH524391:ONJ524391 ODL524391:ODN524391 NTP524391:NTR524391 NJT524391:NJV524391 MZX524391:MZZ524391 MQB524391:MQD524391 MGF524391:MGH524391 LWJ524391:LWL524391 LMN524391:LMP524391 LCR524391:LCT524391 KSV524391:KSX524391 KIZ524391:KJB524391 JZD524391:JZF524391 JPH524391:JPJ524391 JFL524391:JFN524391 IVP524391:IVR524391 ILT524391:ILV524391 IBX524391:IBZ524391 HSB524391:HSD524391 HIF524391:HIH524391 GYJ524391:GYL524391 GON524391:GOP524391 GER524391:GET524391 FUV524391:FUX524391 FKZ524391:FLB524391 FBD524391:FBF524391 ERH524391:ERJ524391 EHL524391:EHN524391 DXP524391:DXR524391 DNT524391:DNV524391 DDX524391:DDZ524391 CUB524391:CUD524391 CKF524391:CKH524391 CAJ524391:CAL524391 BQN524391:BQP524391 BGR524391:BGT524391 AWV524391:AWX524391 AMZ524391:ANB524391 ADD524391:ADF524391 TH524391:TJ524391 JL524391:JN524391 N524391:P524391 WVX458855:WVZ458855 WMB458855:WMD458855 WCF458855:WCH458855 VSJ458855:VSL458855 VIN458855:VIP458855 UYR458855:UYT458855 UOV458855:UOX458855 UEZ458855:UFB458855 TVD458855:TVF458855 TLH458855:TLJ458855 TBL458855:TBN458855 SRP458855:SRR458855 SHT458855:SHV458855 RXX458855:RXZ458855 ROB458855:ROD458855 REF458855:REH458855 QUJ458855:QUL458855 QKN458855:QKP458855 QAR458855:QAT458855 PQV458855:PQX458855 PGZ458855:PHB458855 OXD458855:OXF458855 ONH458855:ONJ458855 ODL458855:ODN458855 NTP458855:NTR458855 NJT458855:NJV458855 MZX458855:MZZ458855 MQB458855:MQD458855 MGF458855:MGH458855 LWJ458855:LWL458855 LMN458855:LMP458855 LCR458855:LCT458855 KSV458855:KSX458855 KIZ458855:KJB458855 JZD458855:JZF458855 JPH458855:JPJ458855 JFL458855:JFN458855 IVP458855:IVR458855 ILT458855:ILV458855 IBX458855:IBZ458855 HSB458855:HSD458855 HIF458855:HIH458855 GYJ458855:GYL458855 GON458855:GOP458855 GER458855:GET458855 FUV458855:FUX458855 FKZ458855:FLB458855 FBD458855:FBF458855 ERH458855:ERJ458855 EHL458855:EHN458855 DXP458855:DXR458855 DNT458855:DNV458855 DDX458855:DDZ458855 CUB458855:CUD458855 CKF458855:CKH458855 CAJ458855:CAL458855 BQN458855:BQP458855 BGR458855:BGT458855 AWV458855:AWX458855 AMZ458855:ANB458855 ADD458855:ADF458855 TH458855:TJ458855 JL458855:JN458855 N458855:P458855 WVX393319:WVZ393319 WMB393319:WMD393319 WCF393319:WCH393319 VSJ393319:VSL393319 VIN393319:VIP393319 UYR393319:UYT393319 UOV393319:UOX393319 UEZ393319:UFB393319 TVD393319:TVF393319 TLH393319:TLJ393319 TBL393319:TBN393319 SRP393319:SRR393319 SHT393319:SHV393319 RXX393319:RXZ393319 ROB393319:ROD393319 REF393319:REH393319 QUJ393319:QUL393319 QKN393319:QKP393319 QAR393319:QAT393319 PQV393319:PQX393319 PGZ393319:PHB393319 OXD393319:OXF393319 ONH393319:ONJ393319 ODL393319:ODN393319 NTP393319:NTR393319 NJT393319:NJV393319 MZX393319:MZZ393319 MQB393319:MQD393319 MGF393319:MGH393319 LWJ393319:LWL393319 LMN393319:LMP393319 LCR393319:LCT393319 KSV393319:KSX393319 KIZ393319:KJB393319 JZD393319:JZF393319 JPH393319:JPJ393319 JFL393319:JFN393319 IVP393319:IVR393319 ILT393319:ILV393319 IBX393319:IBZ393319 HSB393319:HSD393319 HIF393319:HIH393319 GYJ393319:GYL393319 GON393319:GOP393319 GER393319:GET393319 FUV393319:FUX393319 FKZ393319:FLB393319 FBD393319:FBF393319 ERH393319:ERJ393319 EHL393319:EHN393319 DXP393319:DXR393319 DNT393319:DNV393319 DDX393319:DDZ393319 CUB393319:CUD393319 CKF393319:CKH393319 CAJ393319:CAL393319 BQN393319:BQP393319 BGR393319:BGT393319 AWV393319:AWX393319 AMZ393319:ANB393319 ADD393319:ADF393319 TH393319:TJ393319 JL393319:JN393319 N393319:P393319 WVX327783:WVZ327783 WMB327783:WMD327783 WCF327783:WCH327783 VSJ327783:VSL327783 VIN327783:VIP327783 UYR327783:UYT327783 UOV327783:UOX327783 UEZ327783:UFB327783 TVD327783:TVF327783 TLH327783:TLJ327783 TBL327783:TBN327783 SRP327783:SRR327783 SHT327783:SHV327783 RXX327783:RXZ327783 ROB327783:ROD327783 REF327783:REH327783 QUJ327783:QUL327783 QKN327783:QKP327783 QAR327783:QAT327783 PQV327783:PQX327783 PGZ327783:PHB327783 OXD327783:OXF327783 ONH327783:ONJ327783 ODL327783:ODN327783 NTP327783:NTR327783 NJT327783:NJV327783 MZX327783:MZZ327783 MQB327783:MQD327783 MGF327783:MGH327783 LWJ327783:LWL327783 LMN327783:LMP327783 LCR327783:LCT327783 KSV327783:KSX327783 KIZ327783:KJB327783 JZD327783:JZF327783 JPH327783:JPJ327783 JFL327783:JFN327783 IVP327783:IVR327783 ILT327783:ILV327783 IBX327783:IBZ327783 HSB327783:HSD327783 HIF327783:HIH327783 GYJ327783:GYL327783 GON327783:GOP327783 GER327783:GET327783 FUV327783:FUX327783 FKZ327783:FLB327783 FBD327783:FBF327783 ERH327783:ERJ327783 EHL327783:EHN327783 DXP327783:DXR327783 DNT327783:DNV327783 DDX327783:DDZ327783 CUB327783:CUD327783 CKF327783:CKH327783 CAJ327783:CAL327783 BQN327783:BQP327783 BGR327783:BGT327783 AWV327783:AWX327783 AMZ327783:ANB327783 ADD327783:ADF327783 TH327783:TJ327783 JL327783:JN327783 N327783:P327783 WVX262247:WVZ262247 WMB262247:WMD262247 WCF262247:WCH262247 VSJ262247:VSL262247 VIN262247:VIP262247 UYR262247:UYT262247 UOV262247:UOX262247 UEZ262247:UFB262247 TVD262247:TVF262247 TLH262247:TLJ262247 TBL262247:TBN262247 SRP262247:SRR262247 SHT262247:SHV262247 RXX262247:RXZ262247 ROB262247:ROD262247 REF262247:REH262247 QUJ262247:QUL262247 QKN262247:QKP262247 QAR262247:QAT262247 PQV262247:PQX262247 PGZ262247:PHB262247 OXD262247:OXF262247 ONH262247:ONJ262247 ODL262247:ODN262247 NTP262247:NTR262247 NJT262247:NJV262247 MZX262247:MZZ262247 MQB262247:MQD262247 MGF262247:MGH262247 LWJ262247:LWL262247 LMN262247:LMP262247 LCR262247:LCT262247 KSV262247:KSX262247 KIZ262247:KJB262247 JZD262247:JZF262247 JPH262247:JPJ262247 JFL262247:JFN262247 IVP262247:IVR262247 ILT262247:ILV262247 IBX262247:IBZ262247 HSB262247:HSD262247 HIF262247:HIH262247 GYJ262247:GYL262247 GON262247:GOP262247 GER262247:GET262247 FUV262247:FUX262247 FKZ262247:FLB262247 FBD262247:FBF262247 ERH262247:ERJ262247 EHL262247:EHN262247 DXP262247:DXR262247 DNT262247:DNV262247 DDX262247:DDZ262247 CUB262247:CUD262247 CKF262247:CKH262247 CAJ262247:CAL262247 BQN262247:BQP262247 BGR262247:BGT262247 AWV262247:AWX262247 AMZ262247:ANB262247 ADD262247:ADF262247 TH262247:TJ262247 JL262247:JN262247 N262247:P262247 WVX196711:WVZ196711 WMB196711:WMD196711 WCF196711:WCH196711 VSJ196711:VSL196711 VIN196711:VIP196711 UYR196711:UYT196711 UOV196711:UOX196711 UEZ196711:UFB196711 TVD196711:TVF196711 TLH196711:TLJ196711 TBL196711:TBN196711 SRP196711:SRR196711 SHT196711:SHV196711 RXX196711:RXZ196711 ROB196711:ROD196711 REF196711:REH196711 QUJ196711:QUL196711 QKN196711:QKP196711 QAR196711:QAT196711 PQV196711:PQX196711 PGZ196711:PHB196711 OXD196711:OXF196711 ONH196711:ONJ196711 ODL196711:ODN196711 NTP196711:NTR196711 NJT196711:NJV196711 MZX196711:MZZ196711 MQB196711:MQD196711 MGF196711:MGH196711 LWJ196711:LWL196711 LMN196711:LMP196711 LCR196711:LCT196711 KSV196711:KSX196711 KIZ196711:KJB196711 JZD196711:JZF196711 JPH196711:JPJ196711 JFL196711:JFN196711 IVP196711:IVR196711 ILT196711:ILV196711 IBX196711:IBZ196711 HSB196711:HSD196711 HIF196711:HIH196711 GYJ196711:GYL196711 GON196711:GOP196711 GER196711:GET196711 FUV196711:FUX196711 FKZ196711:FLB196711 FBD196711:FBF196711 ERH196711:ERJ196711 EHL196711:EHN196711 DXP196711:DXR196711 DNT196711:DNV196711 DDX196711:DDZ196711 CUB196711:CUD196711 CKF196711:CKH196711 CAJ196711:CAL196711 BQN196711:BQP196711 BGR196711:BGT196711 AWV196711:AWX196711 AMZ196711:ANB196711 ADD196711:ADF196711 TH196711:TJ196711 JL196711:JN196711 N196711:P196711 WVX131175:WVZ131175 WMB131175:WMD131175 WCF131175:WCH131175 VSJ131175:VSL131175 VIN131175:VIP131175 UYR131175:UYT131175 UOV131175:UOX131175 UEZ131175:UFB131175 TVD131175:TVF131175 TLH131175:TLJ131175 TBL131175:TBN131175 SRP131175:SRR131175 SHT131175:SHV131175 RXX131175:RXZ131175 ROB131175:ROD131175 REF131175:REH131175 QUJ131175:QUL131175 QKN131175:QKP131175 QAR131175:QAT131175 PQV131175:PQX131175 PGZ131175:PHB131175 OXD131175:OXF131175 ONH131175:ONJ131175 ODL131175:ODN131175 NTP131175:NTR131175 NJT131175:NJV131175 MZX131175:MZZ131175 MQB131175:MQD131175 MGF131175:MGH131175 LWJ131175:LWL131175 LMN131175:LMP131175 LCR131175:LCT131175 KSV131175:KSX131175 KIZ131175:KJB131175 JZD131175:JZF131175 JPH131175:JPJ131175 JFL131175:JFN131175 IVP131175:IVR131175 ILT131175:ILV131175 IBX131175:IBZ131175 HSB131175:HSD131175 HIF131175:HIH131175 GYJ131175:GYL131175 GON131175:GOP131175 GER131175:GET131175 FUV131175:FUX131175 FKZ131175:FLB131175 FBD131175:FBF131175 ERH131175:ERJ131175 EHL131175:EHN131175 DXP131175:DXR131175 DNT131175:DNV131175 DDX131175:DDZ131175 CUB131175:CUD131175 CKF131175:CKH131175 CAJ131175:CAL131175 BQN131175:BQP131175 BGR131175:BGT131175 AWV131175:AWX131175 AMZ131175:ANB131175 ADD131175:ADF131175 TH131175:TJ131175 JL131175:JN131175 N131175:P131175 WVX65639:WVZ65639 WMB65639:WMD65639 WCF65639:WCH65639 VSJ65639:VSL65639 VIN65639:VIP65639 UYR65639:UYT65639 UOV65639:UOX65639 UEZ65639:UFB65639 TVD65639:TVF65639 TLH65639:TLJ65639 TBL65639:TBN65639 SRP65639:SRR65639 SHT65639:SHV65639 RXX65639:RXZ65639 ROB65639:ROD65639 REF65639:REH65639 QUJ65639:QUL65639 QKN65639:QKP65639 QAR65639:QAT65639 PQV65639:PQX65639 PGZ65639:PHB65639 OXD65639:OXF65639 ONH65639:ONJ65639 ODL65639:ODN65639 NTP65639:NTR65639 NJT65639:NJV65639 MZX65639:MZZ65639 MQB65639:MQD65639 MGF65639:MGH65639 LWJ65639:LWL65639 LMN65639:LMP65639 LCR65639:LCT65639 KSV65639:KSX65639 KIZ65639:KJB65639 JZD65639:JZF65639 JPH65639:JPJ65639 JFL65639:JFN65639 IVP65639:IVR65639 ILT65639:ILV65639 IBX65639:IBZ65639 HSB65639:HSD65639 HIF65639:HIH65639 GYJ65639:GYL65639 GON65639:GOP65639 GER65639:GET65639 FUV65639:FUX65639 FKZ65639:FLB65639 FBD65639:FBF65639 ERH65639:ERJ65639 EHL65639:EHN65639 DXP65639:DXR65639 DNT65639:DNV65639 DDX65639:DDZ65639 CUB65639:CUD65639 CKF65639:CKH65639 CAJ65639:CAL65639 BQN65639:BQP65639 BGR65639:BGT65639 AWV65639:AWX65639 AMZ65639:ANB65639 ADD65639:ADF65639 TH65639:TJ65639 JL65639:JN65639 N65639:P65639 WVX983144 WMB983144 WCF983144 VSJ983144 VIN983144 UYR983144 UOV983144 UEZ983144 TVD983144 TLH983144 TBL983144 SRP983144 SHT983144 RXX983144 ROB983144 REF983144 QUJ983144 QKN983144 QAR983144 PQV983144 PGZ983144 OXD983144 ONH983144 ODL983144 NTP983144 NJT983144 MZX983144 MQB983144 MGF983144 LWJ983144 LMN983144 LCR983144 KSV983144 KIZ983144 JZD983144 JPH983144 JFL983144 IVP983144 ILT983144 IBX983144 HSB983144 HIF983144 GYJ983144 GON983144 GER983144 FUV983144 FKZ983144 FBD983144 ERH983144 EHL983144 DXP983144 DNT983144 DDX983144 CUB983144 CKF983144 CAJ983144 BQN983144 BGR983144 AWV983144 AMZ983144 ADD983144 TH983144 JL983144 N983144 WVX917608 WMB917608 WCF917608 VSJ917608 VIN917608 UYR917608 UOV917608 UEZ917608 TVD917608 TLH917608 TBL917608 SRP917608 SHT917608 RXX917608 ROB917608 REF917608 QUJ917608 QKN917608 QAR917608 PQV917608 PGZ917608 OXD917608 ONH917608 ODL917608 NTP917608 NJT917608 MZX917608 MQB917608 MGF917608 LWJ917608 LMN917608 LCR917608 KSV917608 KIZ917608 JZD917608 JPH917608 JFL917608 IVP917608 ILT917608 IBX917608 HSB917608 HIF917608 GYJ917608 GON917608 GER917608 FUV917608 FKZ917608 FBD917608 ERH917608 EHL917608 DXP917608 DNT917608 DDX917608 CUB917608 CKF917608 CAJ917608 BQN917608 BGR917608 AWV917608 AMZ917608 ADD917608 TH917608 JL917608 N917608 WVX852072 WMB852072 WCF852072 VSJ852072 VIN852072 UYR852072 UOV852072 UEZ852072 TVD852072 TLH852072 TBL852072 SRP852072 SHT852072 RXX852072 ROB852072 REF852072 QUJ852072 QKN852072 QAR852072 PQV852072 PGZ852072 OXD852072 ONH852072 ODL852072 NTP852072 NJT852072 MZX852072 MQB852072 MGF852072 LWJ852072 LMN852072 LCR852072 KSV852072 KIZ852072 JZD852072 JPH852072 JFL852072 IVP852072 ILT852072 IBX852072 HSB852072 HIF852072 GYJ852072 GON852072 GER852072 FUV852072 FKZ852072 FBD852072 ERH852072 EHL852072 DXP852072 DNT852072 DDX852072 CUB852072 CKF852072 CAJ852072 BQN852072 BGR852072 AWV852072 AMZ852072 ADD852072 TH852072 JL852072 N852072 WVX786536 WMB786536 WCF786536 VSJ786536 VIN786536 UYR786536 UOV786536 UEZ786536 TVD786536 TLH786536 TBL786536 SRP786536 SHT786536 RXX786536 ROB786536 REF786536 QUJ786536 QKN786536 QAR786536 PQV786536 PGZ786536 OXD786536 ONH786536 ODL786536 NTP786536 NJT786536 MZX786536 MQB786536 MGF786536 LWJ786536 LMN786536 LCR786536 KSV786536 KIZ786536 JZD786536 JPH786536 JFL786536 IVP786536 ILT786536 IBX786536 HSB786536 HIF786536 GYJ786536 GON786536 GER786536 FUV786536 FKZ786536 FBD786536 ERH786536 EHL786536 DXP786536 DNT786536 DDX786536 CUB786536 CKF786536 CAJ786536 BQN786536 BGR786536 AWV786536 AMZ786536 ADD786536 TH786536 JL786536 N786536 WVX721000 WMB721000 WCF721000 VSJ721000 VIN721000 UYR721000 UOV721000 UEZ721000 TVD721000 TLH721000 TBL721000 SRP721000 SHT721000 RXX721000 ROB721000 REF721000 QUJ721000 QKN721000 QAR721000 PQV721000 PGZ721000 OXD721000 ONH721000 ODL721000 NTP721000 NJT721000 MZX721000 MQB721000 MGF721000 LWJ721000 LMN721000 LCR721000 KSV721000 KIZ721000 JZD721000 JPH721000 JFL721000 IVP721000 ILT721000 IBX721000 HSB721000 HIF721000 GYJ721000 GON721000 GER721000 FUV721000 FKZ721000 FBD721000 ERH721000 EHL721000 DXP721000 DNT721000 DDX721000 CUB721000 CKF721000 CAJ721000 BQN721000 BGR721000 AWV721000 AMZ721000 ADD721000 TH721000 JL721000 N721000 WVX655464 WMB655464 WCF655464 VSJ655464 VIN655464 UYR655464 UOV655464 UEZ655464 TVD655464 TLH655464 TBL655464 SRP655464 SHT655464 RXX655464 ROB655464 REF655464 QUJ655464 QKN655464 QAR655464 PQV655464 PGZ655464 OXD655464 ONH655464 ODL655464 NTP655464 NJT655464 MZX655464 MQB655464 MGF655464 LWJ655464 LMN655464 LCR655464 KSV655464 KIZ655464 JZD655464 JPH655464 JFL655464 IVP655464 ILT655464 IBX655464 HSB655464 HIF655464 GYJ655464 GON655464 GER655464 FUV655464 FKZ655464 FBD655464 ERH655464 EHL655464 DXP655464 DNT655464 DDX655464 CUB655464 CKF655464 CAJ655464 BQN655464 BGR655464 AWV655464 AMZ655464 ADD655464 TH655464 JL655464 N655464 WVX589928 WMB589928 WCF589928 VSJ589928 VIN589928 UYR589928 UOV589928 UEZ589928 TVD589928 TLH589928 TBL589928 SRP589928 SHT589928 RXX589928 ROB589928 REF589928 QUJ589928 QKN589928 QAR589928 PQV589928 PGZ589928 OXD589928 ONH589928 ODL589928 NTP589928 NJT589928 MZX589928 MQB589928 MGF589928 LWJ589928 LMN589928 LCR589928 KSV589928 KIZ589928 JZD589928 JPH589928 JFL589928 IVP589928 ILT589928 IBX589928 HSB589928 HIF589928 GYJ589928 GON589928 GER589928 FUV589928 FKZ589928 FBD589928 ERH589928 EHL589928 DXP589928 DNT589928 DDX589928 CUB589928 CKF589928 CAJ589928 BQN589928 BGR589928 AWV589928 AMZ589928 ADD589928 TH589928 JL589928 N589928 WVX524392 WMB524392 WCF524392 VSJ524392 VIN524392 UYR524392 UOV524392 UEZ524392 TVD524392 TLH524392 TBL524392 SRP524392 SHT524392 RXX524392 ROB524392 REF524392 QUJ524392 QKN524392 QAR524392 PQV524392 PGZ524392 OXD524392 ONH524392 ODL524392 NTP524392 NJT524392 MZX524392 MQB524392 MGF524392 LWJ524392 LMN524392 LCR524392 KSV524392 KIZ524392 JZD524392 JPH524392 JFL524392 IVP524392 ILT524392 IBX524392 HSB524392 HIF524392 GYJ524392 GON524392 GER524392 FUV524392 FKZ524392 FBD524392 ERH524392 EHL524392 DXP524392 DNT524392 DDX524392 CUB524392 CKF524392 CAJ524392 BQN524392 BGR524392 AWV524392 AMZ524392 ADD524392 TH524392 JL524392 N524392 WVX458856 WMB458856 WCF458856 VSJ458856 VIN458856 UYR458856 UOV458856 UEZ458856 TVD458856 TLH458856 TBL458856 SRP458856 SHT458856 RXX458856 ROB458856 REF458856 QUJ458856 QKN458856 QAR458856 PQV458856 PGZ458856 OXD458856 ONH458856 ODL458856 NTP458856 NJT458856 MZX458856 MQB458856 MGF458856 LWJ458856 LMN458856 LCR458856 KSV458856 KIZ458856 JZD458856 JPH458856 JFL458856 IVP458856 ILT458856 IBX458856 HSB458856 HIF458856 GYJ458856 GON458856 GER458856 FUV458856 FKZ458856 FBD458856 ERH458856 EHL458856 DXP458856 DNT458856 DDX458856 CUB458856 CKF458856 CAJ458856 BQN458856 BGR458856 AWV458856 AMZ458856 ADD458856 TH458856 JL458856 N458856 WVX393320 WMB393320 WCF393320 VSJ393320 VIN393320 UYR393320 UOV393320 UEZ393320 TVD393320 TLH393320 TBL393320 SRP393320 SHT393320 RXX393320 ROB393320 REF393320 QUJ393320 QKN393320 QAR393320 PQV393320 PGZ393320 OXD393320 ONH393320 ODL393320 NTP393320 NJT393320 MZX393320 MQB393320 MGF393320 LWJ393320 LMN393320 LCR393320 KSV393320 KIZ393320 JZD393320 JPH393320 JFL393320 IVP393320 ILT393320 IBX393320 HSB393320 HIF393320 GYJ393320 GON393320 GER393320 FUV393320 FKZ393320 FBD393320 ERH393320 EHL393320 DXP393320 DNT393320 DDX393320 CUB393320 CKF393320 CAJ393320 BQN393320 BGR393320 AWV393320 AMZ393320 ADD393320 TH393320 JL393320 N393320 WVX327784 WMB327784 WCF327784 VSJ327784 VIN327784 UYR327784 UOV327784 UEZ327784 TVD327784 TLH327784 TBL327784 SRP327784 SHT327784 RXX327784 ROB327784 REF327784 QUJ327784 QKN327784 QAR327784 PQV327784 PGZ327784 OXD327784 ONH327784 ODL327784 NTP327784 NJT327784 MZX327784 MQB327784 MGF327784 LWJ327784 LMN327784 LCR327784 KSV327784 KIZ327784 JZD327784 JPH327784 JFL327784 IVP327784 ILT327784 IBX327784 HSB327784 HIF327784 GYJ327784 GON327784 GER327784 FUV327784 FKZ327784 FBD327784 ERH327784 EHL327784 DXP327784 DNT327784 DDX327784 CUB327784 CKF327784 CAJ327784 BQN327784 BGR327784 AWV327784 AMZ327784 ADD327784 TH327784 JL327784 N327784 WVX262248 WMB262248 WCF262248 VSJ262248 VIN262248 UYR262248 UOV262248 UEZ262248 TVD262248 TLH262248 TBL262248 SRP262248 SHT262248 RXX262248 ROB262248 REF262248 QUJ262248 QKN262248 QAR262248 PQV262248 PGZ262248 OXD262248 ONH262248 ODL262248 NTP262248 NJT262248 MZX262248 MQB262248 MGF262248 LWJ262248 LMN262248 LCR262248 KSV262248 KIZ262248 JZD262248 JPH262248 JFL262248 IVP262248 ILT262248 IBX262248 HSB262248 HIF262248 GYJ262248 GON262248 GER262248 FUV262248 FKZ262248 FBD262248 ERH262248 EHL262248 DXP262248 DNT262248 DDX262248 CUB262248 CKF262248 CAJ262248 BQN262248 BGR262248 AWV262248 AMZ262248 ADD262248 TH262248 JL262248 N262248 WVX196712 WMB196712 WCF196712 VSJ196712 VIN196712 UYR196712 UOV196712 UEZ196712 TVD196712 TLH196712 TBL196712 SRP196712 SHT196712 RXX196712 ROB196712 REF196712 QUJ196712 QKN196712 QAR196712 PQV196712 PGZ196712 OXD196712 ONH196712 ODL196712 NTP196712 NJT196712 MZX196712 MQB196712 MGF196712 LWJ196712 LMN196712 LCR196712 KSV196712 KIZ196712 JZD196712 JPH196712 JFL196712 IVP196712 ILT196712 IBX196712 HSB196712 HIF196712 GYJ196712 GON196712 GER196712 FUV196712 FKZ196712 FBD196712 ERH196712 EHL196712 DXP196712 DNT196712 DDX196712 CUB196712 CKF196712 CAJ196712 BQN196712 BGR196712 AWV196712 AMZ196712 ADD196712 TH196712 JL196712 N196712 WVX131176 WMB131176 WCF131176 VSJ131176 VIN131176 UYR131176 UOV131176 UEZ131176 TVD131176 TLH131176 TBL131176 SRP131176 SHT131176 RXX131176 ROB131176 REF131176 QUJ131176 QKN131176 QAR131176 PQV131176 PGZ131176 OXD131176 ONH131176 ODL131176 NTP131176 NJT131176 MZX131176 MQB131176 MGF131176 LWJ131176 LMN131176 LCR131176 KSV131176 KIZ131176 JZD131176 JPH131176 JFL131176 IVP131176 ILT131176 IBX131176 HSB131176 HIF131176 GYJ131176 GON131176 GER131176 FUV131176 FKZ131176 FBD131176 ERH131176 EHL131176 DXP131176 DNT131176 DDX131176 CUB131176 CKF131176 CAJ131176 BQN131176 BGR131176 AWV131176 AMZ131176 ADD131176 TH131176 JL131176 N131176 WVX65640 WMB65640 WCF65640 VSJ65640 VIN65640 UYR65640 UOV65640 UEZ65640 TVD65640 TLH65640 TBL65640 SRP65640 SHT65640 RXX65640 ROB65640 REF65640 QUJ65640 QKN65640 QAR65640 PQV65640 PGZ65640 OXD65640 ONH65640 ODL65640 NTP65640 NJT65640 MZX65640 MQB65640 MGF65640 LWJ65640 LMN65640 LCR65640 KSV65640 KIZ65640 JZD65640 JPH65640 JFL65640 IVP65640 ILT65640 IBX65640 HSB65640 HIF65640 GYJ65640 GON65640 GER65640 FUV65640 FKZ65640 FBD65640 ERH65640 EHL65640 DXP65640 DNT65640 DDX65640 CUB65640 CKF65640 CAJ65640 BQN65640 BGR65640 AWV65640 AMZ65640 ADD65640 TH65640 JL65640 N65640 WVN983149:WVN983150 WLR983149:WLR983150 WBV983149:WBV983150 VRZ983149:VRZ983150 VID983149:VID983150 UYH983149:UYH983150 UOL983149:UOL983150 UEP983149:UEP983150 TUT983149:TUT983150 TKX983149:TKX983150 TBB983149:TBB983150 SRF983149:SRF983150 SHJ983149:SHJ983150 RXN983149:RXN983150 RNR983149:RNR983150 RDV983149:RDV983150 QTZ983149:QTZ983150 QKD983149:QKD983150 QAH983149:QAH983150 PQL983149:PQL983150 PGP983149:PGP983150 OWT983149:OWT983150 OMX983149:OMX983150 ODB983149:ODB983150 NTF983149:NTF983150 NJJ983149:NJJ983150 MZN983149:MZN983150 MPR983149:MPR983150 MFV983149:MFV983150 LVZ983149:LVZ983150 LMD983149:LMD983150 LCH983149:LCH983150 KSL983149:KSL983150 KIP983149:KIP983150 JYT983149:JYT983150 JOX983149:JOX983150 JFB983149:JFB983150 IVF983149:IVF983150 ILJ983149:ILJ983150 IBN983149:IBN983150 HRR983149:HRR983150 HHV983149:HHV983150 GXZ983149:GXZ983150 GOD983149:GOD983150 GEH983149:GEH983150 FUL983149:FUL983150 FKP983149:FKP983150 FAT983149:FAT983150 EQX983149:EQX983150 EHB983149:EHB983150 DXF983149:DXF983150 DNJ983149:DNJ983150 DDN983149:DDN983150 CTR983149:CTR983150 CJV983149:CJV983150 BZZ983149:BZZ983150 BQD983149:BQD983150 BGH983149:BGH983150 AWL983149:AWL983150 AMP983149:AMP983150 ACT983149:ACT983150 SX983149:SX983150 JB983149:JB983150 C983149:C983150 WVN917613:WVN917614 WLR917613:WLR917614 WBV917613:WBV917614 VRZ917613:VRZ917614 VID917613:VID917614 UYH917613:UYH917614 UOL917613:UOL917614 UEP917613:UEP917614 TUT917613:TUT917614 TKX917613:TKX917614 TBB917613:TBB917614 SRF917613:SRF917614 SHJ917613:SHJ917614 RXN917613:RXN917614 RNR917613:RNR917614 RDV917613:RDV917614 QTZ917613:QTZ917614 QKD917613:QKD917614 QAH917613:QAH917614 PQL917613:PQL917614 PGP917613:PGP917614 OWT917613:OWT917614 OMX917613:OMX917614 ODB917613:ODB917614 NTF917613:NTF917614 NJJ917613:NJJ917614 MZN917613:MZN917614 MPR917613:MPR917614 MFV917613:MFV917614 LVZ917613:LVZ917614 LMD917613:LMD917614 LCH917613:LCH917614 KSL917613:KSL917614 KIP917613:KIP917614 JYT917613:JYT917614 JOX917613:JOX917614 JFB917613:JFB917614 IVF917613:IVF917614 ILJ917613:ILJ917614 IBN917613:IBN917614 HRR917613:HRR917614 HHV917613:HHV917614 GXZ917613:GXZ917614 GOD917613:GOD917614 GEH917613:GEH917614 FUL917613:FUL917614 FKP917613:FKP917614 FAT917613:FAT917614 EQX917613:EQX917614 EHB917613:EHB917614 DXF917613:DXF917614 DNJ917613:DNJ917614 DDN917613:DDN917614 CTR917613:CTR917614 CJV917613:CJV917614 BZZ917613:BZZ917614 BQD917613:BQD917614 BGH917613:BGH917614 AWL917613:AWL917614 AMP917613:AMP917614 ACT917613:ACT917614 SX917613:SX917614 JB917613:JB917614 C917613:C917614 WVN852077:WVN852078 WLR852077:WLR852078 WBV852077:WBV852078 VRZ852077:VRZ852078 VID852077:VID852078 UYH852077:UYH852078 UOL852077:UOL852078 UEP852077:UEP852078 TUT852077:TUT852078 TKX852077:TKX852078 TBB852077:TBB852078 SRF852077:SRF852078 SHJ852077:SHJ852078 RXN852077:RXN852078 RNR852077:RNR852078 RDV852077:RDV852078 QTZ852077:QTZ852078 QKD852077:QKD852078 QAH852077:QAH852078 PQL852077:PQL852078 PGP852077:PGP852078 OWT852077:OWT852078 OMX852077:OMX852078 ODB852077:ODB852078 NTF852077:NTF852078 NJJ852077:NJJ852078 MZN852077:MZN852078 MPR852077:MPR852078 MFV852077:MFV852078 LVZ852077:LVZ852078 LMD852077:LMD852078 LCH852077:LCH852078 KSL852077:KSL852078 KIP852077:KIP852078 JYT852077:JYT852078 JOX852077:JOX852078 JFB852077:JFB852078 IVF852077:IVF852078 ILJ852077:ILJ852078 IBN852077:IBN852078 HRR852077:HRR852078 HHV852077:HHV852078 GXZ852077:GXZ852078 GOD852077:GOD852078 GEH852077:GEH852078 FUL852077:FUL852078 FKP852077:FKP852078 FAT852077:FAT852078 EQX852077:EQX852078 EHB852077:EHB852078 DXF852077:DXF852078 DNJ852077:DNJ852078 DDN852077:DDN852078 CTR852077:CTR852078 CJV852077:CJV852078 BZZ852077:BZZ852078 BQD852077:BQD852078 BGH852077:BGH852078 AWL852077:AWL852078 AMP852077:AMP852078 ACT852077:ACT852078 SX852077:SX852078 JB852077:JB852078 C852077:C852078 WVN786541:WVN786542 WLR786541:WLR786542 WBV786541:WBV786542 VRZ786541:VRZ786542 VID786541:VID786542 UYH786541:UYH786542 UOL786541:UOL786542 UEP786541:UEP786542 TUT786541:TUT786542 TKX786541:TKX786542 TBB786541:TBB786542 SRF786541:SRF786542 SHJ786541:SHJ786542 RXN786541:RXN786542 RNR786541:RNR786542 RDV786541:RDV786542 QTZ786541:QTZ786542 QKD786541:QKD786542 QAH786541:QAH786542 PQL786541:PQL786542 PGP786541:PGP786542 OWT786541:OWT786542 OMX786541:OMX786542 ODB786541:ODB786542 NTF786541:NTF786542 NJJ786541:NJJ786542 MZN786541:MZN786542 MPR786541:MPR786542 MFV786541:MFV786542 LVZ786541:LVZ786542 LMD786541:LMD786542 LCH786541:LCH786542 KSL786541:KSL786542 KIP786541:KIP786542 JYT786541:JYT786542 JOX786541:JOX786542 JFB786541:JFB786542 IVF786541:IVF786542 ILJ786541:ILJ786542 IBN786541:IBN786542 HRR786541:HRR786542 HHV786541:HHV786542 GXZ786541:GXZ786542 GOD786541:GOD786542 GEH786541:GEH786542 FUL786541:FUL786542 FKP786541:FKP786542 FAT786541:FAT786542 EQX786541:EQX786542 EHB786541:EHB786542 DXF786541:DXF786542 DNJ786541:DNJ786542 DDN786541:DDN786542 CTR786541:CTR786542 CJV786541:CJV786542 BZZ786541:BZZ786542 BQD786541:BQD786542 BGH786541:BGH786542 AWL786541:AWL786542 AMP786541:AMP786542 ACT786541:ACT786542 SX786541:SX786542 JB786541:JB786542 C786541:C786542 WVN721005:WVN721006 WLR721005:WLR721006 WBV721005:WBV721006 VRZ721005:VRZ721006 VID721005:VID721006 UYH721005:UYH721006 UOL721005:UOL721006 UEP721005:UEP721006 TUT721005:TUT721006 TKX721005:TKX721006 TBB721005:TBB721006 SRF721005:SRF721006 SHJ721005:SHJ721006 RXN721005:RXN721006 RNR721005:RNR721006 RDV721005:RDV721006 QTZ721005:QTZ721006 QKD721005:QKD721006 QAH721005:QAH721006 PQL721005:PQL721006 PGP721005:PGP721006 OWT721005:OWT721006 OMX721005:OMX721006 ODB721005:ODB721006 NTF721005:NTF721006 NJJ721005:NJJ721006 MZN721005:MZN721006 MPR721005:MPR721006 MFV721005:MFV721006 LVZ721005:LVZ721006 LMD721005:LMD721006 LCH721005:LCH721006 KSL721005:KSL721006 KIP721005:KIP721006 JYT721005:JYT721006 JOX721005:JOX721006 JFB721005:JFB721006 IVF721005:IVF721006 ILJ721005:ILJ721006 IBN721005:IBN721006 HRR721005:HRR721006 HHV721005:HHV721006 GXZ721005:GXZ721006 GOD721005:GOD721006 GEH721005:GEH721006 FUL721005:FUL721006 FKP721005:FKP721006 FAT721005:FAT721006 EQX721005:EQX721006 EHB721005:EHB721006 DXF721005:DXF721006 DNJ721005:DNJ721006 DDN721005:DDN721006 CTR721005:CTR721006 CJV721005:CJV721006 BZZ721005:BZZ721006 BQD721005:BQD721006 BGH721005:BGH721006 AWL721005:AWL721006 AMP721005:AMP721006 ACT721005:ACT721006 SX721005:SX721006 JB721005:JB721006 C721005:C721006 WVN655469:WVN655470 WLR655469:WLR655470 WBV655469:WBV655470 VRZ655469:VRZ655470 VID655469:VID655470 UYH655469:UYH655470 UOL655469:UOL655470 UEP655469:UEP655470 TUT655469:TUT655470 TKX655469:TKX655470 TBB655469:TBB655470 SRF655469:SRF655470 SHJ655469:SHJ655470 RXN655469:RXN655470 RNR655469:RNR655470 RDV655469:RDV655470 QTZ655469:QTZ655470 QKD655469:QKD655470 QAH655469:QAH655470 PQL655469:PQL655470 PGP655469:PGP655470 OWT655469:OWT655470 OMX655469:OMX655470 ODB655469:ODB655470 NTF655469:NTF655470 NJJ655469:NJJ655470 MZN655469:MZN655470 MPR655469:MPR655470 MFV655469:MFV655470 LVZ655469:LVZ655470 LMD655469:LMD655470 LCH655469:LCH655470 KSL655469:KSL655470 KIP655469:KIP655470 JYT655469:JYT655470 JOX655469:JOX655470 JFB655469:JFB655470 IVF655469:IVF655470 ILJ655469:ILJ655470 IBN655469:IBN655470 HRR655469:HRR655470 HHV655469:HHV655470 GXZ655469:GXZ655470 GOD655469:GOD655470 GEH655469:GEH655470 FUL655469:FUL655470 FKP655469:FKP655470 FAT655469:FAT655470 EQX655469:EQX655470 EHB655469:EHB655470 DXF655469:DXF655470 DNJ655469:DNJ655470 DDN655469:DDN655470 CTR655469:CTR655470 CJV655469:CJV655470 BZZ655469:BZZ655470 BQD655469:BQD655470 BGH655469:BGH655470 AWL655469:AWL655470 AMP655469:AMP655470 ACT655469:ACT655470 SX655469:SX655470 JB655469:JB655470 C655469:C655470 WVN589933:WVN589934 WLR589933:WLR589934 WBV589933:WBV589934 VRZ589933:VRZ589934 VID589933:VID589934 UYH589933:UYH589934 UOL589933:UOL589934 UEP589933:UEP589934 TUT589933:TUT589934 TKX589933:TKX589934 TBB589933:TBB589934 SRF589933:SRF589934 SHJ589933:SHJ589934 RXN589933:RXN589934 RNR589933:RNR589934 RDV589933:RDV589934 QTZ589933:QTZ589934 QKD589933:QKD589934 QAH589933:QAH589934 PQL589933:PQL589934 PGP589933:PGP589934 OWT589933:OWT589934 OMX589933:OMX589934 ODB589933:ODB589934 NTF589933:NTF589934 NJJ589933:NJJ589934 MZN589933:MZN589934 MPR589933:MPR589934 MFV589933:MFV589934 LVZ589933:LVZ589934 LMD589933:LMD589934 LCH589933:LCH589934 KSL589933:KSL589934 KIP589933:KIP589934 JYT589933:JYT589934 JOX589933:JOX589934 JFB589933:JFB589934 IVF589933:IVF589934 ILJ589933:ILJ589934 IBN589933:IBN589934 HRR589933:HRR589934 HHV589933:HHV589934 GXZ589933:GXZ589934 GOD589933:GOD589934 GEH589933:GEH589934 FUL589933:FUL589934 FKP589933:FKP589934 FAT589933:FAT589934 EQX589933:EQX589934 EHB589933:EHB589934 DXF589933:DXF589934 DNJ589933:DNJ589934 DDN589933:DDN589934 CTR589933:CTR589934 CJV589933:CJV589934 BZZ589933:BZZ589934 BQD589933:BQD589934 BGH589933:BGH589934 AWL589933:AWL589934 AMP589933:AMP589934 ACT589933:ACT589934 SX589933:SX589934 JB589933:JB589934 C589933:C589934 WVN524397:WVN524398 WLR524397:WLR524398 WBV524397:WBV524398 VRZ524397:VRZ524398 VID524397:VID524398 UYH524397:UYH524398 UOL524397:UOL524398 UEP524397:UEP524398 TUT524397:TUT524398 TKX524397:TKX524398 TBB524397:TBB524398 SRF524397:SRF524398 SHJ524397:SHJ524398 RXN524397:RXN524398 RNR524397:RNR524398 RDV524397:RDV524398 QTZ524397:QTZ524398 QKD524397:QKD524398 QAH524397:QAH524398 PQL524397:PQL524398 PGP524397:PGP524398 OWT524397:OWT524398 OMX524397:OMX524398 ODB524397:ODB524398 NTF524397:NTF524398 NJJ524397:NJJ524398 MZN524397:MZN524398 MPR524397:MPR524398 MFV524397:MFV524398 LVZ524397:LVZ524398 LMD524397:LMD524398 LCH524397:LCH524398 KSL524397:KSL524398 KIP524397:KIP524398 JYT524397:JYT524398 JOX524397:JOX524398 JFB524397:JFB524398 IVF524397:IVF524398 ILJ524397:ILJ524398 IBN524397:IBN524398 HRR524397:HRR524398 HHV524397:HHV524398 GXZ524397:GXZ524398 GOD524397:GOD524398 GEH524397:GEH524398 FUL524397:FUL524398 FKP524397:FKP524398 FAT524397:FAT524398 EQX524397:EQX524398 EHB524397:EHB524398 DXF524397:DXF524398 DNJ524397:DNJ524398 DDN524397:DDN524398 CTR524397:CTR524398 CJV524397:CJV524398 BZZ524397:BZZ524398 BQD524397:BQD524398 BGH524397:BGH524398 AWL524397:AWL524398 AMP524397:AMP524398 ACT524397:ACT524398 SX524397:SX524398 JB524397:JB524398 C524397:C524398 WVN458861:WVN458862 WLR458861:WLR458862 WBV458861:WBV458862 VRZ458861:VRZ458862 VID458861:VID458862 UYH458861:UYH458862 UOL458861:UOL458862 UEP458861:UEP458862 TUT458861:TUT458862 TKX458861:TKX458862 TBB458861:TBB458862 SRF458861:SRF458862 SHJ458861:SHJ458862 RXN458861:RXN458862 RNR458861:RNR458862 RDV458861:RDV458862 QTZ458861:QTZ458862 QKD458861:QKD458862 QAH458861:QAH458862 PQL458861:PQL458862 PGP458861:PGP458862 OWT458861:OWT458862 OMX458861:OMX458862 ODB458861:ODB458862 NTF458861:NTF458862 NJJ458861:NJJ458862 MZN458861:MZN458862 MPR458861:MPR458862 MFV458861:MFV458862 LVZ458861:LVZ458862 LMD458861:LMD458862 LCH458861:LCH458862 KSL458861:KSL458862 KIP458861:KIP458862 JYT458861:JYT458862 JOX458861:JOX458862 JFB458861:JFB458862 IVF458861:IVF458862 ILJ458861:ILJ458862 IBN458861:IBN458862 HRR458861:HRR458862 HHV458861:HHV458862 GXZ458861:GXZ458862 GOD458861:GOD458862 GEH458861:GEH458862 FUL458861:FUL458862 FKP458861:FKP458862 FAT458861:FAT458862 EQX458861:EQX458862 EHB458861:EHB458862 DXF458861:DXF458862 DNJ458861:DNJ458862 DDN458861:DDN458862 CTR458861:CTR458862 CJV458861:CJV458862 BZZ458861:BZZ458862 BQD458861:BQD458862 BGH458861:BGH458862 AWL458861:AWL458862 AMP458861:AMP458862 ACT458861:ACT458862 SX458861:SX458862 JB458861:JB458862 C458861:C458862 WVN393325:WVN393326 WLR393325:WLR393326 WBV393325:WBV393326 VRZ393325:VRZ393326 VID393325:VID393326 UYH393325:UYH393326 UOL393325:UOL393326 UEP393325:UEP393326 TUT393325:TUT393326 TKX393325:TKX393326 TBB393325:TBB393326 SRF393325:SRF393326 SHJ393325:SHJ393326 RXN393325:RXN393326 RNR393325:RNR393326 RDV393325:RDV393326 QTZ393325:QTZ393326 QKD393325:QKD393326 QAH393325:QAH393326 PQL393325:PQL393326 PGP393325:PGP393326 OWT393325:OWT393326 OMX393325:OMX393326 ODB393325:ODB393326 NTF393325:NTF393326 NJJ393325:NJJ393326 MZN393325:MZN393326 MPR393325:MPR393326 MFV393325:MFV393326 LVZ393325:LVZ393326 LMD393325:LMD393326 LCH393325:LCH393326 KSL393325:KSL393326 KIP393325:KIP393326 JYT393325:JYT393326 JOX393325:JOX393326 JFB393325:JFB393326 IVF393325:IVF393326 ILJ393325:ILJ393326 IBN393325:IBN393326 HRR393325:HRR393326 HHV393325:HHV393326 GXZ393325:GXZ393326 GOD393325:GOD393326 GEH393325:GEH393326 FUL393325:FUL393326 FKP393325:FKP393326 FAT393325:FAT393326 EQX393325:EQX393326 EHB393325:EHB393326 DXF393325:DXF393326 DNJ393325:DNJ393326 DDN393325:DDN393326 CTR393325:CTR393326 CJV393325:CJV393326 BZZ393325:BZZ393326 BQD393325:BQD393326 BGH393325:BGH393326 AWL393325:AWL393326 AMP393325:AMP393326 ACT393325:ACT393326 SX393325:SX393326 JB393325:JB393326 C393325:C393326 WVN327789:WVN327790 WLR327789:WLR327790 WBV327789:WBV327790 VRZ327789:VRZ327790 VID327789:VID327790 UYH327789:UYH327790 UOL327789:UOL327790 UEP327789:UEP327790 TUT327789:TUT327790 TKX327789:TKX327790 TBB327789:TBB327790 SRF327789:SRF327790 SHJ327789:SHJ327790 RXN327789:RXN327790 RNR327789:RNR327790 RDV327789:RDV327790 QTZ327789:QTZ327790 QKD327789:QKD327790 QAH327789:QAH327790 PQL327789:PQL327790 PGP327789:PGP327790 OWT327789:OWT327790 OMX327789:OMX327790 ODB327789:ODB327790 NTF327789:NTF327790 NJJ327789:NJJ327790 MZN327789:MZN327790 MPR327789:MPR327790 MFV327789:MFV327790 LVZ327789:LVZ327790 LMD327789:LMD327790 LCH327789:LCH327790 KSL327789:KSL327790 KIP327789:KIP327790 JYT327789:JYT327790 JOX327789:JOX327790 JFB327789:JFB327790 IVF327789:IVF327790 ILJ327789:ILJ327790 IBN327789:IBN327790 HRR327789:HRR327790 HHV327789:HHV327790 GXZ327789:GXZ327790 GOD327789:GOD327790 GEH327789:GEH327790 FUL327789:FUL327790 FKP327789:FKP327790 FAT327789:FAT327790 EQX327789:EQX327790 EHB327789:EHB327790 DXF327789:DXF327790 DNJ327789:DNJ327790 DDN327789:DDN327790 CTR327789:CTR327790 CJV327789:CJV327790 BZZ327789:BZZ327790 BQD327789:BQD327790 BGH327789:BGH327790 AWL327789:AWL327790 AMP327789:AMP327790 ACT327789:ACT327790 SX327789:SX327790 JB327789:JB327790 C327789:C327790 WVN262253:WVN262254 WLR262253:WLR262254 WBV262253:WBV262254 VRZ262253:VRZ262254 VID262253:VID262254 UYH262253:UYH262254 UOL262253:UOL262254 UEP262253:UEP262254 TUT262253:TUT262254 TKX262253:TKX262254 TBB262253:TBB262254 SRF262253:SRF262254 SHJ262253:SHJ262254 RXN262253:RXN262254 RNR262253:RNR262254 RDV262253:RDV262254 QTZ262253:QTZ262254 QKD262253:QKD262254 QAH262253:QAH262254 PQL262253:PQL262254 PGP262253:PGP262254 OWT262253:OWT262254 OMX262253:OMX262254 ODB262253:ODB262254 NTF262253:NTF262254 NJJ262253:NJJ262254 MZN262253:MZN262254 MPR262253:MPR262254 MFV262253:MFV262254 LVZ262253:LVZ262254 LMD262253:LMD262254 LCH262253:LCH262254 KSL262253:KSL262254 KIP262253:KIP262254 JYT262253:JYT262254 JOX262253:JOX262254 JFB262253:JFB262254 IVF262253:IVF262254 ILJ262253:ILJ262254 IBN262253:IBN262254 HRR262253:HRR262254 HHV262253:HHV262254 GXZ262253:GXZ262254 GOD262253:GOD262254 GEH262253:GEH262254 FUL262253:FUL262254 FKP262253:FKP262254 FAT262253:FAT262254 EQX262253:EQX262254 EHB262253:EHB262254 DXF262253:DXF262254 DNJ262253:DNJ262254 DDN262253:DDN262254 CTR262253:CTR262254 CJV262253:CJV262254 BZZ262253:BZZ262254 BQD262253:BQD262254 BGH262253:BGH262254 AWL262253:AWL262254 AMP262253:AMP262254 ACT262253:ACT262254 SX262253:SX262254 JB262253:JB262254 C262253:C262254 WVN196717:WVN196718 WLR196717:WLR196718 WBV196717:WBV196718 VRZ196717:VRZ196718 VID196717:VID196718 UYH196717:UYH196718 UOL196717:UOL196718 UEP196717:UEP196718 TUT196717:TUT196718 TKX196717:TKX196718 TBB196717:TBB196718 SRF196717:SRF196718 SHJ196717:SHJ196718 RXN196717:RXN196718 RNR196717:RNR196718 RDV196717:RDV196718 QTZ196717:QTZ196718 QKD196717:QKD196718 QAH196717:QAH196718 PQL196717:PQL196718 PGP196717:PGP196718 OWT196717:OWT196718 OMX196717:OMX196718 ODB196717:ODB196718 NTF196717:NTF196718 NJJ196717:NJJ196718 MZN196717:MZN196718 MPR196717:MPR196718 MFV196717:MFV196718 LVZ196717:LVZ196718 LMD196717:LMD196718 LCH196717:LCH196718 KSL196717:KSL196718 KIP196717:KIP196718 JYT196717:JYT196718 JOX196717:JOX196718 JFB196717:JFB196718 IVF196717:IVF196718 ILJ196717:ILJ196718 IBN196717:IBN196718 HRR196717:HRR196718 HHV196717:HHV196718 GXZ196717:GXZ196718 GOD196717:GOD196718 GEH196717:GEH196718 FUL196717:FUL196718 FKP196717:FKP196718 FAT196717:FAT196718 EQX196717:EQX196718 EHB196717:EHB196718 DXF196717:DXF196718 DNJ196717:DNJ196718 DDN196717:DDN196718 CTR196717:CTR196718 CJV196717:CJV196718 BZZ196717:BZZ196718 BQD196717:BQD196718 BGH196717:BGH196718 AWL196717:AWL196718 AMP196717:AMP196718 ACT196717:ACT196718 SX196717:SX196718 JB196717:JB196718 C196717:C196718 WVN131181:WVN131182 WLR131181:WLR131182 WBV131181:WBV131182 VRZ131181:VRZ131182 VID131181:VID131182 UYH131181:UYH131182 UOL131181:UOL131182 UEP131181:UEP131182 TUT131181:TUT131182 TKX131181:TKX131182 TBB131181:TBB131182 SRF131181:SRF131182 SHJ131181:SHJ131182 RXN131181:RXN131182 RNR131181:RNR131182 RDV131181:RDV131182 QTZ131181:QTZ131182 QKD131181:QKD131182 QAH131181:QAH131182 PQL131181:PQL131182 PGP131181:PGP131182 OWT131181:OWT131182 OMX131181:OMX131182 ODB131181:ODB131182 NTF131181:NTF131182 NJJ131181:NJJ131182 MZN131181:MZN131182 MPR131181:MPR131182 MFV131181:MFV131182 LVZ131181:LVZ131182 LMD131181:LMD131182 LCH131181:LCH131182 KSL131181:KSL131182 KIP131181:KIP131182 JYT131181:JYT131182 JOX131181:JOX131182 JFB131181:JFB131182 IVF131181:IVF131182 ILJ131181:ILJ131182 IBN131181:IBN131182 HRR131181:HRR131182 HHV131181:HHV131182 GXZ131181:GXZ131182 GOD131181:GOD131182 GEH131181:GEH131182 FUL131181:FUL131182 FKP131181:FKP131182 FAT131181:FAT131182 EQX131181:EQX131182 EHB131181:EHB131182 DXF131181:DXF131182 DNJ131181:DNJ131182 DDN131181:DDN131182 CTR131181:CTR131182 CJV131181:CJV131182 BZZ131181:BZZ131182 BQD131181:BQD131182 BGH131181:BGH131182 AWL131181:AWL131182 AMP131181:AMP131182 ACT131181:ACT131182 SX131181:SX131182 JB131181:JB131182 C131181:C131182 WVN65645:WVN65646 WLR65645:WLR65646 WBV65645:WBV65646 VRZ65645:VRZ65646 VID65645:VID65646 UYH65645:UYH65646 UOL65645:UOL65646 UEP65645:UEP65646 TUT65645:TUT65646 TKX65645:TKX65646 TBB65645:TBB65646 SRF65645:SRF65646 SHJ65645:SHJ65646 RXN65645:RXN65646 RNR65645:RNR65646 RDV65645:RDV65646 QTZ65645:QTZ65646 QKD65645:QKD65646 QAH65645:QAH65646 PQL65645:PQL65646 PGP65645:PGP65646 OWT65645:OWT65646 OMX65645:OMX65646 ODB65645:ODB65646 NTF65645:NTF65646 NJJ65645:NJJ65646 MZN65645:MZN65646 MPR65645:MPR65646 MFV65645:MFV65646 LVZ65645:LVZ65646 LMD65645:LMD65646 LCH65645:LCH65646 KSL65645:KSL65646 KIP65645:KIP65646 JYT65645:JYT65646 JOX65645:JOX65646 JFB65645:JFB65646 IVF65645:IVF65646 ILJ65645:ILJ65646 IBN65645:IBN65646 HRR65645:HRR65646 HHV65645:HHV65646 GXZ65645:GXZ65646 GOD65645:GOD65646 GEH65645:GEH65646 FUL65645:FUL65646 FKP65645:FKP65646 FAT65645:FAT65646 EQX65645:EQX65646 EHB65645:EHB65646 DXF65645:DXF65646 DNJ65645:DNJ65646 DDN65645:DDN65646 CTR65645:CTR65646 CJV65645:CJV65646 BZZ65645:BZZ65646 BQD65645:BQD65646 BGH65645:BGH65646 AWL65645:AWL65646 AMP65645:AMP65646 ACT65645:ACT65646 SX65645:SX65646 JB65645:JB65646 C65645:C65646 WVM983150 WLQ983150 WBU983150 VRY983150 VIC983150 UYG983150 UOK983150 UEO983150 TUS983150 TKW983150 TBA983150 SRE983150 SHI983150 RXM983150 RNQ983150 RDU983150 QTY983150 QKC983150 QAG983150 PQK983150 PGO983150 OWS983150 OMW983150 ODA983150 NTE983150 NJI983150 MZM983150 MPQ983150 MFU983150 LVY983150 LMC983150 LCG983150 KSK983150 KIO983150 JYS983150 JOW983150 JFA983150 IVE983150 ILI983150 IBM983150 HRQ983150 HHU983150 GXY983150 GOC983150 GEG983150 FUK983150 FKO983150 FAS983150 EQW983150 EHA983150 DXE983150 DNI983150 DDM983150 CTQ983150 CJU983150 BZY983150 BQC983150 BGG983150 AWK983150 AMO983150 ACS983150 SW983150 JA983150 B983150 WVM917614 WLQ917614 WBU917614 VRY917614 VIC917614 UYG917614 UOK917614 UEO917614 TUS917614 TKW917614 TBA917614 SRE917614 SHI917614 RXM917614 RNQ917614 RDU917614 QTY917614 QKC917614 QAG917614 PQK917614 PGO917614 OWS917614 OMW917614 ODA917614 NTE917614 NJI917614 MZM917614 MPQ917614 MFU917614 LVY917614 LMC917614 LCG917614 KSK917614 KIO917614 JYS917614 JOW917614 JFA917614 IVE917614 ILI917614 IBM917614 HRQ917614 HHU917614 GXY917614 GOC917614 GEG917614 FUK917614 FKO917614 FAS917614 EQW917614 EHA917614 DXE917614 DNI917614 DDM917614 CTQ917614 CJU917614 BZY917614 BQC917614 BGG917614 AWK917614 AMO917614 ACS917614 SW917614 JA917614 B917614 WVM852078 WLQ852078 WBU852078 VRY852078 VIC852078 UYG852078 UOK852078 UEO852078 TUS852078 TKW852078 TBA852078 SRE852078 SHI852078 RXM852078 RNQ852078 RDU852078 QTY852078 QKC852078 QAG852078 PQK852078 PGO852078 OWS852078 OMW852078 ODA852078 NTE852078 NJI852078 MZM852078 MPQ852078 MFU852078 LVY852078 LMC852078 LCG852078 KSK852078 KIO852078 JYS852078 JOW852078 JFA852078 IVE852078 ILI852078 IBM852078 HRQ852078 HHU852078 GXY852078 GOC852078 GEG852078 FUK852078 FKO852078 FAS852078 EQW852078 EHA852078 DXE852078 DNI852078 DDM852078 CTQ852078 CJU852078 BZY852078 BQC852078 BGG852078 AWK852078 AMO852078 ACS852078 SW852078 JA852078 B852078 WVM786542 WLQ786542 WBU786542 VRY786542 VIC786542 UYG786542 UOK786542 UEO786542 TUS786542 TKW786542 TBA786542 SRE786542 SHI786542 RXM786542 RNQ786542 RDU786542 QTY786542 QKC786542 QAG786542 PQK786542 PGO786542 OWS786542 OMW786542 ODA786542 NTE786542 NJI786542 MZM786542 MPQ786542 MFU786542 LVY786542 LMC786542 LCG786542 KSK786542 KIO786542 JYS786542 JOW786542 JFA786542 IVE786542 ILI786542 IBM786542 HRQ786542 HHU786542 GXY786542 GOC786542 GEG786542 FUK786542 FKO786542 FAS786542 EQW786542 EHA786542 DXE786542 DNI786542 DDM786542 CTQ786542 CJU786542 BZY786542 BQC786542 BGG786542 AWK786542 AMO786542 ACS786542 SW786542 JA786542 B786542 WVM721006 WLQ721006 WBU721006 VRY721006 VIC721006 UYG721006 UOK721006 UEO721006 TUS721006 TKW721006 TBA721006 SRE721006 SHI721006 RXM721006 RNQ721006 RDU721006 QTY721006 QKC721006 QAG721006 PQK721006 PGO721006 OWS721006 OMW721006 ODA721006 NTE721006 NJI721006 MZM721006 MPQ721006 MFU721006 LVY721006 LMC721006 LCG721006 KSK721006 KIO721006 JYS721006 JOW721006 JFA721006 IVE721006 ILI721006 IBM721006 HRQ721006 HHU721006 GXY721006 GOC721006 GEG721006 FUK721006 FKO721006 FAS721006 EQW721006 EHA721006 DXE721006 DNI721006 DDM721006 CTQ721006 CJU721006 BZY721006 BQC721006 BGG721006 AWK721006 AMO721006 ACS721006 SW721006 JA721006 B721006 WVM655470 WLQ655470 WBU655470 VRY655470 VIC655470 UYG655470 UOK655470 UEO655470 TUS655470 TKW655470 TBA655470 SRE655470 SHI655470 RXM655470 RNQ655470 RDU655470 QTY655470 QKC655470 QAG655470 PQK655470 PGO655470 OWS655470 OMW655470 ODA655470 NTE655470 NJI655470 MZM655470 MPQ655470 MFU655470 LVY655470 LMC655470 LCG655470 KSK655470 KIO655470 JYS655470 JOW655470 JFA655470 IVE655470 ILI655470 IBM655470 HRQ655470 HHU655470 GXY655470 GOC655470 GEG655470 FUK655470 FKO655470 FAS655470 EQW655470 EHA655470 DXE655470 DNI655470 DDM655470 CTQ655470 CJU655470 BZY655470 BQC655470 BGG655470 AWK655470 AMO655470 ACS655470 SW655470 JA655470 B655470 WVM589934 WLQ589934 WBU589934 VRY589934 VIC589934 UYG589934 UOK589934 UEO589934 TUS589934 TKW589934 TBA589934 SRE589934 SHI589934 RXM589934 RNQ589934 RDU589934 QTY589934 QKC589934 QAG589934 PQK589934 PGO589934 OWS589934 OMW589934 ODA589934 NTE589934 NJI589934 MZM589934 MPQ589934 MFU589934 LVY589934 LMC589934 LCG589934 KSK589934 KIO589934 JYS589934 JOW589934 JFA589934 IVE589934 ILI589934 IBM589934 HRQ589934 HHU589934 GXY589934 GOC589934 GEG589934 FUK589934 FKO589934 FAS589934 EQW589934 EHA589934 DXE589934 DNI589934 DDM589934 CTQ589934 CJU589934 BZY589934 BQC589934 BGG589934 AWK589934 AMO589934 ACS589934 SW589934 JA589934 B589934 WVM524398 WLQ524398 WBU524398 VRY524398 VIC524398 UYG524398 UOK524398 UEO524398 TUS524398 TKW524398 TBA524398 SRE524398 SHI524398 RXM524398 RNQ524398 RDU524398 QTY524398 QKC524398 QAG524398 PQK524398 PGO524398 OWS524398 OMW524398 ODA524398 NTE524398 NJI524398 MZM524398 MPQ524398 MFU524398 LVY524398 LMC524398 LCG524398 KSK524398 KIO524398 JYS524398 JOW524398 JFA524398 IVE524398 ILI524398 IBM524398 HRQ524398 HHU524398 GXY524398 GOC524398 GEG524398 FUK524398 FKO524398 FAS524398 EQW524398 EHA524398 DXE524398 DNI524398 DDM524398 CTQ524398 CJU524398 BZY524398 BQC524398 BGG524398 AWK524398 AMO524398 ACS524398 SW524398 JA524398 B524398 WVM458862 WLQ458862 WBU458862 VRY458862 VIC458862 UYG458862 UOK458862 UEO458862 TUS458862 TKW458862 TBA458862 SRE458862 SHI458862 RXM458862 RNQ458862 RDU458862 QTY458862 QKC458862 QAG458862 PQK458862 PGO458862 OWS458862 OMW458862 ODA458862 NTE458862 NJI458862 MZM458862 MPQ458862 MFU458862 LVY458862 LMC458862 LCG458862 KSK458862 KIO458862 JYS458862 JOW458862 JFA458862 IVE458862 ILI458862 IBM458862 HRQ458862 HHU458862 GXY458862 GOC458862 GEG458862 FUK458862 FKO458862 FAS458862 EQW458862 EHA458862 DXE458862 DNI458862 DDM458862 CTQ458862 CJU458862 BZY458862 BQC458862 BGG458862 AWK458862 AMO458862 ACS458862 SW458862 JA458862 B458862 WVM393326 WLQ393326 WBU393326 VRY393326 VIC393326 UYG393326 UOK393326 UEO393326 TUS393326 TKW393326 TBA393326 SRE393326 SHI393326 RXM393326 RNQ393326 RDU393326 QTY393326 QKC393326 QAG393326 PQK393326 PGO393326 OWS393326 OMW393326 ODA393326 NTE393326 NJI393326 MZM393326 MPQ393326 MFU393326 LVY393326 LMC393326 LCG393326 KSK393326 KIO393326 JYS393326 JOW393326 JFA393326 IVE393326 ILI393326 IBM393326 HRQ393326 HHU393326 GXY393326 GOC393326 GEG393326 FUK393326 FKO393326 FAS393326 EQW393326 EHA393326 DXE393326 DNI393326 DDM393326 CTQ393326 CJU393326 BZY393326 BQC393326 BGG393326 AWK393326 AMO393326 ACS393326 SW393326 JA393326 B393326 WVM327790 WLQ327790 WBU327790 VRY327790 VIC327790 UYG327790 UOK327790 UEO327790 TUS327790 TKW327790 TBA327790 SRE327790 SHI327790 RXM327790 RNQ327790 RDU327790 QTY327790 QKC327790 QAG327790 PQK327790 PGO327790 OWS327790 OMW327790 ODA327790 NTE327790 NJI327790 MZM327790 MPQ327790 MFU327790 LVY327790 LMC327790 LCG327790 KSK327790 KIO327790 JYS327790 JOW327790 JFA327790 IVE327790 ILI327790 IBM327790 HRQ327790 HHU327790 GXY327790 GOC327790 GEG327790 FUK327790 FKO327790 FAS327790 EQW327790 EHA327790 DXE327790 DNI327790 DDM327790 CTQ327790 CJU327790 BZY327790 BQC327790 BGG327790 AWK327790 AMO327790 ACS327790 SW327790 JA327790 B327790 WVM262254 WLQ262254 WBU262254 VRY262254 VIC262254 UYG262254 UOK262254 UEO262254 TUS262254 TKW262254 TBA262254 SRE262254 SHI262254 RXM262254 RNQ262254 RDU262254 QTY262254 QKC262254 QAG262254 PQK262254 PGO262254 OWS262254 OMW262254 ODA262254 NTE262254 NJI262254 MZM262254 MPQ262254 MFU262254 LVY262254 LMC262254 LCG262254 KSK262254 KIO262254 JYS262254 JOW262254 JFA262254 IVE262254 ILI262254 IBM262254 HRQ262254 HHU262254 GXY262254 GOC262254 GEG262254 FUK262254 FKO262254 FAS262254 EQW262254 EHA262254 DXE262254 DNI262254 DDM262254 CTQ262254 CJU262254 BZY262254 BQC262254 BGG262254 AWK262254 AMO262254 ACS262254 SW262254 JA262254 B262254 WVM196718 WLQ196718 WBU196718 VRY196718 VIC196718 UYG196718 UOK196718 UEO196718 TUS196718 TKW196718 TBA196718 SRE196718 SHI196718 RXM196718 RNQ196718 RDU196718 QTY196718 QKC196718 QAG196718 PQK196718 PGO196718 OWS196718 OMW196718 ODA196718 NTE196718 NJI196718 MZM196718 MPQ196718 MFU196718 LVY196718 LMC196718 LCG196718 KSK196718 KIO196718 JYS196718 JOW196718 JFA196718 IVE196718 ILI196718 IBM196718 HRQ196718 HHU196718 GXY196718 GOC196718 GEG196718 FUK196718 FKO196718 FAS196718 EQW196718 EHA196718 DXE196718 DNI196718 DDM196718 CTQ196718 CJU196718 BZY196718 BQC196718 BGG196718 AWK196718 AMO196718 ACS196718 SW196718 JA196718 B196718 WVM131182 WLQ131182 WBU131182 VRY131182 VIC131182 UYG131182 UOK131182 UEO131182 TUS131182 TKW131182 TBA131182 SRE131182 SHI131182 RXM131182 RNQ131182 RDU131182 QTY131182 QKC131182 QAG131182 PQK131182 PGO131182 OWS131182 OMW131182 ODA131182 NTE131182 NJI131182 MZM131182 MPQ131182 MFU131182 LVY131182 LMC131182 LCG131182 KSK131182 KIO131182 JYS131182 JOW131182 JFA131182 IVE131182 ILI131182 IBM131182 HRQ131182 HHU131182 GXY131182 GOC131182 GEG131182 FUK131182 FKO131182 FAS131182 EQW131182 EHA131182 DXE131182 DNI131182 DDM131182 CTQ131182 CJU131182 BZY131182 BQC131182 BGG131182 AWK131182 AMO131182 ACS131182 SW131182 JA131182 B131182 WVM65646 WLQ65646 WBU65646 VRY65646 VIC65646 UYG65646 UOK65646 UEO65646 TUS65646 TKW65646 TBA65646 SRE65646 SHI65646 RXM65646 RNQ65646 RDU65646 QTY65646 QKC65646 QAG65646 PQK65646 PGO65646 OWS65646 OMW65646 ODA65646 NTE65646 NJI65646 MZM65646 MPQ65646 MFU65646 LVY65646 LMC65646 LCG65646 KSK65646 KIO65646 JYS65646 JOW65646 JFA65646 IVE65646 ILI65646 IBM65646 HRQ65646 HHU65646 GXY65646 GOC65646 GEG65646 FUK65646 FKO65646 FAS65646 EQW65646 EHA65646 DXE65646 DNI65646 DDM65646 CTQ65646 CJU65646 BZY65646 BQC65646 BGG65646 AWK65646 AMO65646 ACS65646 SW65646 JA65646 B65646 WVO983161:WVO983166 WLS983161:WLS983166 WBW983161:WBW983166 VSA983161:VSA983166 VIE983161:VIE983166 UYI983161:UYI983166 UOM983161:UOM983166 UEQ983161:UEQ983166 TUU983161:TUU983166 TKY983161:TKY983166 TBC983161:TBC983166 SRG983161:SRG983166 SHK983161:SHK983166 RXO983161:RXO983166 RNS983161:RNS983166 RDW983161:RDW983166 QUA983161:QUA983166 QKE983161:QKE983166 QAI983161:QAI983166 PQM983161:PQM983166 PGQ983161:PGQ983166 OWU983161:OWU983166 OMY983161:OMY983166 ODC983161:ODC983166 NTG983161:NTG983166 NJK983161:NJK983166 MZO983161:MZO983166 MPS983161:MPS983166 MFW983161:MFW983166 LWA983161:LWA983166 LME983161:LME983166 LCI983161:LCI983166 KSM983161:KSM983166 KIQ983161:KIQ983166 JYU983161:JYU983166 JOY983161:JOY983166 JFC983161:JFC983166 IVG983161:IVG983166 ILK983161:ILK983166 IBO983161:IBO983166 HRS983161:HRS983166 HHW983161:HHW983166 GYA983161:GYA983166 GOE983161:GOE983166 GEI983161:GEI983166 FUM983161:FUM983166 FKQ983161:FKQ983166 FAU983161:FAU983166 EQY983161:EQY983166 EHC983161:EHC983166 DXG983161:DXG983166 DNK983161:DNK983166 DDO983161:DDO983166 CTS983161:CTS983166 CJW983161:CJW983166 CAA983161:CAA983166 BQE983161:BQE983166 BGI983161:BGI983166 AWM983161:AWM983166 AMQ983161:AMQ983166 ACU983161:ACU983166 SY983161:SY983166 JC983161:JC983166 D983161:E983166 WVO917625:WVO917630 WLS917625:WLS917630 WBW917625:WBW917630 VSA917625:VSA917630 VIE917625:VIE917630 UYI917625:UYI917630 UOM917625:UOM917630 UEQ917625:UEQ917630 TUU917625:TUU917630 TKY917625:TKY917630 TBC917625:TBC917630 SRG917625:SRG917630 SHK917625:SHK917630 RXO917625:RXO917630 RNS917625:RNS917630 RDW917625:RDW917630 QUA917625:QUA917630 QKE917625:QKE917630 QAI917625:QAI917630 PQM917625:PQM917630 PGQ917625:PGQ917630 OWU917625:OWU917630 OMY917625:OMY917630 ODC917625:ODC917630 NTG917625:NTG917630 NJK917625:NJK917630 MZO917625:MZO917630 MPS917625:MPS917630 MFW917625:MFW917630 LWA917625:LWA917630 LME917625:LME917630 LCI917625:LCI917630 KSM917625:KSM917630 KIQ917625:KIQ917630 JYU917625:JYU917630 JOY917625:JOY917630 JFC917625:JFC917630 IVG917625:IVG917630 ILK917625:ILK917630 IBO917625:IBO917630 HRS917625:HRS917630 HHW917625:HHW917630 GYA917625:GYA917630 GOE917625:GOE917630 GEI917625:GEI917630 FUM917625:FUM917630 FKQ917625:FKQ917630 FAU917625:FAU917630 EQY917625:EQY917630 EHC917625:EHC917630 DXG917625:DXG917630 DNK917625:DNK917630 DDO917625:DDO917630 CTS917625:CTS917630 CJW917625:CJW917630 CAA917625:CAA917630 BQE917625:BQE917630 BGI917625:BGI917630 AWM917625:AWM917630 AMQ917625:AMQ917630 ACU917625:ACU917630 SY917625:SY917630 JC917625:JC917630 D917625:E917630 WVO852089:WVO852094 WLS852089:WLS852094 WBW852089:WBW852094 VSA852089:VSA852094 VIE852089:VIE852094 UYI852089:UYI852094 UOM852089:UOM852094 UEQ852089:UEQ852094 TUU852089:TUU852094 TKY852089:TKY852094 TBC852089:TBC852094 SRG852089:SRG852094 SHK852089:SHK852094 RXO852089:RXO852094 RNS852089:RNS852094 RDW852089:RDW852094 QUA852089:QUA852094 QKE852089:QKE852094 QAI852089:QAI852094 PQM852089:PQM852094 PGQ852089:PGQ852094 OWU852089:OWU852094 OMY852089:OMY852094 ODC852089:ODC852094 NTG852089:NTG852094 NJK852089:NJK852094 MZO852089:MZO852094 MPS852089:MPS852094 MFW852089:MFW852094 LWA852089:LWA852094 LME852089:LME852094 LCI852089:LCI852094 KSM852089:KSM852094 KIQ852089:KIQ852094 JYU852089:JYU852094 JOY852089:JOY852094 JFC852089:JFC852094 IVG852089:IVG852094 ILK852089:ILK852094 IBO852089:IBO852094 HRS852089:HRS852094 HHW852089:HHW852094 GYA852089:GYA852094 GOE852089:GOE852094 GEI852089:GEI852094 FUM852089:FUM852094 FKQ852089:FKQ852094 FAU852089:FAU852094 EQY852089:EQY852094 EHC852089:EHC852094 DXG852089:DXG852094 DNK852089:DNK852094 DDO852089:DDO852094 CTS852089:CTS852094 CJW852089:CJW852094 CAA852089:CAA852094 BQE852089:BQE852094 BGI852089:BGI852094 AWM852089:AWM852094 AMQ852089:AMQ852094 ACU852089:ACU852094 SY852089:SY852094 JC852089:JC852094 D852089:E852094 WVO786553:WVO786558 WLS786553:WLS786558 WBW786553:WBW786558 VSA786553:VSA786558 VIE786553:VIE786558 UYI786553:UYI786558 UOM786553:UOM786558 UEQ786553:UEQ786558 TUU786553:TUU786558 TKY786553:TKY786558 TBC786553:TBC786558 SRG786553:SRG786558 SHK786553:SHK786558 RXO786553:RXO786558 RNS786553:RNS786558 RDW786553:RDW786558 QUA786553:QUA786558 QKE786553:QKE786558 QAI786553:QAI786558 PQM786553:PQM786558 PGQ786553:PGQ786558 OWU786553:OWU786558 OMY786553:OMY786558 ODC786553:ODC786558 NTG786553:NTG786558 NJK786553:NJK786558 MZO786553:MZO786558 MPS786553:MPS786558 MFW786553:MFW786558 LWA786553:LWA786558 LME786553:LME786558 LCI786553:LCI786558 KSM786553:KSM786558 KIQ786553:KIQ786558 JYU786553:JYU786558 JOY786553:JOY786558 JFC786553:JFC786558 IVG786553:IVG786558 ILK786553:ILK786558 IBO786553:IBO786558 HRS786553:HRS786558 HHW786553:HHW786558 GYA786553:GYA786558 GOE786553:GOE786558 GEI786553:GEI786558 FUM786553:FUM786558 FKQ786553:FKQ786558 FAU786553:FAU786558 EQY786553:EQY786558 EHC786553:EHC786558 DXG786553:DXG786558 DNK786553:DNK786558 DDO786553:DDO786558 CTS786553:CTS786558 CJW786553:CJW786558 CAA786553:CAA786558 BQE786553:BQE786558 BGI786553:BGI786558 AWM786553:AWM786558 AMQ786553:AMQ786558 ACU786553:ACU786558 SY786553:SY786558 JC786553:JC786558 D786553:E786558 WVO721017:WVO721022 WLS721017:WLS721022 WBW721017:WBW721022 VSA721017:VSA721022 VIE721017:VIE721022 UYI721017:UYI721022 UOM721017:UOM721022 UEQ721017:UEQ721022 TUU721017:TUU721022 TKY721017:TKY721022 TBC721017:TBC721022 SRG721017:SRG721022 SHK721017:SHK721022 RXO721017:RXO721022 RNS721017:RNS721022 RDW721017:RDW721022 QUA721017:QUA721022 QKE721017:QKE721022 QAI721017:QAI721022 PQM721017:PQM721022 PGQ721017:PGQ721022 OWU721017:OWU721022 OMY721017:OMY721022 ODC721017:ODC721022 NTG721017:NTG721022 NJK721017:NJK721022 MZO721017:MZO721022 MPS721017:MPS721022 MFW721017:MFW721022 LWA721017:LWA721022 LME721017:LME721022 LCI721017:LCI721022 KSM721017:KSM721022 KIQ721017:KIQ721022 JYU721017:JYU721022 JOY721017:JOY721022 JFC721017:JFC721022 IVG721017:IVG721022 ILK721017:ILK721022 IBO721017:IBO721022 HRS721017:HRS721022 HHW721017:HHW721022 GYA721017:GYA721022 GOE721017:GOE721022 GEI721017:GEI721022 FUM721017:FUM721022 FKQ721017:FKQ721022 FAU721017:FAU721022 EQY721017:EQY721022 EHC721017:EHC721022 DXG721017:DXG721022 DNK721017:DNK721022 DDO721017:DDO721022 CTS721017:CTS721022 CJW721017:CJW721022 CAA721017:CAA721022 BQE721017:BQE721022 BGI721017:BGI721022 AWM721017:AWM721022 AMQ721017:AMQ721022 ACU721017:ACU721022 SY721017:SY721022 JC721017:JC721022 D721017:E721022 WVO655481:WVO655486 WLS655481:WLS655486 WBW655481:WBW655486 VSA655481:VSA655486 VIE655481:VIE655486 UYI655481:UYI655486 UOM655481:UOM655486 UEQ655481:UEQ655486 TUU655481:TUU655486 TKY655481:TKY655486 TBC655481:TBC655486 SRG655481:SRG655486 SHK655481:SHK655486 RXO655481:RXO655486 RNS655481:RNS655486 RDW655481:RDW655486 QUA655481:QUA655486 QKE655481:QKE655486 QAI655481:QAI655486 PQM655481:PQM655486 PGQ655481:PGQ655486 OWU655481:OWU655486 OMY655481:OMY655486 ODC655481:ODC655486 NTG655481:NTG655486 NJK655481:NJK655486 MZO655481:MZO655486 MPS655481:MPS655486 MFW655481:MFW655486 LWA655481:LWA655486 LME655481:LME655486 LCI655481:LCI655486 KSM655481:KSM655486 KIQ655481:KIQ655486 JYU655481:JYU655486 JOY655481:JOY655486 JFC655481:JFC655486 IVG655481:IVG655486 ILK655481:ILK655486 IBO655481:IBO655486 HRS655481:HRS655486 HHW655481:HHW655486 GYA655481:GYA655486 GOE655481:GOE655486 GEI655481:GEI655486 FUM655481:FUM655486 FKQ655481:FKQ655486 FAU655481:FAU655486 EQY655481:EQY655486 EHC655481:EHC655486 DXG655481:DXG655486 DNK655481:DNK655486 DDO655481:DDO655486 CTS655481:CTS655486 CJW655481:CJW655486 CAA655481:CAA655486 BQE655481:BQE655486 BGI655481:BGI655486 AWM655481:AWM655486 AMQ655481:AMQ655486 ACU655481:ACU655486 SY655481:SY655486 JC655481:JC655486 D655481:E655486 WVO589945:WVO589950 WLS589945:WLS589950 WBW589945:WBW589950 VSA589945:VSA589950 VIE589945:VIE589950 UYI589945:UYI589950 UOM589945:UOM589950 UEQ589945:UEQ589950 TUU589945:TUU589950 TKY589945:TKY589950 TBC589945:TBC589950 SRG589945:SRG589950 SHK589945:SHK589950 RXO589945:RXO589950 RNS589945:RNS589950 RDW589945:RDW589950 QUA589945:QUA589950 QKE589945:QKE589950 QAI589945:QAI589950 PQM589945:PQM589950 PGQ589945:PGQ589950 OWU589945:OWU589950 OMY589945:OMY589950 ODC589945:ODC589950 NTG589945:NTG589950 NJK589945:NJK589950 MZO589945:MZO589950 MPS589945:MPS589950 MFW589945:MFW589950 LWA589945:LWA589950 LME589945:LME589950 LCI589945:LCI589950 KSM589945:KSM589950 KIQ589945:KIQ589950 JYU589945:JYU589950 JOY589945:JOY589950 JFC589945:JFC589950 IVG589945:IVG589950 ILK589945:ILK589950 IBO589945:IBO589950 HRS589945:HRS589950 HHW589945:HHW589950 GYA589945:GYA589950 GOE589945:GOE589950 GEI589945:GEI589950 FUM589945:FUM589950 FKQ589945:FKQ589950 FAU589945:FAU589950 EQY589945:EQY589950 EHC589945:EHC589950 DXG589945:DXG589950 DNK589945:DNK589950 DDO589945:DDO589950 CTS589945:CTS589950 CJW589945:CJW589950 CAA589945:CAA589950 BQE589945:BQE589950 BGI589945:BGI589950 AWM589945:AWM589950 AMQ589945:AMQ589950 ACU589945:ACU589950 SY589945:SY589950 JC589945:JC589950 D589945:E589950 WVO524409:WVO524414 WLS524409:WLS524414 WBW524409:WBW524414 VSA524409:VSA524414 VIE524409:VIE524414 UYI524409:UYI524414 UOM524409:UOM524414 UEQ524409:UEQ524414 TUU524409:TUU524414 TKY524409:TKY524414 TBC524409:TBC524414 SRG524409:SRG524414 SHK524409:SHK524414 RXO524409:RXO524414 RNS524409:RNS524414 RDW524409:RDW524414 QUA524409:QUA524414 QKE524409:QKE524414 QAI524409:QAI524414 PQM524409:PQM524414 PGQ524409:PGQ524414 OWU524409:OWU524414 OMY524409:OMY524414 ODC524409:ODC524414 NTG524409:NTG524414 NJK524409:NJK524414 MZO524409:MZO524414 MPS524409:MPS524414 MFW524409:MFW524414 LWA524409:LWA524414 LME524409:LME524414 LCI524409:LCI524414 KSM524409:KSM524414 KIQ524409:KIQ524414 JYU524409:JYU524414 JOY524409:JOY524414 JFC524409:JFC524414 IVG524409:IVG524414 ILK524409:ILK524414 IBO524409:IBO524414 HRS524409:HRS524414 HHW524409:HHW524414 GYA524409:GYA524414 GOE524409:GOE524414 GEI524409:GEI524414 FUM524409:FUM524414 FKQ524409:FKQ524414 FAU524409:FAU524414 EQY524409:EQY524414 EHC524409:EHC524414 DXG524409:DXG524414 DNK524409:DNK524414 DDO524409:DDO524414 CTS524409:CTS524414 CJW524409:CJW524414 CAA524409:CAA524414 BQE524409:BQE524414 BGI524409:BGI524414 AWM524409:AWM524414 AMQ524409:AMQ524414 ACU524409:ACU524414 SY524409:SY524414 JC524409:JC524414 D524409:E524414 WVO458873:WVO458878 WLS458873:WLS458878 WBW458873:WBW458878 VSA458873:VSA458878 VIE458873:VIE458878 UYI458873:UYI458878 UOM458873:UOM458878 UEQ458873:UEQ458878 TUU458873:TUU458878 TKY458873:TKY458878 TBC458873:TBC458878 SRG458873:SRG458878 SHK458873:SHK458878 RXO458873:RXO458878 RNS458873:RNS458878 RDW458873:RDW458878 QUA458873:QUA458878 QKE458873:QKE458878 QAI458873:QAI458878 PQM458873:PQM458878 PGQ458873:PGQ458878 OWU458873:OWU458878 OMY458873:OMY458878 ODC458873:ODC458878 NTG458873:NTG458878 NJK458873:NJK458878 MZO458873:MZO458878 MPS458873:MPS458878 MFW458873:MFW458878 LWA458873:LWA458878 LME458873:LME458878 LCI458873:LCI458878 KSM458873:KSM458878 KIQ458873:KIQ458878 JYU458873:JYU458878 JOY458873:JOY458878 JFC458873:JFC458878 IVG458873:IVG458878 ILK458873:ILK458878 IBO458873:IBO458878 HRS458873:HRS458878 HHW458873:HHW458878 GYA458873:GYA458878 GOE458873:GOE458878 GEI458873:GEI458878 FUM458873:FUM458878 FKQ458873:FKQ458878 FAU458873:FAU458878 EQY458873:EQY458878 EHC458873:EHC458878 DXG458873:DXG458878 DNK458873:DNK458878 DDO458873:DDO458878 CTS458873:CTS458878 CJW458873:CJW458878 CAA458873:CAA458878 BQE458873:BQE458878 BGI458873:BGI458878 AWM458873:AWM458878 AMQ458873:AMQ458878 ACU458873:ACU458878 SY458873:SY458878 JC458873:JC458878 D458873:E458878 WVO393337:WVO393342 WLS393337:WLS393342 WBW393337:WBW393342 VSA393337:VSA393342 VIE393337:VIE393342 UYI393337:UYI393342 UOM393337:UOM393342 UEQ393337:UEQ393342 TUU393337:TUU393342 TKY393337:TKY393342 TBC393337:TBC393342 SRG393337:SRG393342 SHK393337:SHK393342 RXO393337:RXO393342 RNS393337:RNS393342 RDW393337:RDW393342 QUA393337:QUA393342 QKE393337:QKE393342 QAI393337:QAI393342 PQM393337:PQM393342 PGQ393337:PGQ393342 OWU393337:OWU393342 OMY393337:OMY393342 ODC393337:ODC393342 NTG393337:NTG393342 NJK393337:NJK393342 MZO393337:MZO393342 MPS393337:MPS393342 MFW393337:MFW393342 LWA393337:LWA393342 LME393337:LME393342 LCI393337:LCI393342 KSM393337:KSM393342 KIQ393337:KIQ393342 JYU393337:JYU393342 JOY393337:JOY393342 JFC393337:JFC393342 IVG393337:IVG393342 ILK393337:ILK393342 IBO393337:IBO393342 HRS393337:HRS393342 HHW393337:HHW393342 GYA393337:GYA393342 GOE393337:GOE393342 GEI393337:GEI393342 FUM393337:FUM393342 FKQ393337:FKQ393342 FAU393337:FAU393342 EQY393337:EQY393342 EHC393337:EHC393342 DXG393337:DXG393342 DNK393337:DNK393342 DDO393337:DDO393342 CTS393337:CTS393342 CJW393337:CJW393342 CAA393337:CAA393342 BQE393337:BQE393342 BGI393337:BGI393342 AWM393337:AWM393342 AMQ393337:AMQ393342 ACU393337:ACU393342 SY393337:SY393342 JC393337:JC393342 D393337:E393342 WVO327801:WVO327806 WLS327801:WLS327806 WBW327801:WBW327806 VSA327801:VSA327806 VIE327801:VIE327806 UYI327801:UYI327806 UOM327801:UOM327806 UEQ327801:UEQ327806 TUU327801:TUU327806 TKY327801:TKY327806 TBC327801:TBC327806 SRG327801:SRG327806 SHK327801:SHK327806 RXO327801:RXO327806 RNS327801:RNS327806 RDW327801:RDW327806 QUA327801:QUA327806 QKE327801:QKE327806 QAI327801:QAI327806 PQM327801:PQM327806 PGQ327801:PGQ327806 OWU327801:OWU327806 OMY327801:OMY327806 ODC327801:ODC327806 NTG327801:NTG327806 NJK327801:NJK327806 MZO327801:MZO327806 MPS327801:MPS327806 MFW327801:MFW327806 LWA327801:LWA327806 LME327801:LME327806 LCI327801:LCI327806 KSM327801:KSM327806 KIQ327801:KIQ327806 JYU327801:JYU327806 JOY327801:JOY327806 JFC327801:JFC327806 IVG327801:IVG327806 ILK327801:ILK327806 IBO327801:IBO327806 HRS327801:HRS327806 HHW327801:HHW327806 GYA327801:GYA327806 GOE327801:GOE327806 GEI327801:GEI327806 FUM327801:FUM327806 FKQ327801:FKQ327806 FAU327801:FAU327806 EQY327801:EQY327806 EHC327801:EHC327806 DXG327801:DXG327806 DNK327801:DNK327806 DDO327801:DDO327806 CTS327801:CTS327806 CJW327801:CJW327806 CAA327801:CAA327806 BQE327801:BQE327806 BGI327801:BGI327806 AWM327801:AWM327806 AMQ327801:AMQ327806 ACU327801:ACU327806 SY327801:SY327806 JC327801:JC327806 D327801:E327806 WVO262265:WVO262270 WLS262265:WLS262270 WBW262265:WBW262270 VSA262265:VSA262270 VIE262265:VIE262270 UYI262265:UYI262270 UOM262265:UOM262270 UEQ262265:UEQ262270 TUU262265:TUU262270 TKY262265:TKY262270 TBC262265:TBC262270 SRG262265:SRG262270 SHK262265:SHK262270 RXO262265:RXO262270 RNS262265:RNS262270 RDW262265:RDW262270 QUA262265:QUA262270 QKE262265:QKE262270 QAI262265:QAI262270 PQM262265:PQM262270 PGQ262265:PGQ262270 OWU262265:OWU262270 OMY262265:OMY262270 ODC262265:ODC262270 NTG262265:NTG262270 NJK262265:NJK262270 MZO262265:MZO262270 MPS262265:MPS262270 MFW262265:MFW262270 LWA262265:LWA262270 LME262265:LME262270 LCI262265:LCI262270 KSM262265:KSM262270 KIQ262265:KIQ262270 JYU262265:JYU262270 JOY262265:JOY262270 JFC262265:JFC262270 IVG262265:IVG262270 ILK262265:ILK262270 IBO262265:IBO262270 HRS262265:HRS262270 HHW262265:HHW262270 GYA262265:GYA262270 GOE262265:GOE262270 GEI262265:GEI262270 FUM262265:FUM262270 FKQ262265:FKQ262270 FAU262265:FAU262270 EQY262265:EQY262270 EHC262265:EHC262270 DXG262265:DXG262270 DNK262265:DNK262270 DDO262265:DDO262270 CTS262265:CTS262270 CJW262265:CJW262270 CAA262265:CAA262270 BQE262265:BQE262270 BGI262265:BGI262270 AWM262265:AWM262270 AMQ262265:AMQ262270 ACU262265:ACU262270 SY262265:SY262270 JC262265:JC262270 D262265:E262270 WVO196729:WVO196734 WLS196729:WLS196734 WBW196729:WBW196734 VSA196729:VSA196734 VIE196729:VIE196734 UYI196729:UYI196734 UOM196729:UOM196734 UEQ196729:UEQ196734 TUU196729:TUU196734 TKY196729:TKY196734 TBC196729:TBC196734 SRG196729:SRG196734 SHK196729:SHK196734 RXO196729:RXO196734 RNS196729:RNS196734 RDW196729:RDW196734 QUA196729:QUA196734 QKE196729:QKE196734 QAI196729:QAI196734 PQM196729:PQM196734 PGQ196729:PGQ196734 OWU196729:OWU196734 OMY196729:OMY196734 ODC196729:ODC196734 NTG196729:NTG196734 NJK196729:NJK196734 MZO196729:MZO196734 MPS196729:MPS196734 MFW196729:MFW196734 LWA196729:LWA196734 LME196729:LME196734 LCI196729:LCI196734 KSM196729:KSM196734 KIQ196729:KIQ196734 JYU196729:JYU196734 JOY196729:JOY196734 JFC196729:JFC196734 IVG196729:IVG196734 ILK196729:ILK196734 IBO196729:IBO196734 HRS196729:HRS196734 HHW196729:HHW196734 GYA196729:GYA196734 GOE196729:GOE196734 GEI196729:GEI196734 FUM196729:FUM196734 FKQ196729:FKQ196734 FAU196729:FAU196734 EQY196729:EQY196734 EHC196729:EHC196734 DXG196729:DXG196734 DNK196729:DNK196734 DDO196729:DDO196734 CTS196729:CTS196734 CJW196729:CJW196734 CAA196729:CAA196734 BQE196729:BQE196734 BGI196729:BGI196734 AWM196729:AWM196734 AMQ196729:AMQ196734 ACU196729:ACU196734 SY196729:SY196734 JC196729:JC196734 D196729:E196734 WVO131193:WVO131198 WLS131193:WLS131198 WBW131193:WBW131198 VSA131193:VSA131198 VIE131193:VIE131198 UYI131193:UYI131198 UOM131193:UOM131198 UEQ131193:UEQ131198 TUU131193:TUU131198 TKY131193:TKY131198 TBC131193:TBC131198 SRG131193:SRG131198 SHK131193:SHK131198 RXO131193:RXO131198 RNS131193:RNS131198 RDW131193:RDW131198 QUA131193:QUA131198 QKE131193:QKE131198 QAI131193:QAI131198 PQM131193:PQM131198 PGQ131193:PGQ131198 OWU131193:OWU131198 OMY131193:OMY131198 ODC131193:ODC131198 NTG131193:NTG131198 NJK131193:NJK131198 MZO131193:MZO131198 MPS131193:MPS131198 MFW131193:MFW131198 LWA131193:LWA131198 LME131193:LME131198 LCI131193:LCI131198 KSM131193:KSM131198 KIQ131193:KIQ131198 JYU131193:JYU131198 JOY131193:JOY131198 JFC131193:JFC131198 IVG131193:IVG131198 ILK131193:ILK131198 IBO131193:IBO131198 HRS131193:HRS131198 HHW131193:HHW131198 GYA131193:GYA131198 GOE131193:GOE131198 GEI131193:GEI131198 FUM131193:FUM131198 FKQ131193:FKQ131198 FAU131193:FAU131198 EQY131193:EQY131198 EHC131193:EHC131198 DXG131193:DXG131198 DNK131193:DNK131198 DDO131193:DDO131198 CTS131193:CTS131198 CJW131193:CJW131198 CAA131193:CAA131198 BQE131193:BQE131198 BGI131193:BGI131198 AWM131193:AWM131198 AMQ131193:AMQ131198 ACU131193:ACU131198 SY131193:SY131198 JC131193:JC131198 D131193:E131198 WVO65657:WVO65662 WLS65657:WLS65662 WBW65657:WBW65662 VSA65657:VSA65662 VIE65657:VIE65662 UYI65657:UYI65662 UOM65657:UOM65662 UEQ65657:UEQ65662 TUU65657:TUU65662 TKY65657:TKY65662 TBC65657:TBC65662 SRG65657:SRG65662 SHK65657:SHK65662 RXO65657:RXO65662 RNS65657:RNS65662 RDW65657:RDW65662 QUA65657:QUA65662 QKE65657:QKE65662 QAI65657:QAI65662 PQM65657:PQM65662 PGQ65657:PGQ65662 OWU65657:OWU65662 OMY65657:OMY65662 ODC65657:ODC65662 NTG65657:NTG65662 NJK65657:NJK65662 MZO65657:MZO65662 MPS65657:MPS65662 MFW65657:MFW65662 LWA65657:LWA65662 LME65657:LME65662 LCI65657:LCI65662 KSM65657:KSM65662 KIQ65657:KIQ65662 JYU65657:JYU65662 JOY65657:JOY65662 JFC65657:JFC65662 IVG65657:IVG65662 ILK65657:ILK65662 IBO65657:IBO65662 HRS65657:HRS65662 HHW65657:HHW65662 GYA65657:GYA65662 GOE65657:GOE65662 GEI65657:GEI65662 FUM65657:FUM65662 FKQ65657:FKQ65662 FAU65657:FAU65662 EQY65657:EQY65662 EHC65657:EHC65662 DXG65657:DXG65662 DNK65657:DNK65662 DDO65657:DDO65662 CTS65657:CTS65662 CJW65657:CJW65662 CAA65657:CAA65662 BQE65657:BQE65662 BGI65657:BGI65662 AWM65657:AWM65662 AMQ65657:AMQ65662 ACU65657:ACU65662 SY65657:SY65662 JC65657:JC65662 D65657:E65662 WVO983169:WVO983174 WLS983169:WLS983174 WBW983169:WBW983174 VSA983169:VSA983174 VIE983169:VIE983174 UYI983169:UYI983174 UOM983169:UOM983174 UEQ983169:UEQ983174 TUU983169:TUU983174 TKY983169:TKY983174 TBC983169:TBC983174 SRG983169:SRG983174 SHK983169:SHK983174 RXO983169:RXO983174 RNS983169:RNS983174 RDW983169:RDW983174 QUA983169:QUA983174 QKE983169:QKE983174 QAI983169:QAI983174 PQM983169:PQM983174 PGQ983169:PGQ983174 OWU983169:OWU983174 OMY983169:OMY983174 ODC983169:ODC983174 NTG983169:NTG983174 NJK983169:NJK983174 MZO983169:MZO983174 MPS983169:MPS983174 MFW983169:MFW983174 LWA983169:LWA983174 LME983169:LME983174 LCI983169:LCI983174 KSM983169:KSM983174 KIQ983169:KIQ983174 JYU983169:JYU983174 JOY983169:JOY983174 JFC983169:JFC983174 IVG983169:IVG983174 ILK983169:ILK983174 IBO983169:IBO983174 HRS983169:HRS983174 HHW983169:HHW983174 GYA983169:GYA983174 GOE983169:GOE983174 GEI983169:GEI983174 FUM983169:FUM983174 FKQ983169:FKQ983174 FAU983169:FAU983174 EQY983169:EQY983174 EHC983169:EHC983174 DXG983169:DXG983174 DNK983169:DNK983174 DDO983169:DDO983174 CTS983169:CTS983174 CJW983169:CJW983174 CAA983169:CAA983174 BQE983169:BQE983174 BGI983169:BGI983174 AWM983169:AWM983174 AMQ983169:AMQ983174 ACU983169:ACU983174 SY983169:SY983174 JC983169:JC983174 D983169:E983174 WVO917633:WVO917638 WLS917633:WLS917638 WBW917633:WBW917638 VSA917633:VSA917638 VIE917633:VIE917638 UYI917633:UYI917638 UOM917633:UOM917638 UEQ917633:UEQ917638 TUU917633:TUU917638 TKY917633:TKY917638 TBC917633:TBC917638 SRG917633:SRG917638 SHK917633:SHK917638 RXO917633:RXO917638 RNS917633:RNS917638 RDW917633:RDW917638 QUA917633:QUA917638 QKE917633:QKE917638 QAI917633:QAI917638 PQM917633:PQM917638 PGQ917633:PGQ917638 OWU917633:OWU917638 OMY917633:OMY917638 ODC917633:ODC917638 NTG917633:NTG917638 NJK917633:NJK917638 MZO917633:MZO917638 MPS917633:MPS917638 MFW917633:MFW917638 LWA917633:LWA917638 LME917633:LME917638 LCI917633:LCI917638 KSM917633:KSM917638 KIQ917633:KIQ917638 JYU917633:JYU917638 JOY917633:JOY917638 JFC917633:JFC917638 IVG917633:IVG917638 ILK917633:ILK917638 IBO917633:IBO917638 HRS917633:HRS917638 HHW917633:HHW917638 GYA917633:GYA917638 GOE917633:GOE917638 GEI917633:GEI917638 FUM917633:FUM917638 FKQ917633:FKQ917638 FAU917633:FAU917638 EQY917633:EQY917638 EHC917633:EHC917638 DXG917633:DXG917638 DNK917633:DNK917638 DDO917633:DDO917638 CTS917633:CTS917638 CJW917633:CJW917638 CAA917633:CAA917638 BQE917633:BQE917638 BGI917633:BGI917638 AWM917633:AWM917638 AMQ917633:AMQ917638 ACU917633:ACU917638 SY917633:SY917638 JC917633:JC917638 D917633:E917638 WVO852097:WVO852102 WLS852097:WLS852102 WBW852097:WBW852102 VSA852097:VSA852102 VIE852097:VIE852102 UYI852097:UYI852102 UOM852097:UOM852102 UEQ852097:UEQ852102 TUU852097:TUU852102 TKY852097:TKY852102 TBC852097:TBC852102 SRG852097:SRG852102 SHK852097:SHK852102 RXO852097:RXO852102 RNS852097:RNS852102 RDW852097:RDW852102 QUA852097:QUA852102 QKE852097:QKE852102 QAI852097:QAI852102 PQM852097:PQM852102 PGQ852097:PGQ852102 OWU852097:OWU852102 OMY852097:OMY852102 ODC852097:ODC852102 NTG852097:NTG852102 NJK852097:NJK852102 MZO852097:MZO852102 MPS852097:MPS852102 MFW852097:MFW852102 LWA852097:LWA852102 LME852097:LME852102 LCI852097:LCI852102 KSM852097:KSM852102 KIQ852097:KIQ852102 JYU852097:JYU852102 JOY852097:JOY852102 JFC852097:JFC852102 IVG852097:IVG852102 ILK852097:ILK852102 IBO852097:IBO852102 HRS852097:HRS852102 HHW852097:HHW852102 GYA852097:GYA852102 GOE852097:GOE852102 GEI852097:GEI852102 FUM852097:FUM852102 FKQ852097:FKQ852102 FAU852097:FAU852102 EQY852097:EQY852102 EHC852097:EHC852102 DXG852097:DXG852102 DNK852097:DNK852102 DDO852097:DDO852102 CTS852097:CTS852102 CJW852097:CJW852102 CAA852097:CAA852102 BQE852097:BQE852102 BGI852097:BGI852102 AWM852097:AWM852102 AMQ852097:AMQ852102 ACU852097:ACU852102 SY852097:SY852102 JC852097:JC852102 D852097:E852102 WVO786561:WVO786566 WLS786561:WLS786566 WBW786561:WBW786566 VSA786561:VSA786566 VIE786561:VIE786566 UYI786561:UYI786566 UOM786561:UOM786566 UEQ786561:UEQ786566 TUU786561:TUU786566 TKY786561:TKY786566 TBC786561:TBC786566 SRG786561:SRG786566 SHK786561:SHK786566 RXO786561:RXO786566 RNS786561:RNS786566 RDW786561:RDW786566 QUA786561:QUA786566 QKE786561:QKE786566 QAI786561:QAI786566 PQM786561:PQM786566 PGQ786561:PGQ786566 OWU786561:OWU786566 OMY786561:OMY786566 ODC786561:ODC786566 NTG786561:NTG786566 NJK786561:NJK786566 MZO786561:MZO786566 MPS786561:MPS786566 MFW786561:MFW786566 LWA786561:LWA786566 LME786561:LME786566 LCI786561:LCI786566 KSM786561:KSM786566 KIQ786561:KIQ786566 JYU786561:JYU786566 JOY786561:JOY786566 JFC786561:JFC786566 IVG786561:IVG786566 ILK786561:ILK786566 IBO786561:IBO786566 HRS786561:HRS786566 HHW786561:HHW786566 GYA786561:GYA786566 GOE786561:GOE786566 GEI786561:GEI786566 FUM786561:FUM786566 FKQ786561:FKQ786566 FAU786561:FAU786566 EQY786561:EQY786566 EHC786561:EHC786566 DXG786561:DXG786566 DNK786561:DNK786566 DDO786561:DDO786566 CTS786561:CTS786566 CJW786561:CJW786566 CAA786561:CAA786566 BQE786561:BQE786566 BGI786561:BGI786566 AWM786561:AWM786566 AMQ786561:AMQ786566 ACU786561:ACU786566 SY786561:SY786566 JC786561:JC786566 D786561:E786566 WVO721025:WVO721030 WLS721025:WLS721030 WBW721025:WBW721030 VSA721025:VSA721030 VIE721025:VIE721030 UYI721025:UYI721030 UOM721025:UOM721030 UEQ721025:UEQ721030 TUU721025:TUU721030 TKY721025:TKY721030 TBC721025:TBC721030 SRG721025:SRG721030 SHK721025:SHK721030 RXO721025:RXO721030 RNS721025:RNS721030 RDW721025:RDW721030 QUA721025:QUA721030 QKE721025:QKE721030 QAI721025:QAI721030 PQM721025:PQM721030 PGQ721025:PGQ721030 OWU721025:OWU721030 OMY721025:OMY721030 ODC721025:ODC721030 NTG721025:NTG721030 NJK721025:NJK721030 MZO721025:MZO721030 MPS721025:MPS721030 MFW721025:MFW721030 LWA721025:LWA721030 LME721025:LME721030 LCI721025:LCI721030 KSM721025:KSM721030 KIQ721025:KIQ721030 JYU721025:JYU721030 JOY721025:JOY721030 JFC721025:JFC721030 IVG721025:IVG721030 ILK721025:ILK721030 IBO721025:IBO721030 HRS721025:HRS721030 HHW721025:HHW721030 GYA721025:GYA721030 GOE721025:GOE721030 GEI721025:GEI721030 FUM721025:FUM721030 FKQ721025:FKQ721030 FAU721025:FAU721030 EQY721025:EQY721030 EHC721025:EHC721030 DXG721025:DXG721030 DNK721025:DNK721030 DDO721025:DDO721030 CTS721025:CTS721030 CJW721025:CJW721030 CAA721025:CAA721030 BQE721025:BQE721030 BGI721025:BGI721030 AWM721025:AWM721030 AMQ721025:AMQ721030 ACU721025:ACU721030 SY721025:SY721030 JC721025:JC721030 D721025:E721030 WVO655489:WVO655494 WLS655489:WLS655494 WBW655489:WBW655494 VSA655489:VSA655494 VIE655489:VIE655494 UYI655489:UYI655494 UOM655489:UOM655494 UEQ655489:UEQ655494 TUU655489:TUU655494 TKY655489:TKY655494 TBC655489:TBC655494 SRG655489:SRG655494 SHK655489:SHK655494 RXO655489:RXO655494 RNS655489:RNS655494 RDW655489:RDW655494 QUA655489:QUA655494 QKE655489:QKE655494 QAI655489:QAI655494 PQM655489:PQM655494 PGQ655489:PGQ655494 OWU655489:OWU655494 OMY655489:OMY655494 ODC655489:ODC655494 NTG655489:NTG655494 NJK655489:NJK655494 MZO655489:MZO655494 MPS655489:MPS655494 MFW655489:MFW655494 LWA655489:LWA655494 LME655489:LME655494 LCI655489:LCI655494 KSM655489:KSM655494 KIQ655489:KIQ655494 JYU655489:JYU655494 JOY655489:JOY655494 JFC655489:JFC655494 IVG655489:IVG655494 ILK655489:ILK655494 IBO655489:IBO655494 HRS655489:HRS655494 HHW655489:HHW655494 GYA655489:GYA655494 GOE655489:GOE655494 GEI655489:GEI655494 FUM655489:FUM655494 FKQ655489:FKQ655494 FAU655489:FAU655494 EQY655489:EQY655494 EHC655489:EHC655494 DXG655489:DXG655494 DNK655489:DNK655494 DDO655489:DDO655494 CTS655489:CTS655494 CJW655489:CJW655494 CAA655489:CAA655494 BQE655489:BQE655494 BGI655489:BGI655494 AWM655489:AWM655494 AMQ655489:AMQ655494 ACU655489:ACU655494 SY655489:SY655494 JC655489:JC655494 D655489:E655494 WVO589953:WVO589958 WLS589953:WLS589958 WBW589953:WBW589958 VSA589953:VSA589958 VIE589953:VIE589958 UYI589953:UYI589958 UOM589953:UOM589958 UEQ589953:UEQ589958 TUU589953:TUU589958 TKY589953:TKY589958 TBC589953:TBC589958 SRG589953:SRG589958 SHK589953:SHK589958 RXO589953:RXO589958 RNS589953:RNS589958 RDW589953:RDW589958 QUA589953:QUA589958 QKE589953:QKE589958 QAI589953:QAI589958 PQM589953:PQM589958 PGQ589953:PGQ589958 OWU589953:OWU589958 OMY589953:OMY589958 ODC589953:ODC589958 NTG589953:NTG589958 NJK589953:NJK589958 MZO589953:MZO589958 MPS589953:MPS589958 MFW589953:MFW589958 LWA589953:LWA589958 LME589953:LME589958 LCI589953:LCI589958 KSM589953:KSM589958 KIQ589953:KIQ589958 JYU589953:JYU589958 JOY589953:JOY589958 JFC589953:JFC589958 IVG589953:IVG589958 ILK589953:ILK589958 IBO589953:IBO589958 HRS589953:HRS589958 HHW589953:HHW589958 GYA589953:GYA589958 GOE589953:GOE589958 GEI589953:GEI589958 FUM589953:FUM589958 FKQ589953:FKQ589958 FAU589953:FAU589958 EQY589953:EQY589958 EHC589953:EHC589958 DXG589953:DXG589958 DNK589953:DNK589958 DDO589953:DDO589958 CTS589953:CTS589958 CJW589953:CJW589958 CAA589953:CAA589958 BQE589953:BQE589958 BGI589953:BGI589958 AWM589953:AWM589958 AMQ589953:AMQ589958 ACU589953:ACU589958 SY589953:SY589958 JC589953:JC589958 D589953:E589958 WVO524417:WVO524422 WLS524417:WLS524422 WBW524417:WBW524422 VSA524417:VSA524422 VIE524417:VIE524422 UYI524417:UYI524422 UOM524417:UOM524422 UEQ524417:UEQ524422 TUU524417:TUU524422 TKY524417:TKY524422 TBC524417:TBC524422 SRG524417:SRG524422 SHK524417:SHK524422 RXO524417:RXO524422 RNS524417:RNS524422 RDW524417:RDW524422 QUA524417:QUA524422 QKE524417:QKE524422 QAI524417:QAI524422 PQM524417:PQM524422 PGQ524417:PGQ524422 OWU524417:OWU524422 OMY524417:OMY524422 ODC524417:ODC524422 NTG524417:NTG524422 NJK524417:NJK524422 MZO524417:MZO524422 MPS524417:MPS524422 MFW524417:MFW524422 LWA524417:LWA524422 LME524417:LME524422 LCI524417:LCI524422 KSM524417:KSM524422 KIQ524417:KIQ524422 JYU524417:JYU524422 JOY524417:JOY524422 JFC524417:JFC524422 IVG524417:IVG524422 ILK524417:ILK524422 IBO524417:IBO524422 HRS524417:HRS524422 HHW524417:HHW524422 GYA524417:GYA524422 GOE524417:GOE524422 GEI524417:GEI524422 FUM524417:FUM524422 FKQ524417:FKQ524422 FAU524417:FAU524422 EQY524417:EQY524422 EHC524417:EHC524422 DXG524417:DXG524422 DNK524417:DNK524422 DDO524417:DDO524422 CTS524417:CTS524422 CJW524417:CJW524422 CAA524417:CAA524422 BQE524417:BQE524422 BGI524417:BGI524422 AWM524417:AWM524422 AMQ524417:AMQ524422 ACU524417:ACU524422 SY524417:SY524422 JC524417:JC524422 D524417:E524422 WVO458881:WVO458886 WLS458881:WLS458886 WBW458881:WBW458886 VSA458881:VSA458886 VIE458881:VIE458886 UYI458881:UYI458886 UOM458881:UOM458886 UEQ458881:UEQ458886 TUU458881:TUU458886 TKY458881:TKY458886 TBC458881:TBC458886 SRG458881:SRG458886 SHK458881:SHK458886 RXO458881:RXO458886 RNS458881:RNS458886 RDW458881:RDW458886 QUA458881:QUA458886 QKE458881:QKE458886 QAI458881:QAI458886 PQM458881:PQM458886 PGQ458881:PGQ458886 OWU458881:OWU458886 OMY458881:OMY458886 ODC458881:ODC458886 NTG458881:NTG458886 NJK458881:NJK458886 MZO458881:MZO458886 MPS458881:MPS458886 MFW458881:MFW458886 LWA458881:LWA458886 LME458881:LME458886 LCI458881:LCI458886 KSM458881:KSM458886 KIQ458881:KIQ458886 JYU458881:JYU458886 JOY458881:JOY458886 JFC458881:JFC458886 IVG458881:IVG458886 ILK458881:ILK458886 IBO458881:IBO458886 HRS458881:HRS458886 HHW458881:HHW458886 GYA458881:GYA458886 GOE458881:GOE458886 GEI458881:GEI458886 FUM458881:FUM458886 FKQ458881:FKQ458886 FAU458881:FAU458886 EQY458881:EQY458886 EHC458881:EHC458886 DXG458881:DXG458886 DNK458881:DNK458886 DDO458881:DDO458886 CTS458881:CTS458886 CJW458881:CJW458886 CAA458881:CAA458886 BQE458881:BQE458886 BGI458881:BGI458886 AWM458881:AWM458886 AMQ458881:AMQ458886 ACU458881:ACU458886 SY458881:SY458886 JC458881:JC458886 D458881:E458886 WVO393345:WVO393350 WLS393345:WLS393350 WBW393345:WBW393350 VSA393345:VSA393350 VIE393345:VIE393350 UYI393345:UYI393350 UOM393345:UOM393350 UEQ393345:UEQ393350 TUU393345:TUU393350 TKY393345:TKY393350 TBC393345:TBC393350 SRG393345:SRG393350 SHK393345:SHK393350 RXO393345:RXO393350 RNS393345:RNS393350 RDW393345:RDW393350 QUA393345:QUA393350 QKE393345:QKE393350 QAI393345:QAI393350 PQM393345:PQM393350 PGQ393345:PGQ393350 OWU393345:OWU393350 OMY393345:OMY393350 ODC393345:ODC393350 NTG393345:NTG393350 NJK393345:NJK393350 MZO393345:MZO393350 MPS393345:MPS393350 MFW393345:MFW393350 LWA393345:LWA393350 LME393345:LME393350 LCI393345:LCI393350 KSM393345:KSM393350 KIQ393345:KIQ393350 JYU393345:JYU393350 JOY393345:JOY393350 JFC393345:JFC393350 IVG393345:IVG393350 ILK393345:ILK393350 IBO393345:IBO393350 HRS393345:HRS393350 HHW393345:HHW393350 GYA393345:GYA393350 GOE393345:GOE393350 GEI393345:GEI393350 FUM393345:FUM393350 FKQ393345:FKQ393350 FAU393345:FAU393350 EQY393345:EQY393350 EHC393345:EHC393350 DXG393345:DXG393350 DNK393345:DNK393350 DDO393345:DDO393350 CTS393345:CTS393350 CJW393345:CJW393350 CAA393345:CAA393350 BQE393345:BQE393350 BGI393345:BGI393350 AWM393345:AWM393350 AMQ393345:AMQ393350 ACU393345:ACU393350 SY393345:SY393350 JC393345:JC393350 D393345:E393350 WVO327809:WVO327814 WLS327809:WLS327814 WBW327809:WBW327814 VSA327809:VSA327814 VIE327809:VIE327814 UYI327809:UYI327814 UOM327809:UOM327814 UEQ327809:UEQ327814 TUU327809:TUU327814 TKY327809:TKY327814 TBC327809:TBC327814 SRG327809:SRG327814 SHK327809:SHK327814 RXO327809:RXO327814 RNS327809:RNS327814 RDW327809:RDW327814 QUA327809:QUA327814 QKE327809:QKE327814 QAI327809:QAI327814 PQM327809:PQM327814 PGQ327809:PGQ327814 OWU327809:OWU327814 OMY327809:OMY327814 ODC327809:ODC327814 NTG327809:NTG327814 NJK327809:NJK327814 MZO327809:MZO327814 MPS327809:MPS327814 MFW327809:MFW327814 LWA327809:LWA327814 LME327809:LME327814 LCI327809:LCI327814 KSM327809:KSM327814 KIQ327809:KIQ327814 JYU327809:JYU327814 JOY327809:JOY327814 JFC327809:JFC327814 IVG327809:IVG327814 ILK327809:ILK327814 IBO327809:IBO327814 HRS327809:HRS327814 HHW327809:HHW327814 GYA327809:GYA327814 GOE327809:GOE327814 GEI327809:GEI327814 FUM327809:FUM327814 FKQ327809:FKQ327814 FAU327809:FAU327814 EQY327809:EQY327814 EHC327809:EHC327814 DXG327809:DXG327814 DNK327809:DNK327814 DDO327809:DDO327814 CTS327809:CTS327814 CJW327809:CJW327814 CAA327809:CAA327814 BQE327809:BQE327814 BGI327809:BGI327814 AWM327809:AWM327814 AMQ327809:AMQ327814 ACU327809:ACU327814 SY327809:SY327814 JC327809:JC327814 D327809:E327814 WVO262273:WVO262278 WLS262273:WLS262278 WBW262273:WBW262278 VSA262273:VSA262278 VIE262273:VIE262278 UYI262273:UYI262278 UOM262273:UOM262278 UEQ262273:UEQ262278 TUU262273:TUU262278 TKY262273:TKY262278 TBC262273:TBC262278 SRG262273:SRG262278 SHK262273:SHK262278 RXO262273:RXO262278 RNS262273:RNS262278 RDW262273:RDW262278 QUA262273:QUA262278 QKE262273:QKE262278 QAI262273:QAI262278 PQM262273:PQM262278 PGQ262273:PGQ262278 OWU262273:OWU262278 OMY262273:OMY262278 ODC262273:ODC262278 NTG262273:NTG262278 NJK262273:NJK262278 MZO262273:MZO262278 MPS262273:MPS262278 MFW262273:MFW262278 LWA262273:LWA262278 LME262273:LME262278 LCI262273:LCI262278 KSM262273:KSM262278 KIQ262273:KIQ262278 JYU262273:JYU262278 JOY262273:JOY262278 JFC262273:JFC262278 IVG262273:IVG262278 ILK262273:ILK262278 IBO262273:IBO262278 HRS262273:HRS262278 HHW262273:HHW262278 GYA262273:GYA262278 GOE262273:GOE262278 GEI262273:GEI262278 FUM262273:FUM262278 FKQ262273:FKQ262278 FAU262273:FAU262278 EQY262273:EQY262278 EHC262273:EHC262278 DXG262273:DXG262278 DNK262273:DNK262278 DDO262273:DDO262278 CTS262273:CTS262278 CJW262273:CJW262278 CAA262273:CAA262278 BQE262273:BQE262278 BGI262273:BGI262278 AWM262273:AWM262278 AMQ262273:AMQ262278 ACU262273:ACU262278 SY262273:SY262278 JC262273:JC262278 D262273:E262278 WVO196737:WVO196742 WLS196737:WLS196742 WBW196737:WBW196742 VSA196737:VSA196742 VIE196737:VIE196742 UYI196737:UYI196742 UOM196737:UOM196742 UEQ196737:UEQ196742 TUU196737:TUU196742 TKY196737:TKY196742 TBC196737:TBC196742 SRG196737:SRG196742 SHK196737:SHK196742 RXO196737:RXO196742 RNS196737:RNS196742 RDW196737:RDW196742 QUA196737:QUA196742 QKE196737:QKE196742 QAI196737:QAI196742 PQM196737:PQM196742 PGQ196737:PGQ196742 OWU196737:OWU196742 OMY196737:OMY196742 ODC196737:ODC196742 NTG196737:NTG196742 NJK196737:NJK196742 MZO196737:MZO196742 MPS196737:MPS196742 MFW196737:MFW196742 LWA196737:LWA196742 LME196737:LME196742 LCI196737:LCI196742 KSM196737:KSM196742 KIQ196737:KIQ196742 JYU196737:JYU196742 JOY196737:JOY196742 JFC196737:JFC196742 IVG196737:IVG196742 ILK196737:ILK196742 IBO196737:IBO196742 HRS196737:HRS196742 HHW196737:HHW196742 GYA196737:GYA196742 GOE196737:GOE196742 GEI196737:GEI196742 FUM196737:FUM196742 FKQ196737:FKQ196742 FAU196737:FAU196742 EQY196737:EQY196742 EHC196737:EHC196742 DXG196737:DXG196742 DNK196737:DNK196742 DDO196737:DDO196742 CTS196737:CTS196742 CJW196737:CJW196742 CAA196737:CAA196742 BQE196737:BQE196742 BGI196737:BGI196742 AWM196737:AWM196742 AMQ196737:AMQ196742 ACU196737:ACU196742 SY196737:SY196742 JC196737:JC196742 D196737:E196742 WVO131201:WVO131206 WLS131201:WLS131206 WBW131201:WBW131206 VSA131201:VSA131206 VIE131201:VIE131206 UYI131201:UYI131206 UOM131201:UOM131206 UEQ131201:UEQ131206 TUU131201:TUU131206 TKY131201:TKY131206 TBC131201:TBC131206 SRG131201:SRG131206 SHK131201:SHK131206 RXO131201:RXO131206 RNS131201:RNS131206 RDW131201:RDW131206 QUA131201:QUA131206 QKE131201:QKE131206 QAI131201:QAI131206 PQM131201:PQM131206 PGQ131201:PGQ131206 OWU131201:OWU131206 OMY131201:OMY131206 ODC131201:ODC131206 NTG131201:NTG131206 NJK131201:NJK131206 MZO131201:MZO131206 MPS131201:MPS131206 MFW131201:MFW131206 LWA131201:LWA131206 LME131201:LME131206 LCI131201:LCI131206 KSM131201:KSM131206 KIQ131201:KIQ131206 JYU131201:JYU131206 JOY131201:JOY131206 JFC131201:JFC131206 IVG131201:IVG131206 ILK131201:ILK131206 IBO131201:IBO131206 HRS131201:HRS131206 HHW131201:HHW131206 GYA131201:GYA131206 GOE131201:GOE131206 GEI131201:GEI131206 FUM131201:FUM131206 FKQ131201:FKQ131206 FAU131201:FAU131206 EQY131201:EQY131206 EHC131201:EHC131206 DXG131201:DXG131206 DNK131201:DNK131206 DDO131201:DDO131206 CTS131201:CTS131206 CJW131201:CJW131206 CAA131201:CAA131206 BQE131201:BQE131206 BGI131201:BGI131206 AWM131201:AWM131206 AMQ131201:AMQ131206 ACU131201:ACU131206 SY131201:SY131206 JC131201:JC131206 D131201:E131206 WVO65665:WVO65670 WLS65665:WLS65670 WBW65665:WBW65670 VSA65665:VSA65670 VIE65665:VIE65670 UYI65665:UYI65670 UOM65665:UOM65670 UEQ65665:UEQ65670 TUU65665:TUU65670 TKY65665:TKY65670 TBC65665:TBC65670 SRG65665:SRG65670 SHK65665:SHK65670 RXO65665:RXO65670 RNS65665:RNS65670 RDW65665:RDW65670 QUA65665:QUA65670 QKE65665:QKE65670 QAI65665:QAI65670 PQM65665:PQM65670 PGQ65665:PGQ65670 OWU65665:OWU65670 OMY65665:OMY65670 ODC65665:ODC65670 NTG65665:NTG65670 NJK65665:NJK65670 MZO65665:MZO65670 MPS65665:MPS65670 MFW65665:MFW65670 LWA65665:LWA65670 LME65665:LME65670 LCI65665:LCI65670 KSM65665:KSM65670 KIQ65665:KIQ65670 JYU65665:JYU65670 JOY65665:JOY65670 JFC65665:JFC65670 IVG65665:IVG65670 ILK65665:ILK65670 IBO65665:IBO65670 HRS65665:HRS65670 HHW65665:HHW65670 GYA65665:GYA65670 GOE65665:GOE65670 GEI65665:GEI65670 FUM65665:FUM65670 FKQ65665:FKQ65670 FAU65665:FAU65670 EQY65665:EQY65670 EHC65665:EHC65670 DXG65665:DXG65670 DNK65665:DNK65670 DDO65665:DDO65670 CTS65665:CTS65670 CJW65665:CJW65670 CAA65665:CAA65670 BQE65665:BQE65670 BGI65665:BGI65670 AWM65665:AWM65670 AMQ65665:AMQ65670 ACU65665:ACU65670 SY65665:SY65670 JC65665:JC65670 D65665:E65670 WVO983177:WVO983182 WLS983177:WLS983182 WBW983177:WBW983182 VSA983177:VSA983182 VIE983177:VIE983182 UYI983177:UYI983182 UOM983177:UOM983182 UEQ983177:UEQ983182 TUU983177:TUU983182 TKY983177:TKY983182 TBC983177:TBC983182 SRG983177:SRG983182 SHK983177:SHK983182 RXO983177:RXO983182 RNS983177:RNS983182 RDW983177:RDW983182 QUA983177:QUA983182 QKE983177:QKE983182 QAI983177:QAI983182 PQM983177:PQM983182 PGQ983177:PGQ983182 OWU983177:OWU983182 OMY983177:OMY983182 ODC983177:ODC983182 NTG983177:NTG983182 NJK983177:NJK983182 MZO983177:MZO983182 MPS983177:MPS983182 MFW983177:MFW983182 LWA983177:LWA983182 LME983177:LME983182 LCI983177:LCI983182 KSM983177:KSM983182 KIQ983177:KIQ983182 JYU983177:JYU983182 JOY983177:JOY983182 JFC983177:JFC983182 IVG983177:IVG983182 ILK983177:ILK983182 IBO983177:IBO983182 HRS983177:HRS983182 HHW983177:HHW983182 GYA983177:GYA983182 GOE983177:GOE983182 GEI983177:GEI983182 FUM983177:FUM983182 FKQ983177:FKQ983182 FAU983177:FAU983182 EQY983177:EQY983182 EHC983177:EHC983182 DXG983177:DXG983182 DNK983177:DNK983182 DDO983177:DDO983182 CTS983177:CTS983182 CJW983177:CJW983182 CAA983177:CAA983182 BQE983177:BQE983182 BGI983177:BGI983182 AWM983177:AWM983182 AMQ983177:AMQ983182 ACU983177:ACU983182 SY983177:SY983182 JC983177:JC983182 D983177:E983182 WVO917641:WVO917646 WLS917641:WLS917646 WBW917641:WBW917646 VSA917641:VSA917646 VIE917641:VIE917646 UYI917641:UYI917646 UOM917641:UOM917646 UEQ917641:UEQ917646 TUU917641:TUU917646 TKY917641:TKY917646 TBC917641:TBC917646 SRG917641:SRG917646 SHK917641:SHK917646 RXO917641:RXO917646 RNS917641:RNS917646 RDW917641:RDW917646 QUA917641:QUA917646 QKE917641:QKE917646 QAI917641:QAI917646 PQM917641:PQM917646 PGQ917641:PGQ917646 OWU917641:OWU917646 OMY917641:OMY917646 ODC917641:ODC917646 NTG917641:NTG917646 NJK917641:NJK917646 MZO917641:MZO917646 MPS917641:MPS917646 MFW917641:MFW917646 LWA917641:LWA917646 LME917641:LME917646 LCI917641:LCI917646 KSM917641:KSM917646 KIQ917641:KIQ917646 JYU917641:JYU917646 JOY917641:JOY917646 JFC917641:JFC917646 IVG917641:IVG917646 ILK917641:ILK917646 IBO917641:IBO917646 HRS917641:HRS917646 HHW917641:HHW917646 GYA917641:GYA917646 GOE917641:GOE917646 GEI917641:GEI917646 FUM917641:FUM917646 FKQ917641:FKQ917646 FAU917641:FAU917646 EQY917641:EQY917646 EHC917641:EHC917646 DXG917641:DXG917646 DNK917641:DNK917646 DDO917641:DDO917646 CTS917641:CTS917646 CJW917641:CJW917646 CAA917641:CAA917646 BQE917641:BQE917646 BGI917641:BGI917646 AWM917641:AWM917646 AMQ917641:AMQ917646 ACU917641:ACU917646 SY917641:SY917646 JC917641:JC917646 D917641:E917646 WVO852105:WVO852110 WLS852105:WLS852110 WBW852105:WBW852110 VSA852105:VSA852110 VIE852105:VIE852110 UYI852105:UYI852110 UOM852105:UOM852110 UEQ852105:UEQ852110 TUU852105:TUU852110 TKY852105:TKY852110 TBC852105:TBC852110 SRG852105:SRG852110 SHK852105:SHK852110 RXO852105:RXO852110 RNS852105:RNS852110 RDW852105:RDW852110 QUA852105:QUA852110 QKE852105:QKE852110 QAI852105:QAI852110 PQM852105:PQM852110 PGQ852105:PGQ852110 OWU852105:OWU852110 OMY852105:OMY852110 ODC852105:ODC852110 NTG852105:NTG852110 NJK852105:NJK852110 MZO852105:MZO852110 MPS852105:MPS852110 MFW852105:MFW852110 LWA852105:LWA852110 LME852105:LME852110 LCI852105:LCI852110 KSM852105:KSM852110 KIQ852105:KIQ852110 JYU852105:JYU852110 JOY852105:JOY852110 JFC852105:JFC852110 IVG852105:IVG852110 ILK852105:ILK852110 IBO852105:IBO852110 HRS852105:HRS852110 HHW852105:HHW852110 GYA852105:GYA852110 GOE852105:GOE852110 GEI852105:GEI852110 FUM852105:FUM852110 FKQ852105:FKQ852110 FAU852105:FAU852110 EQY852105:EQY852110 EHC852105:EHC852110 DXG852105:DXG852110 DNK852105:DNK852110 DDO852105:DDO852110 CTS852105:CTS852110 CJW852105:CJW852110 CAA852105:CAA852110 BQE852105:BQE852110 BGI852105:BGI852110 AWM852105:AWM852110 AMQ852105:AMQ852110 ACU852105:ACU852110 SY852105:SY852110 JC852105:JC852110 D852105:E852110 WVO786569:WVO786574 WLS786569:WLS786574 WBW786569:WBW786574 VSA786569:VSA786574 VIE786569:VIE786574 UYI786569:UYI786574 UOM786569:UOM786574 UEQ786569:UEQ786574 TUU786569:TUU786574 TKY786569:TKY786574 TBC786569:TBC786574 SRG786569:SRG786574 SHK786569:SHK786574 RXO786569:RXO786574 RNS786569:RNS786574 RDW786569:RDW786574 QUA786569:QUA786574 QKE786569:QKE786574 QAI786569:QAI786574 PQM786569:PQM786574 PGQ786569:PGQ786574 OWU786569:OWU786574 OMY786569:OMY786574 ODC786569:ODC786574 NTG786569:NTG786574 NJK786569:NJK786574 MZO786569:MZO786574 MPS786569:MPS786574 MFW786569:MFW786574 LWA786569:LWA786574 LME786569:LME786574 LCI786569:LCI786574 KSM786569:KSM786574 KIQ786569:KIQ786574 JYU786569:JYU786574 JOY786569:JOY786574 JFC786569:JFC786574 IVG786569:IVG786574 ILK786569:ILK786574 IBO786569:IBO786574 HRS786569:HRS786574 HHW786569:HHW786574 GYA786569:GYA786574 GOE786569:GOE786574 GEI786569:GEI786574 FUM786569:FUM786574 FKQ786569:FKQ786574 FAU786569:FAU786574 EQY786569:EQY786574 EHC786569:EHC786574 DXG786569:DXG786574 DNK786569:DNK786574 DDO786569:DDO786574 CTS786569:CTS786574 CJW786569:CJW786574 CAA786569:CAA786574 BQE786569:BQE786574 BGI786569:BGI786574 AWM786569:AWM786574 AMQ786569:AMQ786574 ACU786569:ACU786574 SY786569:SY786574 JC786569:JC786574 D786569:E786574 WVO721033:WVO721038 WLS721033:WLS721038 WBW721033:WBW721038 VSA721033:VSA721038 VIE721033:VIE721038 UYI721033:UYI721038 UOM721033:UOM721038 UEQ721033:UEQ721038 TUU721033:TUU721038 TKY721033:TKY721038 TBC721033:TBC721038 SRG721033:SRG721038 SHK721033:SHK721038 RXO721033:RXO721038 RNS721033:RNS721038 RDW721033:RDW721038 QUA721033:QUA721038 QKE721033:QKE721038 QAI721033:QAI721038 PQM721033:PQM721038 PGQ721033:PGQ721038 OWU721033:OWU721038 OMY721033:OMY721038 ODC721033:ODC721038 NTG721033:NTG721038 NJK721033:NJK721038 MZO721033:MZO721038 MPS721033:MPS721038 MFW721033:MFW721038 LWA721033:LWA721038 LME721033:LME721038 LCI721033:LCI721038 KSM721033:KSM721038 KIQ721033:KIQ721038 JYU721033:JYU721038 JOY721033:JOY721038 JFC721033:JFC721038 IVG721033:IVG721038 ILK721033:ILK721038 IBO721033:IBO721038 HRS721033:HRS721038 HHW721033:HHW721038 GYA721033:GYA721038 GOE721033:GOE721038 GEI721033:GEI721038 FUM721033:FUM721038 FKQ721033:FKQ721038 FAU721033:FAU721038 EQY721033:EQY721038 EHC721033:EHC721038 DXG721033:DXG721038 DNK721033:DNK721038 DDO721033:DDO721038 CTS721033:CTS721038 CJW721033:CJW721038 CAA721033:CAA721038 BQE721033:BQE721038 BGI721033:BGI721038 AWM721033:AWM721038 AMQ721033:AMQ721038 ACU721033:ACU721038 SY721033:SY721038 JC721033:JC721038 D721033:E721038 WVO655497:WVO655502 WLS655497:WLS655502 WBW655497:WBW655502 VSA655497:VSA655502 VIE655497:VIE655502 UYI655497:UYI655502 UOM655497:UOM655502 UEQ655497:UEQ655502 TUU655497:TUU655502 TKY655497:TKY655502 TBC655497:TBC655502 SRG655497:SRG655502 SHK655497:SHK655502 RXO655497:RXO655502 RNS655497:RNS655502 RDW655497:RDW655502 QUA655497:QUA655502 QKE655497:QKE655502 QAI655497:QAI655502 PQM655497:PQM655502 PGQ655497:PGQ655502 OWU655497:OWU655502 OMY655497:OMY655502 ODC655497:ODC655502 NTG655497:NTG655502 NJK655497:NJK655502 MZO655497:MZO655502 MPS655497:MPS655502 MFW655497:MFW655502 LWA655497:LWA655502 LME655497:LME655502 LCI655497:LCI655502 KSM655497:KSM655502 KIQ655497:KIQ655502 JYU655497:JYU655502 JOY655497:JOY655502 JFC655497:JFC655502 IVG655497:IVG655502 ILK655497:ILK655502 IBO655497:IBO655502 HRS655497:HRS655502 HHW655497:HHW655502 GYA655497:GYA655502 GOE655497:GOE655502 GEI655497:GEI655502 FUM655497:FUM655502 FKQ655497:FKQ655502 FAU655497:FAU655502 EQY655497:EQY655502 EHC655497:EHC655502 DXG655497:DXG655502 DNK655497:DNK655502 DDO655497:DDO655502 CTS655497:CTS655502 CJW655497:CJW655502 CAA655497:CAA655502 BQE655497:BQE655502 BGI655497:BGI655502 AWM655497:AWM655502 AMQ655497:AMQ655502 ACU655497:ACU655502 SY655497:SY655502 JC655497:JC655502 D655497:E655502 WVO589961:WVO589966 WLS589961:WLS589966 WBW589961:WBW589966 VSA589961:VSA589966 VIE589961:VIE589966 UYI589961:UYI589966 UOM589961:UOM589966 UEQ589961:UEQ589966 TUU589961:TUU589966 TKY589961:TKY589966 TBC589961:TBC589966 SRG589961:SRG589966 SHK589961:SHK589966 RXO589961:RXO589966 RNS589961:RNS589966 RDW589961:RDW589966 QUA589961:QUA589966 QKE589961:QKE589966 QAI589961:QAI589966 PQM589961:PQM589966 PGQ589961:PGQ589966 OWU589961:OWU589966 OMY589961:OMY589966 ODC589961:ODC589966 NTG589961:NTG589966 NJK589961:NJK589966 MZO589961:MZO589966 MPS589961:MPS589966 MFW589961:MFW589966 LWA589961:LWA589966 LME589961:LME589966 LCI589961:LCI589966 KSM589961:KSM589966 KIQ589961:KIQ589966 JYU589961:JYU589966 JOY589961:JOY589966 JFC589961:JFC589966 IVG589961:IVG589966 ILK589961:ILK589966 IBO589961:IBO589966 HRS589961:HRS589966 HHW589961:HHW589966 GYA589961:GYA589966 GOE589961:GOE589966 GEI589961:GEI589966 FUM589961:FUM589966 FKQ589961:FKQ589966 FAU589961:FAU589966 EQY589961:EQY589966 EHC589961:EHC589966 DXG589961:DXG589966 DNK589961:DNK589966 DDO589961:DDO589966 CTS589961:CTS589966 CJW589961:CJW589966 CAA589961:CAA589966 BQE589961:BQE589966 BGI589961:BGI589966 AWM589961:AWM589966 AMQ589961:AMQ589966 ACU589961:ACU589966 SY589961:SY589966 JC589961:JC589966 D589961:E589966 WVO524425:WVO524430 WLS524425:WLS524430 WBW524425:WBW524430 VSA524425:VSA524430 VIE524425:VIE524430 UYI524425:UYI524430 UOM524425:UOM524430 UEQ524425:UEQ524430 TUU524425:TUU524430 TKY524425:TKY524430 TBC524425:TBC524430 SRG524425:SRG524430 SHK524425:SHK524430 RXO524425:RXO524430 RNS524425:RNS524430 RDW524425:RDW524430 QUA524425:QUA524430 QKE524425:QKE524430 QAI524425:QAI524430 PQM524425:PQM524430 PGQ524425:PGQ524430 OWU524425:OWU524430 OMY524425:OMY524430 ODC524425:ODC524430 NTG524425:NTG524430 NJK524425:NJK524430 MZO524425:MZO524430 MPS524425:MPS524430 MFW524425:MFW524430 LWA524425:LWA524430 LME524425:LME524430 LCI524425:LCI524430 KSM524425:KSM524430 KIQ524425:KIQ524430 JYU524425:JYU524430 JOY524425:JOY524430 JFC524425:JFC524430 IVG524425:IVG524430 ILK524425:ILK524430 IBO524425:IBO524430 HRS524425:HRS524430 HHW524425:HHW524430 GYA524425:GYA524430 GOE524425:GOE524430 GEI524425:GEI524430 FUM524425:FUM524430 FKQ524425:FKQ524430 FAU524425:FAU524430 EQY524425:EQY524430 EHC524425:EHC524430 DXG524425:DXG524430 DNK524425:DNK524430 DDO524425:DDO524430 CTS524425:CTS524430 CJW524425:CJW524430 CAA524425:CAA524430 BQE524425:BQE524430 BGI524425:BGI524430 AWM524425:AWM524430 AMQ524425:AMQ524430 ACU524425:ACU524430 SY524425:SY524430 JC524425:JC524430 D524425:E524430 WVO458889:WVO458894 WLS458889:WLS458894 WBW458889:WBW458894 VSA458889:VSA458894 VIE458889:VIE458894 UYI458889:UYI458894 UOM458889:UOM458894 UEQ458889:UEQ458894 TUU458889:TUU458894 TKY458889:TKY458894 TBC458889:TBC458894 SRG458889:SRG458894 SHK458889:SHK458894 RXO458889:RXO458894 RNS458889:RNS458894 RDW458889:RDW458894 QUA458889:QUA458894 QKE458889:QKE458894 QAI458889:QAI458894 PQM458889:PQM458894 PGQ458889:PGQ458894 OWU458889:OWU458894 OMY458889:OMY458894 ODC458889:ODC458894 NTG458889:NTG458894 NJK458889:NJK458894 MZO458889:MZO458894 MPS458889:MPS458894 MFW458889:MFW458894 LWA458889:LWA458894 LME458889:LME458894 LCI458889:LCI458894 KSM458889:KSM458894 KIQ458889:KIQ458894 JYU458889:JYU458894 JOY458889:JOY458894 JFC458889:JFC458894 IVG458889:IVG458894 ILK458889:ILK458894 IBO458889:IBO458894 HRS458889:HRS458894 HHW458889:HHW458894 GYA458889:GYA458894 GOE458889:GOE458894 GEI458889:GEI458894 FUM458889:FUM458894 FKQ458889:FKQ458894 FAU458889:FAU458894 EQY458889:EQY458894 EHC458889:EHC458894 DXG458889:DXG458894 DNK458889:DNK458894 DDO458889:DDO458894 CTS458889:CTS458894 CJW458889:CJW458894 CAA458889:CAA458894 BQE458889:BQE458894 BGI458889:BGI458894 AWM458889:AWM458894 AMQ458889:AMQ458894 ACU458889:ACU458894 SY458889:SY458894 JC458889:JC458894 D458889:E458894 WVO393353:WVO393358 WLS393353:WLS393358 WBW393353:WBW393358 VSA393353:VSA393358 VIE393353:VIE393358 UYI393353:UYI393358 UOM393353:UOM393358 UEQ393353:UEQ393358 TUU393353:TUU393358 TKY393353:TKY393358 TBC393353:TBC393358 SRG393353:SRG393358 SHK393353:SHK393358 RXO393353:RXO393358 RNS393353:RNS393358 RDW393353:RDW393358 QUA393353:QUA393358 QKE393353:QKE393358 QAI393353:QAI393358 PQM393353:PQM393358 PGQ393353:PGQ393358 OWU393353:OWU393358 OMY393353:OMY393358 ODC393353:ODC393358 NTG393353:NTG393358 NJK393353:NJK393358 MZO393353:MZO393358 MPS393353:MPS393358 MFW393353:MFW393358 LWA393353:LWA393358 LME393353:LME393358 LCI393353:LCI393358 KSM393353:KSM393358 KIQ393353:KIQ393358 JYU393353:JYU393358 JOY393353:JOY393358 JFC393353:JFC393358 IVG393353:IVG393358 ILK393353:ILK393358 IBO393353:IBO393358 HRS393353:HRS393358 HHW393353:HHW393358 GYA393353:GYA393358 GOE393353:GOE393358 GEI393353:GEI393358 FUM393353:FUM393358 FKQ393353:FKQ393358 FAU393353:FAU393358 EQY393353:EQY393358 EHC393353:EHC393358 DXG393353:DXG393358 DNK393353:DNK393358 DDO393353:DDO393358 CTS393353:CTS393358 CJW393353:CJW393358 CAA393353:CAA393358 BQE393353:BQE393358 BGI393353:BGI393358 AWM393353:AWM393358 AMQ393353:AMQ393358 ACU393353:ACU393358 SY393353:SY393358 JC393353:JC393358 D393353:E393358 WVO327817:WVO327822 WLS327817:WLS327822 WBW327817:WBW327822 VSA327817:VSA327822 VIE327817:VIE327822 UYI327817:UYI327822 UOM327817:UOM327822 UEQ327817:UEQ327822 TUU327817:TUU327822 TKY327817:TKY327822 TBC327817:TBC327822 SRG327817:SRG327822 SHK327817:SHK327822 RXO327817:RXO327822 RNS327817:RNS327822 RDW327817:RDW327822 QUA327817:QUA327822 QKE327817:QKE327822 QAI327817:QAI327822 PQM327817:PQM327822 PGQ327817:PGQ327822 OWU327817:OWU327822 OMY327817:OMY327822 ODC327817:ODC327822 NTG327817:NTG327822 NJK327817:NJK327822 MZO327817:MZO327822 MPS327817:MPS327822 MFW327817:MFW327822 LWA327817:LWA327822 LME327817:LME327822 LCI327817:LCI327822 KSM327817:KSM327822 KIQ327817:KIQ327822 JYU327817:JYU327822 JOY327817:JOY327822 JFC327817:JFC327822 IVG327817:IVG327822 ILK327817:ILK327822 IBO327817:IBO327822 HRS327817:HRS327822 HHW327817:HHW327822 GYA327817:GYA327822 GOE327817:GOE327822 GEI327817:GEI327822 FUM327817:FUM327822 FKQ327817:FKQ327822 FAU327817:FAU327822 EQY327817:EQY327822 EHC327817:EHC327822 DXG327817:DXG327822 DNK327817:DNK327822 DDO327817:DDO327822 CTS327817:CTS327822 CJW327817:CJW327822 CAA327817:CAA327822 BQE327817:BQE327822 BGI327817:BGI327822 AWM327817:AWM327822 AMQ327817:AMQ327822 ACU327817:ACU327822 SY327817:SY327822 JC327817:JC327822 D327817:E327822 WVO262281:WVO262286 WLS262281:WLS262286 WBW262281:WBW262286 VSA262281:VSA262286 VIE262281:VIE262286 UYI262281:UYI262286 UOM262281:UOM262286 UEQ262281:UEQ262286 TUU262281:TUU262286 TKY262281:TKY262286 TBC262281:TBC262286 SRG262281:SRG262286 SHK262281:SHK262286 RXO262281:RXO262286 RNS262281:RNS262286 RDW262281:RDW262286 QUA262281:QUA262286 QKE262281:QKE262286 QAI262281:QAI262286 PQM262281:PQM262286 PGQ262281:PGQ262286 OWU262281:OWU262286 OMY262281:OMY262286 ODC262281:ODC262286 NTG262281:NTG262286 NJK262281:NJK262286 MZO262281:MZO262286 MPS262281:MPS262286 MFW262281:MFW262286 LWA262281:LWA262286 LME262281:LME262286 LCI262281:LCI262286 KSM262281:KSM262286 KIQ262281:KIQ262286 JYU262281:JYU262286 JOY262281:JOY262286 JFC262281:JFC262286 IVG262281:IVG262286 ILK262281:ILK262286 IBO262281:IBO262286 HRS262281:HRS262286 HHW262281:HHW262286 GYA262281:GYA262286 GOE262281:GOE262286 GEI262281:GEI262286 FUM262281:FUM262286 FKQ262281:FKQ262286 FAU262281:FAU262286 EQY262281:EQY262286 EHC262281:EHC262286 DXG262281:DXG262286 DNK262281:DNK262286 DDO262281:DDO262286 CTS262281:CTS262286 CJW262281:CJW262286 CAA262281:CAA262286 BQE262281:BQE262286 BGI262281:BGI262286 AWM262281:AWM262286 AMQ262281:AMQ262286 ACU262281:ACU262286 SY262281:SY262286 JC262281:JC262286 D262281:E262286 WVO196745:WVO196750 WLS196745:WLS196750 WBW196745:WBW196750 VSA196745:VSA196750 VIE196745:VIE196750 UYI196745:UYI196750 UOM196745:UOM196750 UEQ196745:UEQ196750 TUU196745:TUU196750 TKY196745:TKY196750 TBC196745:TBC196750 SRG196745:SRG196750 SHK196745:SHK196750 RXO196745:RXO196750 RNS196745:RNS196750 RDW196745:RDW196750 QUA196745:QUA196750 QKE196745:QKE196750 QAI196745:QAI196750 PQM196745:PQM196750 PGQ196745:PGQ196750 OWU196745:OWU196750 OMY196745:OMY196750 ODC196745:ODC196750 NTG196745:NTG196750 NJK196745:NJK196750 MZO196745:MZO196750 MPS196745:MPS196750 MFW196745:MFW196750 LWA196745:LWA196750 LME196745:LME196750 LCI196745:LCI196750 KSM196745:KSM196750 KIQ196745:KIQ196750 JYU196745:JYU196750 JOY196745:JOY196750 JFC196745:JFC196750 IVG196745:IVG196750 ILK196745:ILK196750 IBO196745:IBO196750 HRS196745:HRS196750 HHW196745:HHW196750 GYA196745:GYA196750 GOE196745:GOE196750 GEI196745:GEI196750 FUM196745:FUM196750 FKQ196745:FKQ196750 FAU196745:FAU196750 EQY196745:EQY196750 EHC196745:EHC196750 DXG196745:DXG196750 DNK196745:DNK196750 DDO196745:DDO196750 CTS196745:CTS196750 CJW196745:CJW196750 CAA196745:CAA196750 BQE196745:BQE196750 BGI196745:BGI196750 AWM196745:AWM196750 AMQ196745:AMQ196750 ACU196745:ACU196750 SY196745:SY196750 JC196745:JC196750 D196745:E196750 WVO131209:WVO131214 WLS131209:WLS131214 WBW131209:WBW131214 VSA131209:VSA131214 VIE131209:VIE131214 UYI131209:UYI131214 UOM131209:UOM131214 UEQ131209:UEQ131214 TUU131209:TUU131214 TKY131209:TKY131214 TBC131209:TBC131214 SRG131209:SRG131214 SHK131209:SHK131214 RXO131209:RXO131214 RNS131209:RNS131214 RDW131209:RDW131214 QUA131209:QUA131214 QKE131209:QKE131214 QAI131209:QAI131214 PQM131209:PQM131214 PGQ131209:PGQ131214 OWU131209:OWU131214 OMY131209:OMY131214 ODC131209:ODC131214 NTG131209:NTG131214 NJK131209:NJK131214 MZO131209:MZO131214 MPS131209:MPS131214 MFW131209:MFW131214 LWA131209:LWA131214 LME131209:LME131214 LCI131209:LCI131214 KSM131209:KSM131214 KIQ131209:KIQ131214 JYU131209:JYU131214 JOY131209:JOY131214 JFC131209:JFC131214 IVG131209:IVG131214 ILK131209:ILK131214 IBO131209:IBO131214 HRS131209:HRS131214 HHW131209:HHW131214 GYA131209:GYA131214 GOE131209:GOE131214 GEI131209:GEI131214 FUM131209:FUM131214 FKQ131209:FKQ131214 FAU131209:FAU131214 EQY131209:EQY131214 EHC131209:EHC131214 DXG131209:DXG131214 DNK131209:DNK131214 DDO131209:DDO131214 CTS131209:CTS131214 CJW131209:CJW131214 CAA131209:CAA131214 BQE131209:BQE131214 BGI131209:BGI131214 AWM131209:AWM131214 AMQ131209:AMQ131214 ACU131209:ACU131214 SY131209:SY131214 JC131209:JC131214 D131209:E131214 WVO65673:WVO65678 WLS65673:WLS65678 WBW65673:WBW65678 VSA65673:VSA65678 VIE65673:VIE65678 UYI65673:UYI65678 UOM65673:UOM65678 UEQ65673:UEQ65678 TUU65673:TUU65678 TKY65673:TKY65678 TBC65673:TBC65678 SRG65673:SRG65678 SHK65673:SHK65678 RXO65673:RXO65678 RNS65673:RNS65678 RDW65673:RDW65678 QUA65673:QUA65678 QKE65673:QKE65678 QAI65673:QAI65678 PQM65673:PQM65678 PGQ65673:PGQ65678 OWU65673:OWU65678 OMY65673:OMY65678 ODC65673:ODC65678 NTG65673:NTG65678 NJK65673:NJK65678 MZO65673:MZO65678 MPS65673:MPS65678 MFW65673:MFW65678 LWA65673:LWA65678 LME65673:LME65678 LCI65673:LCI65678 KSM65673:KSM65678 KIQ65673:KIQ65678 JYU65673:JYU65678 JOY65673:JOY65678 JFC65673:JFC65678 IVG65673:IVG65678 ILK65673:ILK65678 IBO65673:IBO65678 HRS65673:HRS65678 HHW65673:HHW65678 GYA65673:GYA65678 GOE65673:GOE65678 GEI65673:GEI65678 FUM65673:FUM65678 FKQ65673:FKQ65678 FAU65673:FAU65678 EQY65673:EQY65678 EHC65673:EHC65678 DXG65673:DXG65678 DNK65673:DNK65678 DDO65673:DDO65678 CTS65673:CTS65678 CJW65673:CJW65678 CAA65673:CAA65678 BQE65673:BQE65678 BGI65673:BGI65678 AWM65673:AWM65678 AMQ65673:AMQ65678 ACU65673:ACU65678 SY65673:SY65678 JC65673:JC65678 D65673:E65678 WVO983185:WVO983190 WLS983185:WLS983190 WBW983185:WBW983190 VSA983185:VSA983190 VIE983185:VIE983190 UYI983185:UYI983190 UOM983185:UOM983190 UEQ983185:UEQ983190 TUU983185:TUU983190 TKY983185:TKY983190 TBC983185:TBC983190 SRG983185:SRG983190 SHK983185:SHK983190 RXO983185:RXO983190 RNS983185:RNS983190 RDW983185:RDW983190 QUA983185:QUA983190 QKE983185:QKE983190 QAI983185:QAI983190 PQM983185:PQM983190 PGQ983185:PGQ983190 OWU983185:OWU983190 OMY983185:OMY983190 ODC983185:ODC983190 NTG983185:NTG983190 NJK983185:NJK983190 MZO983185:MZO983190 MPS983185:MPS983190 MFW983185:MFW983190 LWA983185:LWA983190 LME983185:LME983190 LCI983185:LCI983190 KSM983185:KSM983190 KIQ983185:KIQ983190 JYU983185:JYU983190 JOY983185:JOY983190 JFC983185:JFC983190 IVG983185:IVG983190 ILK983185:ILK983190 IBO983185:IBO983190 HRS983185:HRS983190 HHW983185:HHW983190 GYA983185:GYA983190 GOE983185:GOE983190 GEI983185:GEI983190 FUM983185:FUM983190 FKQ983185:FKQ983190 FAU983185:FAU983190 EQY983185:EQY983190 EHC983185:EHC983190 DXG983185:DXG983190 DNK983185:DNK983190 DDO983185:DDO983190 CTS983185:CTS983190 CJW983185:CJW983190 CAA983185:CAA983190 BQE983185:BQE983190 BGI983185:BGI983190 AWM983185:AWM983190 AMQ983185:AMQ983190 ACU983185:ACU983190 SY983185:SY983190 JC983185:JC983190 D983185:E983190 WVO917649:WVO917654 WLS917649:WLS917654 WBW917649:WBW917654 VSA917649:VSA917654 VIE917649:VIE917654 UYI917649:UYI917654 UOM917649:UOM917654 UEQ917649:UEQ917654 TUU917649:TUU917654 TKY917649:TKY917654 TBC917649:TBC917654 SRG917649:SRG917654 SHK917649:SHK917654 RXO917649:RXO917654 RNS917649:RNS917654 RDW917649:RDW917654 QUA917649:QUA917654 QKE917649:QKE917654 QAI917649:QAI917654 PQM917649:PQM917654 PGQ917649:PGQ917654 OWU917649:OWU917654 OMY917649:OMY917654 ODC917649:ODC917654 NTG917649:NTG917654 NJK917649:NJK917654 MZO917649:MZO917654 MPS917649:MPS917654 MFW917649:MFW917654 LWA917649:LWA917654 LME917649:LME917654 LCI917649:LCI917654 KSM917649:KSM917654 KIQ917649:KIQ917654 JYU917649:JYU917654 JOY917649:JOY917654 JFC917649:JFC917654 IVG917649:IVG917654 ILK917649:ILK917654 IBO917649:IBO917654 HRS917649:HRS917654 HHW917649:HHW917654 GYA917649:GYA917654 GOE917649:GOE917654 GEI917649:GEI917654 FUM917649:FUM917654 FKQ917649:FKQ917654 FAU917649:FAU917654 EQY917649:EQY917654 EHC917649:EHC917654 DXG917649:DXG917654 DNK917649:DNK917654 DDO917649:DDO917654 CTS917649:CTS917654 CJW917649:CJW917654 CAA917649:CAA917654 BQE917649:BQE917654 BGI917649:BGI917654 AWM917649:AWM917654 AMQ917649:AMQ917654 ACU917649:ACU917654 SY917649:SY917654 JC917649:JC917654 D917649:E917654 WVO852113:WVO852118 WLS852113:WLS852118 WBW852113:WBW852118 VSA852113:VSA852118 VIE852113:VIE852118 UYI852113:UYI852118 UOM852113:UOM852118 UEQ852113:UEQ852118 TUU852113:TUU852118 TKY852113:TKY852118 TBC852113:TBC852118 SRG852113:SRG852118 SHK852113:SHK852118 RXO852113:RXO852118 RNS852113:RNS852118 RDW852113:RDW852118 QUA852113:QUA852118 QKE852113:QKE852118 QAI852113:QAI852118 PQM852113:PQM852118 PGQ852113:PGQ852118 OWU852113:OWU852118 OMY852113:OMY852118 ODC852113:ODC852118 NTG852113:NTG852118 NJK852113:NJK852118 MZO852113:MZO852118 MPS852113:MPS852118 MFW852113:MFW852118 LWA852113:LWA852118 LME852113:LME852118 LCI852113:LCI852118 KSM852113:KSM852118 KIQ852113:KIQ852118 JYU852113:JYU852118 JOY852113:JOY852118 JFC852113:JFC852118 IVG852113:IVG852118 ILK852113:ILK852118 IBO852113:IBO852118 HRS852113:HRS852118 HHW852113:HHW852118 GYA852113:GYA852118 GOE852113:GOE852118 GEI852113:GEI852118 FUM852113:FUM852118 FKQ852113:FKQ852118 FAU852113:FAU852118 EQY852113:EQY852118 EHC852113:EHC852118 DXG852113:DXG852118 DNK852113:DNK852118 DDO852113:DDO852118 CTS852113:CTS852118 CJW852113:CJW852118 CAA852113:CAA852118 BQE852113:BQE852118 BGI852113:BGI852118 AWM852113:AWM852118 AMQ852113:AMQ852118 ACU852113:ACU852118 SY852113:SY852118 JC852113:JC852118 D852113:E852118 WVO786577:WVO786582 WLS786577:WLS786582 WBW786577:WBW786582 VSA786577:VSA786582 VIE786577:VIE786582 UYI786577:UYI786582 UOM786577:UOM786582 UEQ786577:UEQ786582 TUU786577:TUU786582 TKY786577:TKY786582 TBC786577:TBC786582 SRG786577:SRG786582 SHK786577:SHK786582 RXO786577:RXO786582 RNS786577:RNS786582 RDW786577:RDW786582 QUA786577:QUA786582 QKE786577:QKE786582 QAI786577:QAI786582 PQM786577:PQM786582 PGQ786577:PGQ786582 OWU786577:OWU786582 OMY786577:OMY786582 ODC786577:ODC786582 NTG786577:NTG786582 NJK786577:NJK786582 MZO786577:MZO786582 MPS786577:MPS786582 MFW786577:MFW786582 LWA786577:LWA786582 LME786577:LME786582 LCI786577:LCI786582 KSM786577:KSM786582 KIQ786577:KIQ786582 JYU786577:JYU786582 JOY786577:JOY786582 JFC786577:JFC786582 IVG786577:IVG786582 ILK786577:ILK786582 IBO786577:IBO786582 HRS786577:HRS786582 HHW786577:HHW786582 GYA786577:GYA786582 GOE786577:GOE786582 GEI786577:GEI786582 FUM786577:FUM786582 FKQ786577:FKQ786582 FAU786577:FAU786582 EQY786577:EQY786582 EHC786577:EHC786582 DXG786577:DXG786582 DNK786577:DNK786582 DDO786577:DDO786582 CTS786577:CTS786582 CJW786577:CJW786582 CAA786577:CAA786582 BQE786577:BQE786582 BGI786577:BGI786582 AWM786577:AWM786582 AMQ786577:AMQ786582 ACU786577:ACU786582 SY786577:SY786582 JC786577:JC786582 D786577:E786582 WVO721041:WVO721046 WLS721041:WLS721046 WBW721041:WBW721046 VSA721041:VSA721046 VIE721041:VIE721046 UYI721041:UYI721046 UOM721041:UOM721046 UEQ721041:UEQ721046 TUU721041:TUU721046 TKY721041:TKY721046 TBC721041:TBC721046 SRG721041:SRG721046 SHK721041:SHK721046 RXO721041:RXO721046 RNS721041:RNS721046 RDW721041:RDW721046 QUA721041:QUA721046 QKE721041:QKE721046 QAI721041:QAI721046 PQM721041:PQM721046 PGQ721041:PGQ721046 OWU721041:OWU721046 OMY721041:OMY721046 ODC721041:ODC721046 NTG721041:NTG721046 NJK721041:NJK721046 MZO721041:MZO721046 MPS721041:MPS721046 MFW721041:MFW721046 LWA721041:LWA721046 LME721041:LME721046 LCI721041:LCI721046 KSM721041:KSM721046 KIQ721041:KIQ721046 JYU721041:JYU721046 JOY721041:JOY721046 JFC721041:JFC721046 IVG721041:IVG721046 ILK721041:ILK721046 IBO721041:IBO721046 HRS721041:HRS721046 HHW721041:HHW721046 GYA721041:GYA721046 GOE721041:GOE721046 GEI721041:GEI721046 FUM721041:FUM721046 FKQ721041:FKQ721046 FAU721041:FAU721046 EQY721041:EQY721046 EHC721041:EHC721046 DXG721041:DXG721046 DNK721041:DNK721046 DDO721041:DDO721046 CTS721041:CTS721046 CJW721041:CJW721046 CAA721041:CAA721046 BQE721041:BQE721046 BGI721041:BGI721046 AWM721041:AWM721046 AMQ721041:AMQ721046 ACU721041:ACU721046 SY721041:SY721046 JC721041:JC721046 D721041:E721046 WVO655505:WVO655510 WLS655505:WLS655510 WBW655505:WBW655510 VSA655505:VSA655510 VIE655505:VIE655510 UYI655505:UYI655510 UOM655505:UOM655510 UEQ655505:UEQ655510 TUU655505:TUU655510 TKY655505:TKY655510 TBC655505:TBC655510 SRG655505:SRG655510 SHK655505:SHK655510 RXO655505:RXO655510 RNS655505:RNS655510 RDW655505:RDW655510 QUA655505:QUA655510 QKE655505:QKE655510 QAI655505:QAI655510 PQM655505:PQM655510 PGQ655505:PGQ655510 OWU655505:OWU655510 OMY655505:OMY655510 ODC655505:ODC655510 NTG655505:NTG655510 NJK655505:NJK655510 MZO655505:MZO655510 MPS655505:MPS655510 MFW655505:MFW655510 LWA655505:LWA655510 LME655505:LME655510 LCI655505:LCI655510 KSM655505:KSM655510 KIQ655505:KIQ655510 JYU655505:JYU655510 JOY655505:JOY655510 JFC655505:JFC655510 IVG655505:IVG655510 ILK655505:ILK655510 IBO655505:IBO655510 HRS655505:HRS655510 HHW655505:HHW655510 GYA655505:GYA655510 GOE655505:GOE655510 GEI655505:GEI655510 FUM655505:FUM655510 FKQ655505:FKQ655510 FAU655505:FAU655510 EQY655505:EQY655510 EHC655505:EHC655510 DXG655505:DXG655510 DNK655505:DNK655510 DDO655505:DDO655510 CTS655505:CTS655510 CJW655505:CJW655510 CAA655505:CAA655510 BQE655505:BQE655510 BGI655505:BGI655510 AWM655505:AWM655510 AMQ655505:AMQ655510 ACU655505:ACU655510 SY655505:SY655510 JC655505:JC655510 D655505:E655510 WVO589969:WVO589974 WLS589969:WLS589974 WBW589969:WBW589974 VSA589969:VSA589974 VIE589969:VIE589974 UYI589969:UYI589974 UOM589969:UOM589974 UEQ589969:UEQ589974 TUU589969:TUU589974 TKY589969:TKY589974 TBC589969:TBC589974 SRG589969:SRG589974 SHK589969:SHK589974 RXO589969:RXO589974 RNS589969:RNS589974 RDW589969:RDW589974 QUA589969:QUA589974 QKE589969:QKE589974 QAI589969:QAI589974 PQM589969:PQM589974 PGQ589969:PGQ589974 OWU589969:OWU589974 OMY589969:OMY589974 ODC589969:ODC589974 NTG589969:NTG589974 NJK589969:NJK589974 MZO589969:MZO589974 MPS589969:MPS589974 MFW589969:MFW589974 LWA589969:LWA589974 LME589969:LME589974 LCI589969:LCI589974 KSM589969:KSM589974 KIQ589969:KIQ589974 JYU589969:JYU589974 JOY589969:JOY589974 JFC589969:JFC589974 IVG589969:IVG589974 ILK589969:ILK589974 IBO589969:IBO589974 HRS589969:HRS589974 HHW589969:HHW589974 GYA589969:GYA589974 GOE589969:GOE589974 GEI589969:GEI589974 FUM589969:FUM589974 FKQ589969:FKQ589974 FAU589969:FAU589974 EQY589969:EQY589974 EHC589969:EHC589974 DXG589969:DXG589974 DNK589969:DNK589974 DDO589969:DDO589974 CTS589969:CTS589974 CJW589969:CJW589974 CAA589969:CAA589974 BQE589969:BQE589974 BGI589969:BGI589974 AWM589969:AWM589974 AMQ589969:AMQ589974 ACU589969:ACU589974 SY589969:SY589974 JC589969:JC589974 D589969:E589974 WVO524433:WVO524438 WLS524433:WLS524438 WBW524433:WBW524438 VSA524433:VSA524438 VIE524433:VIE524438 UYI524433:UYI524438 UOM524433:UOM524438 UEQ524433:UEQ524438 TUU524433:TUU524438 TKY524433:TKY524438 TBC524433:TBC524438 SRG524433:SRG524438 SHK524433:SHK524438 RXO524433:RXO524438 RNS524433:RNS524438 RDW524433:RDW524438 QUA524433:QUA524438 QKE524433:QKE524438 QAI524433:QAI524438 PQM524433:PQM524438 PGQ524433:PGQ524438 OWU524433:OWU524438 OMY524433:OMY524438 ODC524433:ODC524438 NTG524433:NTG524438 NJK524433:NJK524438 MZO524433:MZO524438 MPS524433:MPS524438 MFW524433:MFW524438 LWA524433:LWA524438 LME524433:LME524438 LCI524433:LCI524438 KSM524433:KSM524438 KIQ524433:KIQ524438 JYU524433:JYU524438 JOY524433:JOY524438 JFC524433:JFC524438 IVG524433:IVG524438 ILK524433:ILK524438 IBO524433:IBO524438 HRS524433:HRS524438 HHW524433:HHW524438 GYA524433:GYA524438 GOE524433:GOE524438 GEI524433:GEI524438 FUM524433:FUM524438 FKQ524433:FKQ524438 FAU524433:FAU524438 EQY524433:EQY524438 EHC524433:EHC524438 DXG524433:DXG524438 DNK524433:DNK524438 DDO524433:DDO524438 CTS524433:CTS524438 CJW524433:CJW524438 CAA524433:CAA524438 BQE524433:BQE524438 BGI524433:BGI524438 AWM524433:AWM524438 AMQ524433:AMQ524438 ACU524433:ACU524438 SY524433:SY524438 JC524433:JC524438 D524433:E524438 WVO458897:WVO458902 WLS458897:WLS458902 WBW458897:WBW458902 VSA458897:VSA458902 VIE458897:VIE458902 UYI458897:UYI458902 UOM458897:UOM458902 UEQ458897:UEQ458902 TUU458897:TUU458902 TKY458897:TKY458902 TBC458897:TBC458902 SRG458897:SRG458902 SHK458897:SHK458902 RXO458897:RXO458902 RNS458897:RNS458902 RDW458897:RDW458902 QUA458897:QUA458902 QKE458897:QKE458902 QAI458897:QAI458902 PQM458897:PQM458902 PGQ458897:PGQ458902 OWU458897:OWU458902 OMY458897:OMY458902 ODC458897:ODC458902 NTG458897:NTG458902 NJK458897:NJK458902 MZO458897:MZO458902 MPS458897:MPS458902 MFW458897:MFW458902 LWA458897:LWA458902 LME458897:LME458902 LCI458897:LCI458902 KSM458897:KSM458902 KIQ458897:KIQ458902 JYU458897:JYU458902 JOY458897:JOY458902 JFC458897:JFC458902 IVG458897:IVG458902 ILK458897:ILK458902 IBO458897:IBO458902 HRS458897:HRS458902 HHW458897:HHW458902 GYA458897:GYA458902 GOE458897:GOE458902 GEI458897:GEI458902 FUM458897:FUM458902 FKQ458897:FKQ458902 FAU458897:FAU458902 EQY458897:EQY458902 EHC458897:EHC458902 DXG458897:DXG458902 DNK458897:DNK458902 DDO458897:DDO458902 CTS458897:CTS458902 CJW458897:CJW458902 CAA458897:CAA458902 BQE458897:BQE458902 BGI458897:BGI458902 AWM458897:AWM458902 AMQ458897:AMQ458902 ACU458897:ACU458902 SY458897:SY458902 JC458897:JC458902 D458897:E458902 WVO393361:WVO393366 WLS393361:WLS393366 WBW393361:WBW393366 VSA393361:VSA393366 VIE393361:VIE393366 UYI393361:UYI393366 UOM393361:UOM393366 UEQ393361:UEQ393366 TUU393361:TUU393366 TKY393361:TKY393366 TBC393361:TBC393366 SRG393361:SRG393366 SHK393361:SHK393366 RXO393361:RXO393366 RNS393361:RNS393366 RDW393361:RDW393366 QUA393361:QUA393366 QKE393361:QKE393366 QAI393361:QAI393366 PQM393361:PQM393366 PGQ393361:PGQ393366 OWU393361:OWU393366 OMY393361:OMY393366 ODC393361:ODC393366 NTG393361:NTG393366 NJK393361:NJK393366 MZO393361:MZO393366 MPS393361:MPS393366 MFW393361:MFW393366 LWA393361:LWA393366 LME393361:LME393366 LCI393361:LCI393366 KSM393361:KSM393366 KIQ393361:KIQ393366 JYU393361:JYU393366 JOY393361:JOY393366 JFC393361:JFC393366 IVG393361:IVG393366 ILK393361:ILK393366 IBO393361:IBO393366 HRS393361:HRS393366 HHW393361:HHW393366 GYA393361:GYA393366 GOE393361:GOE393366 GEI393361:GEI393366 FUM393361:FUM393366 FKQ393361:FKQ393366 FAU393361:FAU393366 EQY393361:EQY393366 EHC393361:EHC393366 DXG393361:DXG393366 DNK393361:DNK393366 DDO393361:DDO393366 CTS393361:CTS393366 CJW393361:CJW393366 CAA393361:CAA393366 BQE393361:BQE393366 BGI393361:BGI393366 AWM393361:AWM393366 AMQ393361:AMQ393366 ACU393361:ACU393366 SY393361:SY393366 JC393361:JC393366 D393361:E393366 WVO327825:WVO327830 WLS327825:WLS327830 WBW327825:WBW327830 VSA327825:VSA327830 VIE327825:VIE327830 UYI327825:UYI327830 UOM327825:UOM327830 UEQ327825:UEQ327830 TUU327825:TUU327830 TKY327825:TKY327830 TBC327825:TBC327830 SRG327825:SRG327830 SHK327825:SHK327830 RXO327825:RXO327830 RNS327825:RNS327830 RDW327825:RDW327830 QUA327825:QUA327830 QKE327825:QKE327830 QAI327825:QAI327830 PQM327825:PQM327830 PGQ327825:PGQ327830 OWU327825:OWU327830 OMY327825:OMY327830 ODC327825:ODC327830 NTG327825:NTG327830 NJK327825:NJK327830 MZO327825:MZO327830 MPS327825:MPS327830 MFW327825:MFW327830 LWA327825:LWA327830 LME327825:LME327830 LCI327825:LCI327830 KSM327825:KSM327830 KIQ327825:KIQ327830 JYU327825:JYU327830 JOY327825:JOY327830 JFC327825:JFC327830 IVG327825:IVG327830 ILK327825:ILK327830 IBO327825:IBO327830 HRS327825:HRS327830 HHW327825:HHW327830 GYA327825:GYA327830 GOE327825:GOE327830 GEI327825:GEI327830 FUM327825:FUM327830 FKQ327825:FKQ327830 FAU327825:FAU327830 EQY327825:EQY327830 EHC327825:EHC327830 DXG327825:DXG327830 DNK327825:DNK327830 DDO327825:DDO327830 CTS327825:CTS327830 CJW327825:CJW327830 CAA327825:CAA327830 BQE327825:BQE327830 BGI327825:BGI327830 AWM327825:AWM327830 AMQ327825:AMQ327830 ACU327825:ACU327830 SY327825:SY327830 JC327825:JC327830 D327825:E327830 WVO262289:WVO262294 WLS262289:WLS262294 WBW262289:WBW262294 VSA262289:VSA262294 VIE262289:VIE262294 UYI262289:UYI262294 UOM262289:UOM262294 UEQ262289:UEQ262294 TUU262289:TUU262294 TKY262289:TKY262294 TBC262289:TBC262294 SRG262289:SRG262294 SHK262289:SHK262294 RXO262289:RXO262294 RNS262289:RNS262294 RDW262289:RDW262294 QUA262289:QUA262294 QKE262289:QKE262294 QAI262289:QAI262294 PQM262289:PQM262294 PGQ262289:PGQ262294 OWU262289:OWU262294 OMY262289:OMY262294 ODC262289:ODC262294 NTG262289:NTG262294 NJK262289:NJK262294 MZO262289:MZO262294 MPS262289:MPS262294 MFW262289:MFW262294 LWA262289:LWA262294 LME262289:LME262294 LCI262289:LCI262294 KSM262289:KSM262294 KIQ262289:KIQ262294 JYU262289:JYU262294 JOY262289:JOY262294 JFC262289:JFC262294 IVG262289:IVG262294 ILK262289:ILK262294 IBO262289:IBO262294 HRS262289:HRS262294 HHW262289:HHW262294 GYA262289:GYA262294 GOE262289:GOE262294 GEI262289:GEI262294 FUM262289:FUM262294 FKQ262289:FKQ262294 FAU262289:FAU262294 EQY262289:EQY262294 EHC262289:EHC262294 DXG262289:DXG262294 DNK262289:DNK262294 DDO262289:DDO262294 CTS262289:CTS262294 CJW262289:CJW262294 CAA262289:CAA262294 BQE262289:BQE262294 BGI262289:BGI262294 AWM262289:AWM262294 AMQ262289:AMQ262294 ACU262289:ACU262294 SY262289:SY262294 JC262289:JC262294 D262289:E262294 WVO196753:WVO196758 WLS196753:WLS196758 WBW196753:WBW196758 VSA196753:VSA196758 VIE196753:VIE196758 UYI196753:UYI196758 UOM196753:UOM196758 UEQ196753:UEQ196758 TUU196753:TUU196758 TKY196753:TKY196758 TBC196753:TBC196758 SRG196753:SRG196758 SHK196753:SHK196758 RXO196753:RXO196758 RNS196753:RNS196758 RDW196753:RDW196758 QUA196753:QUA196758 QKE196753:QKE196758 QAI196753:QAI196758 PQM196753:PQM196758 PGQ196753:PGQ196758 OWU196753:OWU196758 OMY196753:OMY196758 ODC196753:ODC196758 NTG196753:NTG196758 NJK196753:NJK196758 MZO196753:MZO196758 MPS196753:MPS196758 MFW196753:MFW196758 LWA196753:LWA196758 LME196753:LME196758 LCI196753:LCI196758 KSM196753:KSM196758 KIQ196753:KIQ196758 JYU196753:JYU196758 JOY196753:JOY196758 JFC196753:JFC196758 IVG196753:IVG196758 ILK196753:ILK196758 IBO196753:IBO196758 HRS196753:HRS196758 HHW196753:HHW196758 GYA196753:GYA196758 GOE196753:GOE196758 GEI196753:GEI196758 FUM196753:FUM196758 FKQ196753:FKQ196758 FAU196753:FAU196758 EQY196753:EQY196758 EHC196753:EHC196758 DXG196753:DXG196758 DNK196753:DNK196758 DDO196753:DDO196758 CTS196753:CTS196758 CJW196753:CJW196758 CAA196753:CAA196758 BQE196753:BQE196758 BGI196753:BGI196758 AWM196753:AWM196758 AMQ196753:AMQ196758 ACU196753:ACU196758 SY196753:SY196758 JC196753:JC196758 D196753:E196758 WVO131217:WVO131222 WLS131217:WLS131222 WBW131217:WBW131222 VSA131217:VSA131222 VIE131217:VIE131222 UYI131217:UYI131222 UOM131217:UOM131222 UEQ131217:UEQ131222 TUU131217:TUU131222 TKY131217:TKY131222 TBC131217:TBC131222 SRG131217:SRG131222 SHK131217:SHK131222 RXO131217:RXO131222 RNS131217:RNS131222 RDW131217:RDW131222 QUA131217:QUA131222 QKE131217:QKE131222 QAI131217:QAI131222 PQM131217:PQM131222 PGQ131217:PGQ131222 OWU131217:OWU131222 OMY131217:OMY131222 ODC131217:ODC131222 NTG131217:NTG131222 NJK131217:NJK131222 MZO131217:MZO131222 MPS131217:MPS131222 MFW131217:MFW131222 LWA131217:LWA131222 LME131217:LME131222 LCI131217:LCI131222 KSM131217:KSM131222 KIQ131217:KIQ131222 JYU131217:JYU131222 JOY131217:JOY131222 JFC131217:JFC131222 IVG131217:IVG131222 ILK131217:ILK131222 IBO131217:IBO131222 HRS131217:HRS131222 HHW131217:HHW131222 GYA131217:GYA131222 GOE131217:GOE131222 GEI131217:GEI131222 FUM131217:FUM131222 FKQ131217:FKQ131222 FAU131217:FAU131222 EQY131217:EQY131222 EHC131217:EHC131222 DXG131217:DXG131222 DNK131217:DNK131222 DDO131217:DDO131222 CTS131217:CTS131222 CJW131217:CJW131222 CAA131217:CAA131222 BQE131217:BQE131222 BGI131217:BGI131222 AWM131217:AWM131222 AMQ131217:AMQ131222 ACU131217:ACU131222 SY131217:SY131222 JC131217:JC131222 D131217:E131222 WVO65681:WVO65686 WLS65681:WLS65686 WBW65681:WBW65686 VSA65681:VSA65686 VIE65681:VIE65686 UYI65681:UYI65686 UOM65681:UOM65686 UEQ65681:UEQ65686 TUU65681:TUU65686 TKY65681:TKY65686 TBC65681:TBC65686 SRG65681:SRG65686 SHK65681:SHK65686 RXO65681:RXO65686 RNS65681:RNS65686 RDW65681:RDW65686 QUA65681:QUA65686 QKE65681:QKE65686 QAI65681:QAI65686 PQM65681:PQM65686 PGQ65681:PGQ65686 OWU65681:OWU65686 OMY65681:OMY65686 ODC65681:ODC65686 NTG65681:NTG65686 NJK65681:NJK65686 MZO65681:MZO65686 MPS65681:MPS65686 MFW65681:MFW65686 LWA65681:LWA65686 LME65681:LME65686 LCI65681:LCI65686 KSM65681:KSM65686 KIQ65681:KIQ65686 JYU65681:JYU65686 JOY65681:JOY65686 JFC65681:JFC65686 IVG65681:IVG65686 ILK65681:ILK65686 IBO65681:IBO65686 HRS65681:HRS65686 HHW65681:HHW65686 GYA65681:GYA65686 GOE65681:GOE65686 GEI65681:GEI65686 FUM65681:FUM65686 FKQ65681:FKQ65686 FAU65681:FAU65686 EQY65681:EQY65686 EHC65681:EHC65686 DXG65681:DXG65686 DNK65681:DNK65686 DDO65681:DDO65686 CTS65681:CTS65686 CJW65681:CJW65686 CAA65681:CAA65686 BQE65681:BQE65686 BGI65681:BGI65686 AWM65681:AWM65686 AMQ65681:AMQ65686 ACU65681:ACU65686 SY65681:SY65686 JC65681:JC65686 D65681:E65686 WVO983193:WVO983198 WLS983193:WLS983198 WBW983193:WBW983198 VSA983193:VSA983198 VIE983193:VIE983198 UYI983193:UYI983198 UOM983193:UOM983198 UEQ983193:UEQ983198 TUU983193:TUU983198 TKY983193:TKY983198 TBC983193:TBC983198 SRG983193:SRG983198 SHK983193:SHK983198 RXO983193:RXO983198 RNS983193:RNS983198 RDW983193:RDW983198 QUA983193:QUA983198 QKE983193:QKE983198 QAI983193:QAI983198 PQM983193:PQM983198 PGQ983193:PGQ983198 OWU983193:OWU983198 OMY983193:OMY983198 ODC983193:ODC983198 NTG983193:NTG983198 NJK983193:NJK983198 MZO983193:MZO983198 MPS983193:MPS983198 MFW983193:MFW983198 LWA983193:LWA983198 LME983193:LME983198 LCI983193:LCI983198 KSM983193:KSM983198 KIQ983193:KIQ983198 JYU983193:JYU983198 JOY983193:JOY983198 JFC983193:JFC983198 IVG983193:IVG983198 ILK983193:ILK983198 IBO983193:IBO983198 HRS983193:HRS983198 HHW983193:HHW983198 GYA983193:GYA983198 GOE983193:GOE983198 GEI983193:GEI983198 FUM983193:FUM983198 FKQ983193:FKQ983198 FAU983193:FAU983198 EQY983193:EQY983198 EHC983193:EHC983198 DXG983193:DXG983198 DNK983193:DNK983198 DDO983193:DDO983198 CTS983193:CTS983198 CJW983193:CJW983198 CAA983193:CAA983198 BQE983193:BQE983198 BGI983193:BGI983198 AWM983193:AWM983198 AMQ983193:AMQ983198 ACU983193:ACU983198 SY983193:SY983198 JC983193:JC983198 D983193:E983198 WVO917657:WVO917662 WLS917657:WLS917662 WBW917657:WBW917662 VSA917657:VSA917662 VIE917657:VIE917662 UYI917657:UYI917662 UOM917657:UOM917662 UEQ917657:UEQ917662 TUU917657:TUU917662 TKY917657:TKY917662 TBC917657:TBC917662 SRG917657:SRG917662 SHK917657:SHK917662 RXO917657:RXO917662 RNS917657:RNS917662 RDW917657:RDW917662 QUA917657:QUA917662 QKE917657:QKE917662 QAI917657:QAI917662 PQM917657:PQM917662 PGQ917657:PGQ917662 OWU917657:OWU917662 OMY917657:OMY917662 ODC917657:ODC917662 NTG917657:NTG917662 NJK917657:NJK917662 MZO917657:MZO917662 MPS917657:MPS917662 MFW917657:MFW917662 LWA917657:LWA917662 LME917657:LME917662 LCI917657:LCI917662 KSM917657:KSM917662 KIQ917657:KIQ917662 JYU917657:JYU917662 JOY917657:JOY917662 JFC917657:JFC917662 IVG917657:IVG917662 ILK917657:ILK917662 IBO917657:IBO917662 HRS917657:HRS917662 HHW917657:HHW917662 GYA917657:GYA917662 GOE917657:GOE917662 GEI917657:GEI917662 FUM917657:FUM917662 FKQ917657:FKQ917662 FAU917657:FAU917662 EQY917657:EQY917662 EHC917657:EHC917662 DXG917657:DXG917662 DNK917657:DNK917662 DDO917657:DDO917662 CTS917657:CTS917662 CJW917657:CJW917662 CAA917657:CAA917662 BQE917657:BQE917662 BGI917657:BGI917662 AWM917657:AWM917662 AMQ917657:AMQ917662 ACU917657:ACU917662 SY917657:SY917662 JC917657:JC917662 D917657:E917662 WVO852121:WVO852126 WLS852121:WLS852126 WBW852121:WBW852126 VSA852121:VSA852126 VIE852121:VIE852126 UYI852121:UYI852126 UOM852121:UOM852126 UEQ852121:UEQ852126 TUU852121:TUU852126 TKY852121:TKY852126 TBC852121:TBC852126 SRG852121:SRG852126 SHK852121:SHK852126 RXO852121:RXO852126 RNS852121:RNS852126 RDW852121:RDW852126 QUA852121:QUA852126 QKE852121:QKE852126 QAI852121:QAI852126 PQM852121:PQM852126 PGQ852121:PGQ852126 OWU852121:OWU852126 OMY852121:OMY852126 ODC852121:ODC852126 NTG852121:NTG852126 NJK852121:NJK852126 MZO852121:MZO852126 MPS852121:MPS852126 MFW852121:MFW852126 LWA852121:LWA852126 LME852121:LME852126 LCI852121:LCI852126 KSM852121:KSM852126 KIQ852121:KIQ852126 JYU852121:JYU852126 JOY852121:JOY852126 JFC852121:JFC852126 IVG852121:IVG852126 ILK852121:ILK852126 IBO852121:IBO852126 HRS852121:HRS852126 HHW852121:HHW852126 GYA852121:GYA852126 GOE852121:GOE852126 GEI852121:GEI852126 FUM852121:FUM852126 FKQ852121:FKQ852126 FAU852121:FAU852126 EQY852121:EQY852126 EHC852121:EHC852126 DXG852121:DXG852126 DNK852121:DNK852126 DDO852121:DDO852126 CTS852121:CTS852126 CJW852121:CJW852126 CAA852121:CAA852126 BQE852121:BQE852126 BGI852121:BGI852126 AWM852121:AWM852126 AMQ852121:AMQ852126 ACU852121:ACU852126 SY852121:SY852126 JC852121:JC852126 D852121:E852126 WVO786585:WVO786590 WLS786585:WLS786590 WBW786585:WBW786590 VSA786585:VSA786590 VIE786585:VIE786590 UYI786585:UYI786590 UOM786585:UOM786590 UEQ786585:UEQ786590 TUU786585:TUU786590 TKY786585:TKY786590 TBC786585:TBC786590 SRG786585:SRG786590 SHK786585:SHK786590 RXO786585:RXO786590 RNS786585:RNS786590 RDW786585:RDW786590 QUA786585:QUA786590 QKE786585:QKE786590 QAI786585:QAI786590 PQM786585:PQM786590 PGQ786585:PGQ786590 OWU786585:OWU786590 OMY786585:OMY786590 ODC786585:ODC786590 NTG786585:NTG786590 NJK786585:NJK786590 MZO786585:MZO786590 MPS786585:MPS786590 MFW786585:MFW786590 LWA786585:LWA786590 LME786585:LME786590 LCI786585:LCI786590 KSM786585:KSM786590 KIQ786585:KIQ786590 JYU786585:JYU786590 JOY786585:JOY786590 JFC786585:JFC786590 IVG786585:IVG786590 ILK786585:ILK786590 IBO786585:IBO786590 HRS786585:HRS786590 HHW786585:HHW786590 GYA786585:GYA786590 GOE786585:GOE786590 GEI786585:GEI786590 FUM786585:FUM786590 FKQ786585:FKQ786590 FAU786585:FAU786590 EQY786585:EQY786590 EHC786585:EHC786590 DXG786585:DXG786590 DNK786585:DNK786590 DDO786585:DDO786590 CTS786585:CTS786590 CJW786585:CJW786590 CAA786585:CAA786590 BQE786585:BQE786590 BGI786585:BGI786590 AWM786585:AWM786590 AMQ786585:AMQ786590 ACU786585:ACU786590 SY786585:SY786590 JC786585:JC786590 D786585:E786590 WVO721049:WVO721054 WLS721049:WLS721054 WBW721049:WBW721054 VSA721049:VSA721054 VIE721049:VIE721054 UYI721049:UYI721054 UOM721049:UOM721054 UEQ721049:UEQ721054 TUU721049:TUU721054 TKY721049:TKY721054 TBC721049:TBC721054 SRG721049:SRG721054 SHK721049:SHK721054 RXO721049:RXO721054 RNS721049:RNS721054 RDW721049:RDW721054 QUA721049:QUA721054 QKE721049:QKE721054 QAI721049:QAI721054 PQM721049:PQM721054 PGQ721049:PGQ721054 OWU721049:OWU721054 OMY721049:OMY721054 ODC721049:ODC721054 NTG721049:NTG721054 NJK721049:NJK721054 MZO721049:MZO721054 MPS721049:MPS721054 MFW721049:MFW721054 LWA721049:LWA721054 LME721049:LME721054 LCI721049:LCI721054 KSM721049:KSM721054 KIQ721049:KIQ721054 JYU721049:JYU721054 JOY721049:JOY721054 JFC721049:JFC721054 IVG721049:IVG721054 ILK721049:ILK721054 IBO721049:IBO721054 HRS721049:HRS721054 HHW721049:HHW721054 GYA721049:GYA721054 GOE721049:GOE721054 GEI721049:GEI721054 FUM721049:FUM721054 FKQ721049:FKQ721054 FAU721049:FAU721054 EQY721049:EQY721054 EHC721049:EHC721054 DXG721049:DXG721054 DNK721049:DNK721054 DDO721049:DDO721054 CTS721049:CTS721054 CJW721049:CJW721054 CAA721049:CAA721054 BQE721049:BQE721054 BGI721049:BGI721054 AWM721049:AWM721054 AMQ721049:AMQ721054 ACU721049:ACU721054 SY721049:SY721054 JC721049:JC721054 D721049:E721054 WVO655513:WVO655518 WLS655513:WLS655518 WBW655513:WBW655518 VSA655513:VSA655518 VIE655513:VIE655518 UYI655513:UYI655518 UOM655513:UOM655518 UEQ655513:UEQ655518 TUU655513:TUU655518 TKY655513:TKY655518 TBC655513:TBC655518 SRG655513:SRG655518 SHK655513:SHK655518 RXO655513:RXO655518 RNS655513:RNS655518 RDW655513:RDW655518 QUA655513:QUA655518 QKE655513:QKE655518 QAI655513:QAI655518 PQM655513:PQM655518 PGQ655513:PGQ655518 OWU655513:OWU655518 OMY655513:OMY655518 ODC655513:ODC655518 NTG655513:NTG655518 NJK655513:NJK655518 MZO655513:MZO655518 MPS655513:MPS655518 MFW655513:MFW655518 LWA655513:LWA655518 LME655513:LME655518 LCI655513:LCI655518 KSM655513:KSM655518 KIQ655513:KIQ655518 JYU655513:JYU655518 JOY655513:JOY655518 JFC655513:JFC655518 IVG655513:IVG655518 ILK655513:ILK655518 IBO655513:IBO655518 HRS655513:HRS655518 HHW655513:HHW655518 GYA655513:GYA655518 GOE655513:GOE655518 GEI655513:GEI655518 FUM655513:FUM655518 FKQ655513:FKQ655518 FAU655513:FAU655518 EQY655513:EQY655518 EHC655513:EHC655518 DXG655513:DXG655518 DNK655513:DNK655518 DDO655513:DDO655518 CTS655513:CTS655518 CJW655513:CJW655518 CAA655513:CAA655518 BQE655513:BQE655518 BGI655513:BGI655518 AWM655513:AWM655518 AMQ655513:AMQ655518 ACU655513:ACU655518 SY655513:SY655518 JC655513:JC655518 D655513:E655518 WVO589977:WVO589982 WLS589977:WLS589982 WBW589977:WBW589982 VSA589977:VSA589982 VIE589977:VIE589982 UYI589977:UYI589982 UOM589977:UOM589982 UEQ589977:UEQ589982 TUU589977:TUU589982 TKY589977:TKY589982 TBC589977:TBC589982 SRG589977:SRG589982 SHK589977:SHK589982 RXO589977:RXO589982 RNS589977:RNS589982 RDW589977:RDW589982 QUA589977:QUA589982 QKE589977:QKE589982 QAI589977:QAI589982 PQM589977:PQM589982 PGQ589977:PGQ589982 OWU589977:OWU589982 OMY589977:OMY589982 ODC589977:ODC589982 NTG589977:NTG589982 NJK589977:NJK589982 MZO589977:MZO589982 MPS589977:MPS589982 MFW589977:MFW589982 LWA589977:LWA589982 LME589977:LME589982 LCI589977:LCI589982 KSM589977:KSM589982 KIQ589977:KIQ589982 JYU589977:JYU589982 JOY589977:JOY589982 JFC589977:JFC589982 IVG589977:IVG589982 ILK589977:ILK589982 IBO589977:IBO589982 HRS589977:HRS589982 HHW589977:HHW589982 GYA589977:GYA589982 GOE589977:GOE589982 GEI589977:GEI589982 FUM589977:FUM589982 FKQ589977:FKQ589982 FAU589977:FAU589982 EQY589977:EQY589982 EHC589977:EHC589982 DXG589977:DXG589982 DNK589977:DNK589982 DDO589977:DDO589982 CTS589977:CTS589982 CJW589977:CJW589982 CAA589977:CAA589982 BQE589977:BQE589982 BGI589977:BGI589982 AWM589977:AWM589982 AMQ589977:AMQ589982 ACU589977:ACU589982 SY589977:SY589982 JC589977:JC589982 D589977:E589982 WVO524441:WVO524446 WLS524441:WLS524446 WBW524441:WBW524446 VSA524441:VSA524446 VIE524441:VIE524446 UYI524441:UYI524446 UOM524441:UOM524446 UEQ524441:UEQ524446 TUU524441:TUU524446 TKY524441:TKY524446 TBC524441:TBC524446 SRG524441:SRG524446 SHK524441:SHK524446 RXO524441:RXO524446 RNS524441:RNS524446 RDW524441:RDW524446 QUA524441:QUA524446 QKE524441:QKE524446 QAI524441:QAI524446 PQM524441:PQM524446 PGQ524441:PGQ524446 OWU524441:OWU524446 OMY524441:OMY524446 ODC524441:ODC524446 NTG524441:NTG524446 NJK524441:NJK524446 MZO524441:MZO524446 MPS524441:MPS524446 MFW524441:MFW524446 LWA524441:LWA524446 LME524441:LME524446 LCI524441:LCI524446 KSM524441:KSM524446 KIQ524441:KIQ524446 JYU524441:JYU524446 JOY524441:JOY524446 JFC524441:JFC524446 IVG524441:IVG524446 ILK524441:ILK524446 IBO524441:IBO524446 HRS524441:HRS524446 HHW524441:HHW524446 GYA524441:GYA524446 GOE524441:GOE524446 GEI524441:GEI524446 FUM524441:FUM524446 FKQ524441:FKQ524446 FAU524441:FAU524446 EQY524441:EQY524446 EHC524441:EHC524446 DXG524441:DXG524446 DNK524441:DNK524446 DDO524441:DDO524446 CTS524441:CTS524446 CJW524441:CJW524446 CAA524441:CAA524446 BQE524441:BQE524446 BGI524441:BGI524446 AWM524441:AWM524446 AMQ524441:AMQ524446 ACU524441:ACU524446 SY524441:SY524446 JC524441:JC524446 D524441:E524446 WVO458905:WVO458910 WLS458905:WLS458910 WBW458905:WBW458910 VSA458905:VSA458910 VIE458905:VIE458910 UYI458905:UYI458910 UOM458905:UOM458910 UEQ458905:UEQ458910 TUU458905:TUU458910 TKY458905:TKY458910 TBC458905:TBC458910 SRG458905:SRG458910 SHK458905:SHK458910 RXO458905:RXO458910 RNS458905:RNS458910 RDW458905:RDW458910 QUA458905:QUA458910 QKE458905:QKE458910 QAI458905:QAI458910 PQM458905:PQM458910 PGQ458905:PGQ458910 OWU458905:OWU458910 OMY458905:OMY458910 ODC458905:ODC458910 NTG458905:NTG458910 NJK458905:NJK458910 MZO458905:MZO458910 MPS458905:MPS458910 MFW458905:MFW458910 LWA458905:LWA458910 LME458905:LME458910 LCI458905:LCI458910 KSM458905:KSM458910 KIQ458905:KIQ458910 JYU458905:JYU458910 JOY458905:JOY458910 JFC458905:JFC458910 IVG458905:IVG458910 ILK458905:ILK458910 IBO458905:IBO458910 HRS458905:HRS458910 HHW458905:HHW458910 GYA458905:GYA458910 GOE458905:GOE458910 GEI458905:GEI458910 FUM458905:FUM458910 FKQ458905:FKQ458910 FAU458905:FAU458910 EQY458905:EQY458910 EHC458905:EHC458910 DXG458905:DXG458910 DNK458905:DNK458910 DDO458905:DDO458910 CTS458905:CTS458910 CJW458905:CJW458910 CAA458905:CAA458910 BQE458905:BQE458910 BGI458905:BGI458910 AWM458905:AWM458910 AMQ458905:AMQ458910 ACU458905:ACU458910 SY458905:SY458910 JC458905:JC458910 D458905:E458910 WVO393369:WVO393374 WLS393369:WLS393374 WBW393369:WBW393374 VSA393369:VSA393374 VIE393369:VIE393374 UYI393369:UYI393374 UOM393369:UOM393374 UEQ393369:UEQ393374 TUU393369:TUU393374 TKY393369:TKY393374 TBC393369:TBC393374 SRG393369:SRG393374 SHK393369:SHK393374 RXO393369:RXO393374 RNS393369:RNS393374 RDW393369:RDW393374 QUA393369:QUA393374 QKE393369:QKE393374 QAI393369:QAI393374 PQM393369:PQM393374 PGQ393369:PGQ393374 OWU393369:OWU393374 OMY393369:OMY393374 ODC393369:ODC393374 NTG393369:NTG393374 NJK393369:NJK393374 MZO393369:MZO393374 MPS393369:MPS393374 MFW393369:MFW393374 LWA393369:LWA393374 LME393369:LME393374 LCI393369:LCI393374 KSM393369:KSM393374 KIQ393369:KIQ393374 JYU393369:JYU393374 JOY393369:JOY393374 JFC393369:JFC393374 IVG393369:IVG393374 ILK393369:ILK393374 IBO393369:IBO393374 HRS393369:HRS393374 HHW393369:HHW393374 GYA393369:GYA393374 GOE393369:GOE393374 GEI393369:GEI393374 FUM393369:FUM393374 FKQ393369:FKQ393374 FAU393369:FAU393374 EQY393369:EQY393374 EHC393369:EHC393374 DXG393369:DXG393374 DNK393369:DNK393374 DDO393369:DDO393374 CTS393369:CTS393374 CJW393369:CJW393374 CAA393369:CAA393374 BQE393369:BQE393374 BGI393369:BGI393374 AWM393369:AWM393374 AMQ393369:AMQ393374 ACU393369:ACU393374 SY393369:SY393374 JC393369:JC393374 D393369:E393374 WVO327833:WVO327838 WLS327833:WLS327838 WBW327833:WBW327838 VSA327833:VSA327838 VIE327833:VIE327838 UYI327833:UYI327838 UOM327833:UOM327838 UEQ327833:UEQ327838 TUU327833:TUU327838 TKY327833:TKY327838 TBC327833:TBC327838 SRG327833:SRG327838 SHK327833:SHK327838 RXO327833:RXO327838 RNS327833:RNS327838 RDW327833:RDW327838 QUA327833:QUA327838 QKE327833:QKE327838 QAI327833:QAI327838 PQM327833:PQM327838 PGQ327833:PGQ327838 OWU327833:OWU327838 OMY327833:OMY327838 ODC327833:ODC327838 NTG327833:NTG327838 NJK327833:NJK327838 MZO327833:MZO327838 MPS327833:MPS327838 MFW327833:MFW327838 LWA327833:LWA327838 LME327833:LME327838 LCI327833:LCI327838 KSM327833:KSM327838 KIQ327833:KIQ327838 JYU327833:JYU327838 JOY327833:JOY327838 JFC327833:JFC327838 IVG327833:IVG327838 ILK327833:ILK327838 IBO327833:IBO327838 HRS327833:HRS327838 HHW327833:HHW327838 GYA327833:GYA327838 GOE327833:GOE327838 GEI327833:GEI327838 FUM327833:FUM327838 FKQ327833:FKQ327838 FAU327833:FAU327838 EQY327833:EQY327838 EHC327833:EHC327838 DXG327833:DXG327838 DNK327833:DNK327838 DDO327833:DDO327838 CTS327833:CTS327838 CJW327833:CJW327838 CAA327833:CAA327838 BQE327833:BQE327838 BGI327833:BGI327838 AWM327833:AWM327838 AMQ327833:AMQ327838 ACU327833:ACU327838 SY327833:SY327838 JC327833:JC327838 D327833:E327838 WVO262297:WVO262302 WLS262297:WLS262302 WBW262297:WBW262302 VSA262297:VSA262302 VIE262297:VIE262302 UYI262297:UYI262302 UOM262297:UOM262302 UEQ262297:UEQ262302 TUU262297:TUU262302 TKY262297:TKY262302 TBC262297:TBC262302 SRG262297:SRG262302 SHK262297:SHK262302 RXO262297:RXO262302 RNS262297:RNS262302 RDW262297:RDW262302 QUA262297:QUA262302 QKE262297:QKE262302 QAI262297:QAI262302 PQM262297:PQM262302 PGQ262297:PGQ262302 OWU262297:OWU262302 OMY262297:OMY262302 ODC262297:ODC262302 NTG262297:NTG262302 NJK262297:NJK262302 MZO262297:MZO262302 MPS262297:MPS262302 MFW262297:MFW262302 LWA262297:LWA262302 LME262297:LME262302 LCI262297:LCI262302 KSM262297:KSM262302 KIQ262297:KIQ262302 JYU262297:JYU262302 JOY262297:JOY262302 JFC262297:JFC262302 IVG262297:IVG262302 ILK262297:ILK262302 IBO262297:IBO262302 HRS262297:HRS262302 HHW262297:HHW262302 GYA262297:GYA262302 GOE262297:GOE262302 GEI262297:GEI262302 FUM262297:FUM262302 FKQ262297:FKQ262302 FAU262297:FAU262302 EQY262297:EQY262302 EHC262297:EHC262302 DXG262297:DXG262302 DNK262297:DNK262302 DDO262297:DDO262302 CTS262297:CTS262302 CJW262297:CJW262302 CAA262297:CAA262302 BQE262297:BQE262302 BGI262297:BGI262302 AWM262297:AWM262302 AMQ262297:AMQ262302 ACU262297:ACU262302 SY262297:SY262302 JC262297:JC262302 D262297:E262302 WVO196761:WVO196766 WLS196761:WLS196766 WBW196761:WBW196766 VSA196761:VSA196766 VIE196761:VIE196766 UYI196761:UYI196766 UOM196761:UOM196766 UEQ196761:UEQ196766 TUU196761:TUU196766 TKY196761:TKY196766 TBC196761:TBC196766 SRG196761:SRG196766 SHK196761:SHK196766 RXO196761:RXO196766 RNS196761:RNS196766 RDW196761:RDW196766 QUA196761:QUA196766 QKE196761:QKE196766 QAI196761:QAI196766 PQM196761:PQM196766 PGQ196761:PGQ196766 OWU196761:OWU196766 OMY196761:OMY196766 ODC196761:ODC196766 NTG196761:NTG196766 NJK196761:NJK196766 MZO196761:MZO196766 MPS196761:MPS196766 MFW196761:MFW196766 LWA196761:LWA196766 LME196761:LME196766 LCI196761:LCI196766 KSM196761:KSM196766 KIQ196761:KIQ196766 JYU196761:JYU196766 JOY196761:JOY196766 JFC196761:JFC196766 IVG196761:IVG196766 ILK196761:ILK196766 IBO196761:IBO196766 HRS196761:HRS196766 HHW196761:HHW196766 GYA196761:GYA196766 GOE196761:GOE196766 GEI196761:GEI196766 FUM196761:FUM196766 FKQ196761:FKQ196766 FAU196761:FAU196766 EQY196761:EQY196766 EHC196761:EHC196766 DXG196761:DXG196766 DNK196761:DNK196766 DDO196761:DDO196766 CTS196761:CTS196766 CJW196761:CJW196766 CAA196761:CAA196766 BQE196761:BQE196766 BGI196761:BGI196766 AWM196761:AWM196766 AMQ196761:AMQ196766 ACU196761:ACU196766 SY196761:SY196766 JC196761:JC196766 D196761:E196766 WVO131225:WVO131230 WLS131225:WLS131230 WBW131225:WBW131230 VSA131225:VSA131230 VIE131225:VIE131230 UYI131225:UYI131230 UOM131225:UOM131230 UEQ131225:UEQ131230 TUU131225:TUU131230 TKY131225:TKY131230 TBC131225:TBC131230 SRG131225:SRG131230 SHK131225:SHK131230 RXO131225:RXO131230 RNS131225:RNS131230 RDW131225:RDW131230 QUA131225:QUA131230 QKE131225:QKE131230 QAI131225:QAI131230 PQM131225:PQM131230 PGQ131225:PGQ131230 OWU131225:OWU131230 OMY131225:OMY131230 ODC131225:ODC131230 NTG131225:NTG131230 NJK131225:NJK131230 MZO131225:MZO131230 MPS131225:MPS131230 MFW131225:MFW131230 LWA131225:LWA131230 LME131225:LME131230 LCI131225:LCI131230 KSM131225:KSM131230 KIQ131225:KIQ131230 JYU131225:JYU131230 JOY131225:JOY131230 JFC131225:JFC131230 IVG131225:IVG131230 ILK131225:ILK131230 IBO131225:IBO131230 HRS131225:HRS131230 HHW131225:HHW131230 GYA131225:GYA131230 GOE131225:GOE131230 GEI131225:GEI131230 FUM131225:FUM131230 FKQ131225:FKQ131230 FAU131225:FAU131230 EQY131225:EQY131230 EHC131225:EHC131230 DXG131225:DXG131230 DNK131225:DNK131230 DDO131225:DDO131230 CTS131225:CTS131230 CJW131225:CJW131230 CAA131225:CAA131230 BQE131225:BQE131230 BGI131225:BGI131230 AWM131225:AWM131230 AMQ131225:AMQ131230 ACU131225:ACU131230 SY131225:SY131230 JC131225:JC131230 D131225:E131230 WVO65689:WVO65694 WLS65689:WLS65694 WBW65689:WBW65694 VSA65689:VSA65694 VIE65689:VIE65694 UYI65689:UYI65694 UOM65689:UOM65694 UEQ65689:UEQ65694 TUU65689:TUU65694 TKY65689:TKY65694 TBC65689:TBC65694 SRG65689:SRG65694 SHK65689:SHK65694 RXO65689:RXO65694 RNS65689:RNS65694 RDW65689:RDW65694 QUA65689:QUA65694 QKE65689:QKE65694 QAI65689:QAI65694 PQM65689:PQM65694 PGQ65689:PGQ65694 OWU65689:OWU65694 OMY65689:OMY65694 ODC65689:ODC65694 NTG65689:NTG65694 NJK65689:NJK65694 MZO65689:MZO65694 MPS65689:MPS65694 MFW65689:MFW65694 LWA65689:LWA65694 LME65689:LME65694 LCI65689:LCI65694 KSM65689:KSM65694 KIQ65689:KIQ65694 JYU65689:JYU65694 JOY65689:JOY65694 JFC65689:JFC65694 IVG65689:IVG65694 ILK65689:ILK65694 IBO65689:IBO65694 HRS65689:HRS65694 HHW65689:HHW65694 GYA65689:GYA65694 GOE65689:GOE65694 GEI65689:GEI65694 FUM65689:FUM65694 FKQ65689:FKQ65694 FAU65689:FAU65694 EQY65689:EQY65694 EHC65689:EHC65694 DXG65689:DXG65694 DNK65689:DNK65694 DDO65689:DDO65694 CTS65689:CTS65694 CJW65689:CJW65694 CAA65689:CAA65694 BQE65689:BQE65694 BGI65689:BGI65694 AWM65689:AWM65694 AMQ65689:AMQ65694 ACU65689:ACU65694 SY65689:SY65694 JC65689:JC65694 D65689:E65694 WVO983201:WVO983206 WLS983201:WLS983206 WBW983201:WBW983206 VSA983201:VSA983206 VIE983201:VIE983206 UYI983201:UYI983206 UOM983201:UOM983206 UEQ983201:UEQ983206 TUU983201:TUU983206 TKY983201:TKY983206 TBC983201:TBC983206 SRG983201:SRG983206 SHK983201:SHK983206 RXO983201:RXO983206 RNS983201:RNS983206 RDW983201:RDW983206 QUA983201:QUA983206 QKE983201:QKE983206 QAI983201:QAI983206 PQM983201:PQM983206 PGQ983201:PGQ983206 OWU983201:OWU983206 OMY983201:OMY983206 ODC983201:ODC983206 NTG983201:NTG983206 NJK983201:NJK983206 MZO983201:MZO983206 MPS983201:MPS983206 MFW983201:MFW983206 LWA983201:LWA983206 LME983201:LME983206 LCI983201:LCI983206 KSM983201:KSM983206 KIQ983201:KIQ983206 JYU983201:JYU983206 JOY983201:JOY983206 JFC983201:JFC983206 IVG983201:IVG983206 ILK983201:ILK983206 IBO983201:IBO983206 HRS983201:HRS983206 HHW983201:HHW983206 GYA983201:GYA983206 GOE983201:GOE983206 GEI983201:GEI983206 FUM983201:FUM983206 FKQ983201:FKQ983206 FAU983201:FAU983206 EQY983201:EQY983206 EHC983201:EHC983206 DXG983201:DXG983206 DNK983201:DNK983206 DDO983201:DDO983206 CTS983201:CTS983206 CJW983201:CJW983206 CAA983201:CAA983206 BQE983201:BQE983206 BGI983201:BGI983206 AWM983201:AWM983206 AMQ983201:AMQ983206 ACU983201:ACU983206 SY983201:SY983206 JC983201:JC983206 D983201:E983206 WVO917665:WVO917670 WLS917665:WLS917670 WBW917665:WBW917670 VSA917665:VSA917670 VIE917665:VIE917670 UYI917665:UYI917670 UOM917665:UOM917670 UEQ917665:UEQ917670 TUU917665:TUU917670 TKY917665:TKY917670 TBC917665:TBC917670 SRG917665:SRG917670 SHK917665:SHK917670 RXO917665:RXO917670 RNS917665:RNS917670 RDW917665:RDW917670 QUA917665:QUA917670 QKE917665:QKE917670 QAI917665:QAI917670 PQM917665:PQM917670 PGQ917665:PGQ917670 OWU917665:OWU917670 OMY917665:OMY917670 ODC917665:ODC917670 NTG917665:NTG917670 NJK917665:NJK917670 MZO917665:MZO917670 MPS917665:MPS917670 MFW917665:MFW917670 LWA917665:LWA917670 LME917665:LME917670 LCI917665:LCI917670 KSM917665:KSM917670 KIQ917665:KIQ917670 JYU917665:JYU917670 JOY917665:JOY917670 JFC917665:JFC917670 IVG917665:IVG917670 ILK917665:ILK917670 IBO917665:IBO917670 HRS917665:HRS917670 HHW917665:HHW917670 GYA917665:GYA917670 GOE917665:GOE917670 GEI917665:GEI917670 FUM917665:FUM917670 FKQ917665:FKQ917670 FAU917665:FAU917670 EQY917665:EQY917670 EHC917665:EHC917670 DXG917665:DXG917670 DNK917665:DNK917670 DDO917665:DDO917670 CTS917665:CTS917670 CJW917665:CJW917670 CAA917665:CAA917670 BQE917665:BQE917670 BGI917665:BGI917670 AWM917665:AWM917670 AMQ917665:AMQ917670 ACU917665:ACU917670 SY917665:SY917670 JC917665:JC917670 D917665:E917670 WVO852129:WVO852134 WLS852129:WLS852134 WBW852129:WBW852134 VSA852129:VSA852134 VIE852129:VIE852134 UYI852129:UYI852134 UOM852129:UOM852134 UEQ852129:UEQ852134 TUU852129:TUU852134 TKY852129:TKY852134 TBC852129:TBC852134 SRG852129:SRG852134 SHK852129:SHK852134 RXO852129:RXO852134 RNS852129:RNS852134 RDW852129:RDW852134 QUA852129:QUA852134 QKE852129:QKE852134 QAI852129:QAI852134 PQM852129:PQM852134 PGQ852129:PGQ852134 OWU852129:OWU852134 OMY852129:OMY852134 ODC852129:ODC852134 NTG852129:NTG852134 NJK852129:NJK852134 MZO852129:MZO852134 MPS852129:MPS852134 MFW852129:MFW852134 LWA852129:LWA852134 LME852129:LME852134 LCI852129:LCI852134 KSM852129:KSM852134 KIQ852129:KIQ852134 JYU852129:JYU852134 JOY852129:JOY852134 JFC852129:JFC852134 IVG852129:IVG852134 ILK852129:ILK852134 IBO852129:IBO852134 HRS852129:HRS852134 HHW852129:HHW852134 GYA852129:GYA852134 GOE852129:GOE852134 GEI852129:GEI852134 FUM852129:FUM852134 FKQ852129:FKQ852134 FAU852129:FAU852134 EQY852129:EQY852134 EHC852129:EHC852134 DXG852129:DXG852134 DNK852129:DNK852134 DDO852129:DDO852134 CTS852129:CTS852134 CJW852129:CJW852134 CAA852129:CAA852134 BQE852129:BQE852134 BGI852129:BGI852134 AWM852129:AWM852134 AMQ852129:AMQ852134 ACU852129:ACU852134 SY852129:SY852134 JC852129:JC852134 D852129:E852134 WVO786593:WVO786598 WLS786593:WLS786598 WBW786593:WBW786598 VSA786593:VSA786598 VIE786593:VIE786598 UYI786593:UYI786598 UOM786593:UOM786598 UEQ786593:UEQ786598 TUU786593:TUU786598 TKY786593:TKY786598 TBC786593:TBC786598 SRG786593:SRG786598 SHK786593:SHK786598 RXO786593:RXO786598 RNS786593:RNS786598 RDW786593:RDW786598 QUA786593:QUA786598 QKE786593:QKE786598 QAI786593:QAI786598 PQM786593:PQM786598 PGQ786593:PGQ786598 OWU786593:OWU786598 OMY786593:OMY786598 ODC786593:ODC786598 NTG786593:NTG786598 NJK786593:NJK786598 MZO786593:MZO786598 MPS786593:MPS786598 MFW786593:MFW786598 LWA786593:LWA786598 LME786593:LME786598 LCI786593:LCI786598 KSM786593:KSM786598 KIQ786593:KIQ786598 JYU786593:JYU786598 JOY786593:JOY786598 JFC786593:JFC786598 IVG786593:IVG786598 ILK786593:ILK786598 IBO786593:IBO786598 HRS786593:HRS786598 HHW786593:HHW786598 GYA786593:GYA786598 GOE786593:GOE786598 GEI786593:GEI786598 FUM786593:FUM786598 FKQ786593:FKQ786598 FAU786593:FAU786598 EQY786593:EQY786598 EHC786593:EHC786598 DXG786593:DXG786598 DNK786593:DNK786598 DDO786593:DDO786598 CTS786593:CTS786598 CJW786593:CJW786598 CAA786593:CAA786598 BQE786593:BQE786598 BGI786593:BGI786598 AWM786593:AWM786598 AMQ786593:AMQ786598 ACU786593:ACU786598 SY786593:SY786598 JC786593:JC786598 D786593:E786598 WVO721057:WVO721062 WLS721057:WLS721062 WBW721057:WBW721062 VSA721057:VSA721062 VIE721057:VIE721062 UYI721057:UYI721062 UOM721057:UOM721062 UEQ721057:UEQ721062 TUU721057:TUU721062 TKY721057:TKY721062 TBC721057:TBC721062 SRG721057:SRG721062 SHK721057:SHK721062 RXO721057:RXO721062 RNS721057:RNS721062 RDW721057:RDW721062 QUA721057:QUA721062 QKE721057:QKE721062 QAI721057:QAI721062 PQM721057:PQM721062 PGQ721057:PGQ721062 OWU721057:OWU721062 OMY721057:OMY721062 ODC721057:ODC721062 NTG721057:NTG721062 NJK721057:NJK721062 MZO721057:MZO721062 MPS721057:MPS721062 MFW721057:MFW721062 LWA721057:LWA721062 LME721057:LME721062 LCI721057:LCI721062 KSM721057:KSM721062 KIQ721057:KIQ721062 JYU721057:JYU721062 JOY721057:JOY721062 JFC721057:JFC721062 IVG721057:IVG721062 ILK721057:ILK721062 IBO721057:IBO721062 HRS721057:HRS721062 HHW721057:HHW721062 GYA721057:GYA721062 GOE721057:GOE721062 GEI721057:GEI721062 FUM721057:FUM721062 FKQ721057:FKQ721062 FAU721057:FAU721062 EQY721057:EQY721062 EHC721057:EHC721062 DXG721057:DXG721062 DNK721057:DNK721062 DDO721057:DDO721062 CTS721057:CTS721062 CJW721057:CJW721062 CAA721057:CAA721062 BQE721057:BQE721062 BGI721057:BGI721062 AWM721057:AWM721062 AMQ721057:AMQ721062 ACU721057:ACU721062 SY721057:SY721062 JC721057:JC721062 D721057:E721062 WVO655521:WVO655526 WLS655521:WLS655526 WBW655521:WBW655526 VSA655521:VSA655526 VIE655521:VIE655526 UYI655521:UYI655526 UOM655521:UOM655526 UEQ655521:UEQ655526 TUU655521:TUU655526 TKY655521:TKY655526 TBC655521:TBC655526 SRG655521:SRG655526 SHK655521:SHK655526 RXO655521:RXO655526 RNS655521:RNS655526 RDW655521:RDW655526 QUA655521:QUA655526 QKE655521:QKE655526 QAI655521:QAI655526 PQM655521:PQM655526 PGQ655521:PGQ655526 OWU655521:OWU655526 OMY655521:OMY655526 ODC655521:ODC655526 NTG655521:NTG655526 NJK655521:NJK655526 MZO655521:MZO655526 MPS655521:MPS655526 MFW655521:MFW655526 LWA655521:LWA655526 LME655521:LME655526 LCI655521:LCI655526 KSM655521:KSM655526 KIQ655521:KIQ655526 JYU655521:JYU655526 JOY655521:JOY655526 JFC655521:JFC655526 IVG655521:IVG655526 ILK655521:ILK655526 IBO655521:IBO655526 HRS655521:HRS655526 HHW655521:HHW655526 GYA655521:GYA655526 GOE655521:GOE655526 GEI655521:GEI655526 FUM655521:FUM655526 FKQ655521:FKQ655526 FAU655521:FAU655526 EQY655521:EQY655526 EHC655521:EHC655526 DXG655521:DXG655526 DNK655521:DNK655526 DDO655521:DDO655526 CTS655521:CTS655526 CJW655521:CJW655526 CAA655521:CAA655526 BQE655521:BQE655526 BGI655521:BGI655526 AWM655521:AWM655526 AMQ655521:AMQ655526 ACU655521:ACU655526 SY655521:SY655526 JC655521:JC655526 D655521:E655526 WVO589985:WVO589990 WLS589985:WLS589990 WBW589985:WBW589990 VSA589985:VSA589990 VIE589985:VIE589990 UYI589985:UYI589990 UOM589985:UOM589990 UEQ589985:UEQ589990 TUU589985:TUU589990 TKY589985:TKY589990 TBC589985:TBC589990 SRG589985:SRG589990 SHK589985:SHK589990 RXO589985:RXO589990 RNS589985:RNS589990 RDW589985:RDW589990 QUA589985:QUA589990 QKE589985:QKE589990 QAI589985:QAI589990 PQM589985:PQM589990 PGQ589985:PGQ589990 OWU589985:OWU589990 OMY589985:OMY589990 ODC589985:ODC589990 NTG589985:NTG589990 NJK589985:NJK589990 MZO589985:MZO589990 MPS589985:MPS589990 MFW589985:MFW589990 LWA589985:LWA589990 LME589985:LME589990 LCI589985:LCI589990 KSM589985:KSM589990 KIQ589985:KIQ589990 JYU589985:JYU589990 JOY589985:JOY589990 JFC589985:JFC589990 IVG589985:IVG589990 ILK589985:ILK589990 IBO589985:IBO589990 HRS589985:HRS589990 HHW589985:HHW589990 GYA589985:GYA589990 GOE589985:GOE589990 GEI589985:GEI589990 FUM589985:FUM589990 FKQ589985:FKQ589990 FAU589985:FAU589990 EQY589985:EQY589990 EHC589985:EHC589990 DXG589985:DXG589990 DNK589985:DNK589990 DDO589985:DDO589990 CTS589985:CTS589990 CJW589985:CJW589990 CAA589985:CAA589990 BQE589985:BQE589990 BGI589985:BGI589990 AWM589985:AWM589990 AMQ589985:AMQ589990 ACU589985:ACU589990 SY589985:SY589990 JC589985:JC589990 D589985:E589990 WVO524449:WVO524454 WLS524449:WLS524454 WBW524449:WBW524454 VSA524449:VSA524454 VIE524449:VIE524454 UYI524449:UYI524454 UOM524449:UOM524454 UEQ524449:UEQ524454 TUU524449:TUU524454 TKY524449:TKY524454 TBC524449:TBC524454 SRG524449:SRG524454 SHK524449:SHK524454 RXO524449:RXO524454 RNS524449:RNS524454 RDW524449:RDW524454 QUA524449:QUA524454 QKE524449:QKE524454 QAI524449:QAI524454 PQM524449:PQM524454 PGQ524449:PGQ524454 OWU524449:OWU524454 OMY524449:OMY524454 ODC524449:ODC524454 NTG524449:NTG524454 NJK524449:NJK524454 MZO524449:MZO524454 MPS524449:MPS524454 MFW524449:MFW524454 LWA524449:LWA524454 LME524449:LME524454 LCI524449:LCI524454 KSM524449:KSM524454 KIQ524449:KIQ524454 JYU524449:JYU524454 JOY524449:JOY524454 JFC524449:JFC524454 IVG524449:IVG524454 ILK524449:ILK524454 IBO524449:IBO524454 HRS524449:HRS524454 HHW524449:HHW524454 GYA524449:GYA524454 GOE524449:GOE524454 GEI524449:GEI524454 FUM524449:FUM524454 FKQ524449:FKQ524454 FAU524449:FAU524454 EQY524449:EQY524454 EHC524449:EHC524454 DXG524449:DXG524454 DNK524449:DNK524454 DDO524449:DDO524454 CTS524449:CTS524454 CJW524449:CJW524454 CAA524449:CAA524454 BQE524449:BQE524454 BGI524449:BGI524454 AWM524449:AWM524454 AMQ524449:AMQ524454 ACU524449:ACU524454 SY524449:SY524454 JC524449:JC524454 D524449:E524454 WVO458913:WVO458918 WLS458913:WLS458918 WBW458913:WBW458918 VSA458913:VSA458918 VIE458913:VIE458918 UYI458913:UYI458918 UOM458913:UOM458918 UEQ458913:UEQ458918 TUU458913:TUU458918 TKY458913:TKY458918 TBC458913:TBC458918 SRG458913:SRG458918 SHK458913:SHK458918 RXO458913:RXO458918 RNS458913:RNS458918 RDW458913:RDW458918 QUA458913:QUA458918 QKE458913:QKE458918 QAI458913:QAI458918 PQM458913:PQM458918 PGQ458913:PGQ458918 OWU458913:OWU458918 OMY458913:OMY458918 ODC458913:ODC458918 NTG458913:NTG458918 NJK458913:NJK458918 MZO458913:MZO458918 MPS458913:MPS458918 MFW458913:MFW458918 LWA458913:LWA458918 LME458913:LME458918 LCI458913:LCI458918 KSM458913:KSM458918 KIQ458913:KIQ458918 JYU458913:JYU458918 JOY458913:JOY458918 JFC458913:JFC458918 IVG458913:IVG458918 ILK458913:ILK458918 IBO458913:IBO458918 HRS458913:HRS458918 HHW458913:HHW458918 GYA458913:GYA458918 GOE458913:GOE458918 GEI458913:GEI458918 FUM458913:FUM458918 FKQ458913:FKQ458918 FAU458913:FAU458918 EQY458913:EQY458918 EHC458913:EHC458918 DXG458913:DXG458918 DNK458913:DNK458918 DDO458913:DDO458918 CTS458913:CTS458918 CJW458913:CJW458918 CAA458913:CAA458918 BQE458913:BQE458918 BGI458913:BGI458918 AWM458913:AWM458918 AMQ458913:AMQ458918 ACU458913:ACU458918 SY458913:SY458918 JC458913:JC458918 D458913:E458918 WVO393377:WVO393382 WLS393377:WLS393382 WBW393377:WBW393382 VSA393377:VSA393382 VIE393377:VIE393382 UYI393377:UYI393382 UOM393377:UOM393382 UEQ393377:UEQ393382 TUU393377:TUU393382 TKY393377:TKY393382 TBC393377:TBC393382 SRG393377:SRG393382 SHK393377:SHK393382 RXO393377:RXO393382 RNS393377:RNS393382 RDW393377:RDW393382 QUA393377:QUA393382 QKE393377:QKE393382 QAI393377:QAI393382 PQM393377:PQM393382 PGQ393377:PGQ393382 OWU393377:OWU393382 OMY393377:OMY393382 ODC393377:ODC393382 NTG393377:NTG393382 NJK393377:NJK393382 MZO393377:MZO393382 MPS393377:MPS393382 MFW393377:MFW393382 LWA393377:LWA393382 LME393377:LME393382 LCI393377:LCI393382 KSM393377:KSM393382 KIQ393377:KIQ393382 JYU393377:JYU393382 JOY393377:JOY393382 JFC393377:JFC393382 IVG393377:IVG393382 ILK393377:ILK393382 IBO393377:IBO393382 HRS393377:HRS393382 HHW393377:HHW393382 GYA393377:GYA393382 GOE393377:GOE393382 GEI393377:GEI393382 FUM393377:FUM393382 FKQ393377:FKQ393382 FAU393377:FAU393382 EQY393377:EQY393382 EHC393377:EHC393382 DXG393377:DXG393382 DNK393377:DNK393382 DDO393377:DDO393382 CTS393377:CTS393382 CJW393377:CJW393382 CAA393377:CAA393382 BQE393377:BQE393382 BGI393377:BGI393382 AWM393377:AWM393382 AMQ393377:AMQ393382 ACU393377:ACU393382 SY393377:SY393382 JC393377:JC393382 D393377:E393382 WVO327841:WVO327846 WLS327841:WLS327846 WBW327841:WBW327846 VSA327841:VSA327846 VIE327841:VIE327846 UYI327841:UYI327846 UOM327841:UOM327846 UEQ327841:UEQ327846 TUU327841:TUU327846 TKY327841:TKY327846 TBC327841:TBC327846 SRG327841:SRG327846 SHK327841:SHK327846 RXO327841:RXO327846 RNS327841:RNS327846 RDW327841:RDW327846 QUA327841:QUA327846 QKE327841:QKE327846 QAI327841:QAI327846 PQM327841:PQM327846 PGQ327841:PGQ327846 OWU327841:OWU327846 OMY327841:OMY327846 ODC327841:ODC327846 NTG327841:NTG327846 NJK327841:NJK327846 MZO327841:MZO327846 MPS327841:MPS327846 MFW327841:MFW327846 LWA327841:LWA327846 LME327841:LME327846 LCI327841:LCI327846 KSM327841:KSM327846 KIQ327841:KIQ327846 JYU327841:JYU327846 JOY327841:JOY327846 JFC327841:JFC327846 IVG327841:IVG327846 ILK327841:ILK327846 IBO327841:IBO327846 HRS327841:HRS327846 HHW327841:HHW327846 GYA327841:GYA327846 GOE327841:GOE327846 GEI327841:GEI327846 FUM327841:FUM327846 FKQ327841:FKQ327846 FAU327841:FAU327846 EQY327841:EQY327846 EHC327841:EHC327846 DXG327841:DXG327846 DNK327841:DNK327846 DDO327841:DDO327846 CTS327841:CTS327846 CJW327841:CJW327846 CAA327841:CAA327846 BQE327841:BQE327846 BGI327841:BGI327846 AWM327841:AWM327846 AMQ327841:AMQ327846 ACU327841:ACU327846 SY327841:SY327846 JC327841:JC327846 D327841:E327846 WVO262305:WVO262310 WLS262305:WLS262310 WBW262305:WBW262310 VSA262305:VSA262310 VIE262305:VIE262310 UYI262305:UYI262310 UOM262305:UOM262310 UEQ262305:UEQ262310 TUU262305:TUU262310 TKY262305:TKY262310 TBC262305:TBC262310 SRG262305:SRG262310 SHK262305:SHK262310 RXO262305:RXO262310 RNS262305:RNS262310 RDW262305:RDW262310 QUA262305:QUA262310 QKE262305:QKE262310 QAI262305:QAI262310 PQM262305:PQM262310 PGQ262305:PGQ262310 OWU262305:OWU262310 OMY262305:OMY262310 ODC262305:ODC262310 NTG262305:NTG262310 NJK262305:NJK262310 MZO262305:MZO262310 MPS262305:MPS262310 MFW262305:MFW262310 LWA262305:LWA262310 LME262305:LME262310 LCI262305:LCI262310 KSM262305:KSM262310 KIQ262305:KIQ262310 JYU262305:JYU262310 JOY262305:JOY262310 JFC262305:JFC262310 IVG262305:IVG262310 ILK262305:ILK262310 IBO262305:IBO262310 HRS262305:HRS262310 HHW262305:HHW262310 GYA262305:GYA262310 GOE262305:GOE262310 GEI262305:GEI262310 FUM262305:FUM262310 FKQ262305:FKQ262310 FAU262305:FAU262310 EQY262305:EQY262310 EHC262305:EHC262310 DXG262305:DXG262310 DNK262305:DNK262310 DDO262305:DDO262310 CTS262305:CTS262310 CJW262305:CJW262310 CAA262305:CAA262310 BQE262305:BQE262310 BGI262305:BGI262310 AWM262305:AWM262310 AMQ262305:AMQ262310 ACU262305:ACU262310 SY262305:SY262310 JC262305:JC262310 D262305:E262310 WVO196769:WVO196774 WLS196769:WLS196774 WBW196769:WBW196774 VSA196769:VSA196774 VIE196769:VIE196774 UYI196769:UYI196774 UOM196769:UOM196774 UEQ196769:UEQ196774 TUU196769:TUU196774 TKY196769:TKY196774 TBC196769:TBC196774 SRG196769:SRG196774 SHK196769:SHK196774 RXO196769:RXO196774 RNS196769:RNS196774 RDW196769:RDW196774 QUA196769:QUA196774 QKE196769:QKE196774 QAI196769:QAI196774 PQM196769:PQM196774 PGQ196769:PGQ196774 OWU196769:OWU196774 OMY196769:OMY196774 ODC196769:ODC196774 NTG196769:NTG196774 NJK196769:NJK196774 MZO196769:MZO196774 MPS196769:MPS196774 MFW196769:MFW196774 LWA196769:LWA196774 LME196769:LME196774 LCI196769:LCI196774 KSM196769:KSM196774 KIQ196769:KIQ196774 JYU196769:JYU196774 JOY196769:JOY196774 JFC196769:JFC196774 IVG196769:IVG196774 ILK196769:ILK196774 IBO196769:IBO196774 HRS196769:HRS196774 HHW196769:HHW196774 GYA196769:GYA196774 GOE196769:GOE196774 GEI196769:GEI196774 FUM196769:FUM196774 FKQ196769:FKQ196774 FAU196769:FAU196774 EQY196769:EQY196774 EHC196769:EHC196774 DXG196769:DXG196774 DNK196769:DNK196774 DDO196769:DDO196774 CTS196769:CTS196774 CJW196769:CJW196774 CAA196769:CAA196774 BQE196769:BQE196774 BGI196769:BGI196774 AWM196769:AWM196774 AMQ196769:AMQ196774 ACU196769:ACU196774 SY196769:SY196774 JC196769:JC196774 D196769:E196774 WVO131233:WVO131238 WLS131233:WLS131238 WBW131233:WBW131238 VSA131233:VSA131238 VIE131233:VIE131238 UYI131233:UYI131238 UOM131233:UOM131238 UEQ131233:UEQ131238 TUU131233:TUU131238 TKY131233:TKY131238 TBC131233:TBC131238 SRG131233:SRG131238 SHK131233:SHK131238 RXO131233:RXO131238 RNS131233:RNS131238 RDW131233:RDW131238 QUA131233:QUA131238 QKE131233:QKE131238 QAI131233:QAI131238 PQM131233:PQM131238 PGQ131233:PGQ131238 OWU131233:OWU131238 OMY131233:OMY131238 ODC131233:ODC131238 NTG131233:NTG131238 NJK131233:NJK131238 MZO131233:MZO131238 MPS131233:MPS131238 MFW131233:MFW131238 LWA131233:LWA131238 LME131233:LME131238 LCI131233:LCI131238 KSM131233:KSM131238 KIQ131233:KIQ131238 JYU131233:JYU131238 JOY131233:JOY131238 JFC131233:JFC131238 IVG131233:IVG131238 ILK131233:ILK131238 IBO131233:IBO131238 HRS131233:HRS131238 HHW131233:HHW131238 GYA131233:GYA131238 GOE131233:GOE131238 GEI131233:GEI131238 FUM131233:FUM131238 FKQ131233:FKQ131238 FAU131233:FAU131238 EQY131233:EQY131238 EHC131233:EHC131238 DXG131233:DXG131238 DNK131233:DNK131238 DDO131233:DDO131238 CTS131233:CTS131238 CJW131233:CJW131238 CAA131233:CAA131238 BQE131233:BQE131238 BGI131233:BGI131238 AWM131233:AWM131238 AMQ131233:AMQ131238 ACU131233:ACU131238 SY131233:SY131238 JC131233:JC131238 D131233:E131238 WVO65697:WVO65702 WLS65697:WLS65702 WBW65697:WBW65702 VSA65697:VSA65702 VIE65697:VIE65702 UYI65697:UYI65702 UOM65697:UOM65702 UEQ65697:UEQ65702 TUU65697:TUU65702 TKY65697:TKY65702 TBC65697:TBC65702 SRG65697:SRG65702 SHK65697:SHK65702 RXO65697:RXO65702 RNS65697:RNS65702 RDW65697:RDW65702 QUA65697:QUA65702 QKE65697:QKE65702 QAI65697:QAI65702 PQM65697:PQM65702 PGQ65697:PGQ65702 OWU65697:OWU65702 OMY65697:OMY65702 ODC65697:ODC65702 NTG65697:NTG65702 NJK65697:NJK65702 MZO65697:MZO65702 MPS65697:MPS65702 MFW65697:MFW65702 LWA65697:LWA65702 LME65697:LME65702 LCI65697:LCI65702 KSM65697:KSM65702 KIQ65697:KIQ65702 JYU65697:JYU65702 JOY65697:JOY65702 JFC65697:JFC65702 IVG65697:IVG65702 ILK65697:ILK65702 IBO65697:IBO65702 HRS65697:HRS65702 HHW65697:HHW65702 GYA65697:GYA65702 GOE65697:GOE65702 GEI65697:GEI65702 FUM65697:FUM65702 FKQ65697:FKQ65702 FAU65697:FAU65702 EQY65697:EQY65702 EHC65697:EHC65702 DXG65697:DXG65702 DNK65697:DNK65702 DDO65697:DDO65702 CTS65697:CTS65702 CJW65697:CJW65702 CAA65697:CAA65702 BQE65697:BQE65702 BGI65697:BGI65702 AWM65697:AWM65702 AMQ65697:AMQ65702 ACU65697:ACU65702 SY65697:SY65702 JC65697:JC65702 D65697:E65702 WVO983209:WVO983214 WLS983209:WLS983214 WBW983209:WBW983214 VSA983209:VSA983214 VIE983209:VIE983214 UYI983209:UYI983214 UOM983209:UOM983214 UEQ983209:UEQ983214 TUU983209:TUU983214 TKY983209:TKY983214 TBC983209:TBC983214 SRG983209:SRG983214 SHK983209:SHK983214 RXO983209:RXO983214 RNS983209:RNS983214 RDW983209:RDW983214 QUA983209:QUA983214 QKE983209:QKE983214 QAI983209:QAI983214 PQM983209:PQM983214 PGQ983209:PGQ983214 OWU983209:OWU983214 OMY983209:OMY983214 ODC983209:ODC983214 NTG983209:NTG983214 NJK983209:NJK983214 MZO983209:MZO983214 MPS983209:MPS983214 MFW983209:MFW983214 LWA983209:LWA983214 LME983209:LME983214 LCI983209:LCI983214 KSM983209:KSM983214 KIQ983209:KIQ983214 JYU983209:JYU983214 JOY983209:JOY983214 JFC983209:JFC983214 IVG983209:IVG983214 ILK983209:ILK983214 IBO983209:IBO983214 HRS983209:HRS983214 HHW983209:HHW983214 GYA983209:GYA983214 GOE983209:GOE983214 GEI983209:GEI983214 FUM983209:FUM983214 FKQ983209:FKQ983214 FAU983209:FAU983214 EQY983209:EQY983214 EHC983209:EHC983214 DXG983209:DXG983214 DNK983209:DNK983214 DDO983209:DDO983214 CTS983209:CTS983214 CJW983209:CJW983214 CAA983209:CAA983214 BQE983209:BQE983214 BGI983209:BGI983214 AWM983209:AWM983214 AMQ983209:AMQ983214 ACU983209:ACU983214 SY983209:SY983214 JC983209:JC983214 D983209:E983214 WVO917673:WVO917678 WLS917673:WLS917678 WBW917673:WBW917678 VSA917673:VSA917678 VIE917673:VIE917678 UYI917673:UYI917678 UOM917673:UOM917678 UEQ917673:UEQ917678 TUU917673:TUU917678 TKY917673:TKY917678 TBC917673:TBC917678 SRG917673:SRG917678 SHK917673:SHK917678 RXO917673:RXO917678 RNS917673:RNS917678 RDW917673:RDW917678 QUA917673:QUA917678 QKE917673:QKE917678 QAI917673:QAI917678 PQM917673:PQM917678 PGQ917673:PGQ917678 OWU917673:OWU917678 OMY917673:OMY917678 ODC917673:ODC917678 NTG917673:NTG917678 NJK917673:NJK917678 MZO917673:MZO917678 MPS917673:MPS917678 MFW917673:MFW917678 LWA917673:LWA917678 LME917673:LME917678 LCI917673:LCI917678 KSM917673:KSM917678 KIQ917673:KIQ917678 JYU917673:JYU917678 JOY917673:JOY917678 JFC917673:JFC917678 IVG917673:IVG917678 ILK917673:ILK917678 IBO917673:IBO917678 HRS917673:HRS917678 HHW917673:HHW917678 GYA917673:GYA917678 GOE917673:GOE917678 GEI917673:GEI917678 FUM917673:FUM917678 FKQ917673:FKQ917678 FAU917673:FAU917678 EQY917673:EQY917678 EHC917673:EHC917678 DXG917673:DXG917678 DNK917673:DNK917678 DDO917673:DDO917678 CTS917673:CTS917678 CJW917673:CJW917678 CAA917673:CAA917678 BQE917673:BQE917678 BGI917673:BGI917678 AWM917673:AWM917678 AMQ917673:AMQ917678 ACU917673:ACU917678 SY917673:SY917678 JC917673:JC917678 D917673:E917678 WVO852137:WVO852142 WLS852137:WLS852142 WBW852137:WBW852142 VSA852137:VSA852142 VIE852137:VIE852142 UYI852137:UYI852142 UOM852137:UOM852142 UEQ852137:UEQ852142 TUU852137:TUU852142 TKY852137:TKY852142 TBC852137:TBC852142 SRG852137:SRG852142 SHK852137:SHK852142 RXO852137:RXO852142 RNS852137:RNS852142 RDW852137:RDW852142 QUA852137:QUA852142 QKE852137:QKE852142 QAI852137:QAI852142 PQM852137:PQM852142 PGQ852137:PGQ852142 OWU852137:OWU852142 OMY852137:OMY852142 ODC852137:ODC852142 NTG852137:NTG852142 NJK852137:NJK852142 MZO852137:MZO852142 MPS852137:MPS852142 MFW852137:MFW852142 LWA852137:LWA852142 LME852137:LME852142 LCI852137:LCI852142 KSM852137:KSM852142 KIQ852137:KIQ852142 JYU852137:JYU852142 JOY852137:JOY852142 JFC852137:JFC852142 IVG852137:IVG852142 ILK852137:ILK852142 IBO852137:IBO852142 HRS852137:HRS852142 HHW852137:HHW852142 GYA852137:GYA852142 GOE852137:GOE852142 GEI852137:GEI852142 FUM852137:FUM852142 FKQ852137:FKQ852142 FAU852137:FAU852142 EQY852137:EQY852142 EHC852137:EHC852142 DXG852137:DXG852142 DNK852137:DNK852142 DDO852137:DDO852142 CTS852137:CTS852142 CJW852137:CJW852142 CAA852137:CAA852142 BQE852137:BQE852142 BGI852137:BGI852142 AWM852137:AWM852142 AMQ852137:AMQ852142 ACU852137:ACU852142 SY852137:SY852142 JC852137:JC852142 D852137:E852142 WVO786601:WVO786606 WLS786601:WLS786606 WBW786601:WBW786606 VSA786601:VSA786606 VIE786601:VIE786606 UYI786601:UYI786606 UOM786601:UOM786606 UEQ786601:UEQ786606 TUU786601:TUU786606 TKY786601:TKY786606 TBC786601:TBC786606 SRG786601:SRG786606 SHK786601:SHK786606 RXO786601:RXO786606 RNS786601:RNS786606 RDW786601:RDW786606 QUA786601:QUA786606 QKE786601:QKE786606 QAI786601:QAI786606 PQM786601:PQM786606 PGQ786601:PGQ786606 OWU786601:OWU786606 OMY786601:OMY786606 ODC786601:ODC786606 NTG786601:NTG786606 NJK786601:NJK786606 MZO786601:MZO786606 MPS786601:MPS786606 MFW786601:MFW786606 LWA786601:LWA786606 LME786601:LME786606 LCI786601:LCI786606 KSM786601:KSM786606 KIQ786601:KIQ786606 JYU786601:JYU786606 JOY786601:JOY786606 JFC786601:JFC786606 IVG786601:IVG786606 ILK786601:ILK786606 IBO786601:IBO786606 HRS786601:HRS786606 HHW786601:HHW786606 GYA786601:GYA786606 GOE786601:GOE786606 GEI786601:GEI786606 FUM786601:FUM786606 FKQ786601:FKQ786606 FAU786601:FAU786606 EQY786601:EQY786606 EHC786601:EHC786606 DXG786601:DXG786606 DNK786601:DNK786606 DDO786601:DDO786606 CTS786601:CTS786606 CJW786601:CJW786606 CAA786601:CAA786606 BQE786601:BQE786606 BGI786601:BGI786606 AWM786601:AWM786606 AMQ786601:AMQ786606 ACU786601:ACU786606 SY786601:SY786606 JC786601:JC786606 D786601:E786606 WVO721065:WVO721070 WLS721065:WLS721070 WBW721065:WBW721070 VSA721065:VSA721070 VIE721065:VIE721070 UYI721065:UYI721070 UOM721065:UOM721070 UEQ721065:UEQ721070 TUU721065:TUU721070 TKY721065:TKY721070 TBC721065:TBC721070 SRG721065:SRG721070 SHK721065:SHK721070 RXO721065:RXO721070 RNS721065:RNS721070 RDW721065:RDW721070 QUA721065:QUA721070 QKE721065:QKE721070 QAI721065:QAI721070 PQM721065:PQM721070 PGQ721065:PGQ721070 OWU721065:OWU721070 OMY721065:OMY721070 ODC721065:ODC721070 NTG721065:NTG721070 NJK721065:NJK721070 MZO721065:MZO721070 MPS721065:MPS721070 MFW721065:MFW721070 LWA721065:LWA721070 LME721065:LME721070 LCI721065:LCI721070 KSM721065:KSM721070 KIQ721065:KIQ721070 JYU721065:JYU721070 JOY721065:JOY721070 JFC721065:JFC721070 IVG721065:IVG721070 ILK721065:ILK721070 IBO721065:IBO721070 HRS721065:HRS721070 HHW721065:HHW721070 GYA721065:GYA721070 GOE721065:GOE721070 GEI721065:GEI721070 FUM721065:FUM721070 FKQ721065:FKQ721070 FAU721065:FAU721070 EQY721065:EQY721070 EHC721065:EHC721070 DXG721065:DXG721070 DNK721065:DNK721070 DDO721065:DDO721070 CTS721065:CTS721070 CJW721065:CJW721070 CAA721065:CAA721070 BQE721065:BQE721070 BGI721065:BGI721070 AWM721065:AWM721070 AMQ721065:AMQ721070 ACU721065:ACU721070 SY721065:SY721070 JC721065:JC721070 D721065:E721070 WVO655529:WVO655534 WLS655529:WLS655534 WBW655529:WBW655534 VSA655529:VSA655534 VIE655529:VIE655534 UYI655529:UYI655534 UOM655529:UOM655534 UEQ655529:UEQ655534 TUU655529:TUU655534 TKY655529:TKY655534 TBC655529:TBC655534 SRG655529:SRG655534 SHK655529:SHK655534 RXO655529:RXO655534 RNS655529:RNS655534 RDW655529:RDW655534 QUA655529:QUA655534 QKE655529:QKE655534 QAI655529:QAI655534 PQM655529:PQM655534 PGQ655529:PGQ655534 OWU655529:OWU655534 OMY655529:OMY655534 ODC655529:ODC655534 NTG655529:NTG655534 NJK655529:NJK655534 MZO655529:MZO655534 MPS655529:MPS655534 MFW655529:MFW655534 LWA655529:LWA655534 LME655529:LME655534 LCI655529:LCI655534 KSM655529:KSM655534 KIQ655529:KIQ655534 JYU655529:JYU655534 JOY655529:JOY655534 JFC655529:JFC655534 IVG655529:IVG655534 ILK655529:ILK655534 IBO655529:IBO655534 HRS655529:HRS655534 HHW655529:HHW655534 GYA655529:GYA655534 GOE655529:GOE655534 GEI655529:GEI655534 FUM655529:FUM655534 FKQ655529:FKQ655534 FAU655529:FAU655534 EQY655529:EQY655534 EHC655529:EHC655534 DXG655529:DXG655534 DNK655529:DNK655534 DDO655529:DDO655534 CTS655529:CTS655534 CJW655529:CJW655534 CAA655529:CAA655534 BQE655529:BQE655534 BGI655529:BGI655534 AWM655529:AWM655534 AMQ655529:AMQ655534 ACU655529:ACU655534 SY655529:SY655534 JC655529:JC655534 D655529:E655534 WVO589993:WVO589998 WLS589993:WLS589998 WBW589993:WBW589998 VSA589993:VSA589998 VIE589993:VIE589998 UYI589993:UYI589998 UOM589993:UOM589998 UEQ589993:UEQ589998 TUU589993:TUU589998 TKY589993:TKY589998 TBC589993:TBC589998 SRG589993:SRG589998 SHK589993:SHK589998 RXO589993:RXO589998 RNS589993:RNS589998 RDW589993:RDW589998 QUA589993:QUA589998 QKE589993:QKE589998 QAI589993:QAI589998 PQM589993:PQM589998 PGQ589993:PGQ589998 OWU589993:OWU589998 OMY589993:OMY589998 ODC589993:ODC589998 NTG589993:NTG589998 NJK589993:NJK589998 MZO589993:MZO589998 MPS589993:MPS589998 MFW589993:MFW589998 LWA589993:LWA589998 LME589993:LME589998 LCI589993:LCI589998 KSM589993:KSM589998 KIQ589993:KIQ589998 JYU589993:JYU589998 JOY589993:JOY589998 JFC589993:JFC589998 IVG589993:IVG589998 ILK589993:ILK589998 IBO589993:IBO589998 HRS589993:HRS589998 HHW589993:HHW589998 GYA589993:GYA589998 GOE589993:GOE589998 GEI589993:GEI589998 FUM589993:FUM589998 FKQ589993:FKQ589998 FAU589993:FAU589998 EQY589993:EQY589998 EHC589993:EHC589998 DXG589993:DXG589998 DNK589993:DNK589998 DDO589993:DDO589998 CTS589993:CTS589998 CJW589993:CJW589998 CAA589993:CAA589998 BQE589993:BQE589998 BGI589993:BGI589998 AWM589993:AWM589998 AMQ589993:AMQ589998 ACU589993:ACU589998 SY589993:SY589998 JC589993:JC589998 D589993:E589998 WVO524457:WVO524462 WLS524457:WLS524462 WBW524457:WBW524462 VSA524457:VSA524462 VIE524457:VIE524462 UYI524457:UYI524462 UOM524457:UOM524462 UEQ524457:UEQ524462 TUU524457:TUU524462 TKY524457:TKY524462 TBC524457:TBC524462 SRG524457:SRG524462 SHK524457:SHK524462 RXO524457:RXO524462 RNS524457:RNS524462 RDW524457:RDW524462 QUA524457:QUA524462 QKE524457:QKE524462 QAI524457:QAI524462 PQM524457:PQM524462 PGQ524457:PGQ524462 OWU524457:OWU524462 OMY524457:OMY524462 ODC524457:ODC524462 NTG524457:NTG524462 NJK524457:NJK524462 MZO524457:MZO524462 MPS524457:MPS524462 MFW524457:MFW524462 LWA524457:LWA524462 LME524457:LME524462 LCI524457:LCI524462 KSM524457:KSM524462 KIQ524457:KIQ524462 JYU524457:JYU524462 JOY524457:JOY524462 JFC524457:JFC524462 IVG524457:IVG524462 ILK524457:ILK524462 IBO524457:IBO524462 HRS524457:HRS524462 HHW524457:HHW524462 GYA524457:GYA524462 GOE524457:GOE524462 GEI524457:GEI524462 FUM524457:FUM524462 FKQ524457:FKQ524462 FAU524457:FAU524462 EQY524457:EQY524462 EHC524457:EHC524462 DXG524457:DXG524462 DNK524457:DNK524462 DDO524457:DDO524462 CTS524457:CTS524462 CJW524457:CJW524462 CAA524457:CAA524462 BQE524457:BQE524462 BGI524457:BGI524462 AWM524457:AWM524462 AMQ524457:AMQ524462 ACU524457:ACU524462 SY524457:SY524462 JC524457:JC524462 D524457:E524462 WVO458921:WVO458926 WLS458921:WLS458926 WBW458921:WBW458926 VSA458921:VSA458926 VIE458921:VIE458926 UYI458921:UYI458926 UOM458921:UOM458926 UEQ458921:UEQ458926 TUU458921:TUU458926 TKY458921:TKY458926 TBC458921:TBC458926 SRG458921:SRG458926 SHK458921:SHK458926 RXO458921:RXO458926 RNS458921:RNS458926 RDW458921:RDW458926 QUA458921:QUA458926 QKE458921:QKE458926 QAI458921:QAI458926 PQM458921:PQM458926 PGQ458921:PGQ458926 OWU458921:OWU458926 OMY458921:OMY458926 ODC458921:ODC458926 NTG458921:NTG458926 NJK458921:NJK458926 MZO458921:MZO458926 MPS458921:MPS458926 MFW458921:MFW458926 LWA458921:LWA458926 LME458921:LME458926 LCI458921:LCI458926 KSM458921:KSM458926 KIQ458921:KIQ458926 JYU458921:JYU458926 JOY458921:JOY458926 JFC458921:JFC458926 IVG458921:IVG458926 ILK458921:ILK458926 IBO458921:IBO458926 HRS458921:HRS458926 HHW458921:HHW458926 GYA458921:GYA458926 GOE458921:GOE458926 GEI458921:GEI458926 FUM458921:FUM458926 FKQ458921:FKQ458926 FAU458921:FAU458926 EQY458921:EQY458926 EHC458921:EHC458926 DXG458921:DXG458926 DNK458921:DNK458926 DDO458921:DDO458926 CTS458921:CTS458926 CJW458921:CJW458926 CAA458921:CAA458926 BQE458921:BQE458926 BGI458921:BGI458926 AWM458921:AWM458926 AMQ458921:AMQ458926 ACU458921:ACU458926 SY458921:SY458926 JC458921:JC458926 D458921:E458926 WVO393385:WVO393390 WLS393385:WLS393390 WBW393385:WBW393390 VSA393385:VSA393390 VIE393385:VIE393390 UYI393385:UYI393390 UOM393385:UOM393390 UEQ393385:UEQ393390 TUU393385:TUU393390 TKY393385:TKY393390 TBC393385:TBC393390 SRG393385:SRG393390 SHK393385:SHK393390 RXO393385:RXO393390 RNS393385:RNS393390 RDW393385:RDW393390 QUA393385:QUA393390 QKE393385:QKE393390 QAI393385:QAI393390 PQM393385:PQM393390 PGQ393385:PGQ393390 OWU393385:OWU393390 OMY393385:OMY393390 ODC393385:ODC393390 NTG393385:NTG393390 NJK393385:NJK393390 MZO393385:MZO393390 MPS393385:MPS393390 MFW393385:MFW393390 LWA393385:LWA393390 LME393385:LME393390 LCI393385:LCI393390 KSM393385:KSM393390 KIQ393385:KIQ393390 JYU393385:JYU393390 JOY393385:JOY393390 JFC393385:JFC393390 IVG393385:IVG393390 ILK393385:ILK393390 IBO393385:IBO393390 HRS393385:HRS393390 HHW393385:HHW393390 GYA393385:GYA393390 GOE393385:GOE393390 GEI393385:GEI393390 FUM393385:FUM393390 FKQ393385:FKQ393390 FAU393385:FAU393390 EQY393385:EQY393390 EHC393385:EHC393390 DXG393385:DXG393390 DNK393385:DNK393390 DDO393385:DDO393390 CTS393385:CTS393390 CJW393385:CJW393390 CAA393385:CAA393390 BQE393385:BQE393390 BGI393385:BGI393390 AWM393385:AWM393390 AMQ393385:AMQ393390 ACU393385:ACU393390 SY393385:SY393390 JC393385:JC393390 D393385:E393390 WVO327849:WVO327854 WLS327849:WLS327854 WBW327849:WBW327854 VSA327849:VSA327854 VIE327849:VIE327854 UYI327849:UYI327854 UOM327849:UOM327854 UEQ327849:UEQ327854 TUU327849:TUU327854 TKY327849:TKY327854 TBC327849:TBC327854 SRG327849:SRG327854 SHK327849:SHK327854 RXO327849:RXO327854 RNS327849:RNS327854 RDW327849:RDW327854 QUA327849:QUA327854 QKE327849:QKE327854 QAI327849:QAI327854 PQM327849:PQM327854 PGQ327849:PGQ327854 OWU327849:OWU327854 OMY327849:OMY327854 ODC327849:ODC327854 NTG327849:NTG327854 NJK327849:NJK327854 MZO327849:MZO327854 MPS327849:MPS327854 MFW327849:MFW327854 LWA327849:LWA327854 LME327849:LME327854 LCI327849:LCI327854 KSM327849:KSM327854 KIQ327849:KIQ327854 JYU327849:JYU327854 JOY327849:JOY327854 JFC327849:JFC327854 IVG327849:IVG327854 ILK327849:ILK327854 IBO327849:IBO327854 HRS327849:HRS327854 HHW327849:HHW327854 GYA327849:GYA327854 GOE327849:GOE327854 GEI327849:GEI327854 FUM327849:FUM327854 FKQ327849:FKQ327854 FAU327849:FAU327854 EQY327849:EQY327854 EHC327849:EHC327854 DXG327849:DXG327854 DNK327849:DNK327854 DDO327849:DDO327854 CTS327849:CTS327854 CJW327849:CJW327854 CAA327849:CAA327854 BQE327849:BQE327854 BGI327849:BGI327854 AWM327849:AWM327854 AMQ327849:AMQ327854 ACU327849:ACU327854 SY327849:SY327854 JC327849:JC327854 D327849:E327854 WVO262313:WVO262318 WLS262313:WLS262318 WBW262313:WBW262318 VSA262313:VSA262318 VIE262313:VIE262318 UYI262313:UYI262318 UOM262313:UOM262318 UEQ262313:UEQ262318 TUU262313:TUU262318 TKY262313:TKY262318 TBC262313:TBC262318 SRG262313:SRG262318 SHK262313:SHK262318 RXO262313:RXO262318 RNS262313:RNS262318 RDW262313:RDW262318 QUA262313:QUA262318 QKE262313:QKE262318 QAI262313:QAI262318 PQM262313:PQM262318 PGQ262313:PGQ262318 OWU262313:OWU262318 OMY262313:OMY262318 ODC262313:ODC262318 NTG262313:NTG262318 NJK262313:NJK262318 MZO262313:MZO262318 MPS262313:MPS262318 MFW262313:MFW262318 LWA262313:LWA262318 LME262313:LME262318 LCI262313:LCI262318 KSM262313:KSM262318 KIQ262313:KIQ262318 JYU262313:JYU262318 JOY262313:JOY262318 JFC262313:JFC262318 IVG262313:IVG262318 ILK262313:ILK262318 IBO262313:IBO262318 HRS262313:HRS262318 HHW262313:HHW262318 GYA262313:GYA262318 GOE262313:GOE262318 GEI262313:GEI262318 FUM262313:FUM262318 FKQ262313:FKQ262318 FAU262313:FAU262318 EQY262313:EQY262318 EHC262313:EHC262318 DXG262313:DXG262318 DNK262313:DNK262318 DDO262313:DDO262318 CTS262313:CTS262318 CJW262313:CJW262318 CAA262313:CAA262318 BQE262313:BQE262318 BGI262313:BGI262318 AWM262313:AWM262318 AMQ262313:AMQ262318 ACU262313:ACU262318 SY262313:SY262318 JC262313:JC262318 D262313:E262318 WVO196777:WVO196782 WLS196777:WLS196782 WBW196777:WBW196782 VSA196777:VSA196782 VIE196777:VIE196782 UYI196777:UYI196782 UOM196777:UOM196782 UEQ196777:UEQ196782 TUU196777:TUU196782 TKY196777:TKY196782 TBC196777:TBC196782 SRG196777:SRG196782 SHK196777:SHK196782 RXO196777:RXO196782 RNS196777:RNS196782 RDW196777:RDW196782 QUA196777:QUA196782 QKE196777:QKE196782 QAI196777:QAI196782 PQM196777:PQM196782 PGQ196777:PGQ196782 OWU196777:OWU196782 OMY196777:OMY196782 ODC196777:ODC196782 NTG196777:NTG196782 NJK196777:NJK196782 MZO196777:MZO196782 MPS196777:MPS196782 MFW196777:MFW196782 LWA196777:LWA196782 LME196777:LME196782 LCI196777:LCI196782 KSM196777:KSM196782 KIQ196777:KIQ196782 JYU196777:JYU196782 JOY196777:JOY196782 JFC196777:JFC196782 IVG196777:IVG196782 ILK196777:ILK196782 IBO196777:IBO196782 HRS196777:HRS196782 HHW196777:HHW196782 GYA196777:GYA196782 GOE196777:GOE196782 GEI196777:GEI196782 FUM196777:FUM196782 FKQ196777:FKQ196782 FAU196777:FAU196782 EQY196777:EQY196782 EHC196777:EHC196782 DXG196777:DXG196782 DNK196777:DNK196782 DDO196777:DDO196782 CTS196777:CTS196782 CJW196777:CJW196782 CAA196777:CAA196782 BQE196777:BQE196782 BGI196777:BGI196782 AWM196777:AWM196782 AMQ196777:AMQ196782 ACU196777:ACU196782 SY196777:SY196782 JC196777:JC196782 D196777:E196782 WVO131241:WVO131246 WLS131241:WLS131246 WBW131241:WBW131246 VSA131241:VSA131246 VIE131241:VIE131246 UYI131241:UYI131246 UOM131241:UOM131246 UEQ131241:UEQ131246 TUU131241:TUU131246 TKY131241:TKY131246 TBC131241:TBC131246 SRG131241:SRG131246 SHK131241:SHK131246 RXO131241:RXO131246 RNS131241:RNS131246 RDW131241:RDW131246 QUA131241:QUA131246 QKE131241:QKE131246 QAI131241:QAI131246 PQM131241:PQM131246 PGQ131241:PGQ131246 OWU131241:OWU131246 OMY131241:OMY131246 ODC131241:ODC131246 NTG131241:NTG131246 NJK131241:NJK131246 MZO131241:MZO131246 MPS131241:MPS131246 MFW131241:MFW131246 LWA131241:LWA131246 LME131241:LME131246 LCI131241:LCI131246 KSM131241:KSM131246 KIQ131241:KIQ131246 JYU131241:JYU131246 JOY131241:JOY131246 JFC131241:JFC131246 IVG131241:IVG131246 ILK131241:ILK131246 IBO131241:IBO131246 HRS131241:HRS131246 HHW131241:HHW131246 GYA131241:GYA131246 GOE131241:GOE131246 GEI131241:GEI131246 FUM131241:FUM131246 FKQ131241:FKQ131246 FAU131241:FAU131246 EQY131241:EQY131246 EHC131241:EHC131246 DXG131241:DXG131246 DNK131241:DNK131246 DDO131241:DDO131246 CTS131241:CTS131246 CJW131241:CJW131246 CAA131241:CAA131246 BQE131241:BQE131246 BGI131241:BGI131246 AWM131241:AWM131246 AMQ131241:AMQ131246 ACU131241:ACU131246 SY131241:SY131246 JC131241:JC131246 D131241:E131246 WVO65705:WVO65710 WLS65705:WLS65710 WBW65705:WBW65710 VSA65705:VSA65710 VIE65705:VIE65710 UYI65705:UYI65710 UOM65705:UOM65710 UEQ65705:UEQ65710 TUU65705:TUU65710 TKY65705:TKY65710 TBC65705:TBC65710 SRG65705:SRG65710 SHK65705:SHK65710 RXO65705:RXO65710 RNS65705:RNS65710 RDW65705:RDW65710 QUA65705:QUA65710 QKE65705:QKE65710 QAI65705:QAI65710 PQM65705:PQM65710 PGQ65705:PGQ65710 OWU65705:OWU65710 OMY65705:OMY65710 ODC65705:ODC65710 NTG65705:NTG65710 NJK65705:NJK65710 MZO65705:MZO65710 MPS65705:MPS65710 MFW65705:MFW65710 LWA65705:LWA65710 LME65705:LME65710 LCI65705:LCI65710 KSM65705:KSM65710 KIQ65705:KIQ65710 JYU65705:JYU65710 JOY65705:JOY65710 JFC65705:JFC65710 IVG65705:IVG65710 ILK65705:ILK65710 IBO65705:IBO65710 HRS65705:HRS65710 HHW65705:HHW65710 GYA65705:GYA65710 GOE65705:GOE65710 GEI65705:GEI65710 FUM65705:FUM65710 FKQ65705:FKQ65710 FAU65705:FAU65710 EQY65705:EQY65710 EHC65705:EHC65710 DXG65705:DXG65710 DNK65705:DNK65710 DDO65705:DDO65710 CTS65705:CTS65710 CJW65705:CJW65710 CAA65705:CAA65710 BQE65705:BQE65710 BGI65705:BGI65710 AWM65705:AWM65710 AMQ65705:AMQ65710 ACU65705:ACU65710 SY65705:SY65710 JC65705:JC65710 D65705:E65710 WVO983217:WVO983222 WLS983217:WLS983222 WBW983217:WBW983222 VSA983217:VSA983222 VIE983217:VIE983222 UYI983217:UYI983222 UOM983217:UOM983222 UEQ983217:UEQ983222 TUU983217:TUU983222 TKY983217:TKY983222 TBC983217:TBC983222 SRG983217:SRG983222 SHK983217:SHK983222 RXO983217:RXO983222 RNS983217:RNS983222 RDW983217:RDW983222 QUA983217:QUA983222 QKE983217:QKE983222 QAI983217:QAI983222 PQM983217:PQM983222 PGQ983217:PGQ983222 OWU983217:OWU983222 OMY983217:OMY983222 ODC983217:ODC983222 NTG983217:NTG983222 NJK983217:NJK983222 MZO983217:MZO983222 MPS983217:MPS983222 MFW983217:MFW983222 LWA983217:LWA983222 LME983217:LME983222 LCI983217:LCI983222 KSM983217:KSM983222 KIQ983217:KIQ983222 JYU983217:JYU983222 JOY983217:JOY983222 JFC983217:JFC983222 IVG983217:IVG983222 ILK983217:ILK983222 IBO983217:IBO983222 HRS983217:HRS983222 HHW983217:HHW983222 GYA983217:GYA983222 GOE983217:GOE983222 GEI983217:GEI983222 FUM983217:FUM983222 FKQ983217:FKQ983222 FAU983217:FAU983222 EQY983217:EQY983222 EHC983217:EHC983222 DXG983217:DXG983222 DNK983217:DNK983222 DDO983217:DDO983222 CTS983217:CTS983222 CJW983217:CJW983222 CAA983217:CAA983222 BQE983217:BQE983222 BGI983217:BGI983222 AWM983217:AWM983222 AMQ983217:AMQ983222 ACU983217:ACU983222 SY983217:SY983222 JC983217:JC983222 D983217:E983222 WVO917681:WVO917686 WLS917681:WLS917686 WBW917681:WBW917686 VSA917681:VSA917686 VIE917681:VIE917686 UYI917681:UYI917686 UOM917681:UOM917686 UEQ917681:UEQ917686 TUU917681:TUU917686 TKY917681:TKY917686 TBC917681:TBC917686 SRG917681:SRG917686 SHK917681:SHK917686 RXO917681:RXO917686 RNS917681:RNS917686 RDW917681:RDW917686 QUA917681:QUA917686 QKE917681:QKE917686 QAI917681:QAI917686 PQM917681:PQM917686 PGQ917681:PGQ917686 OWU917681:OWU917686 OMY917681:OMY917686 ODC917681:ODC917686 NTG917681:NTG917686 NJK917681:NJK917686 MZO917681:MZO917686 MPS917681:MPS917686 MFW917681:MFW917686 LWA917681:LWA917686 LME917681:LME917686 LCI917681:LCI917686 KSM917681:KSM917686 KIQ917681:KIQ917686 JYU917681:JYU917686 JOY917681:JOY917686 JFC917681:JFC917686 IVG917681:IVG917686 ILK917681:ILK917686 IBO917681:IBO917686 HRS917681:HRS917686 HHW917681:HHW917686 GYA917681:GYA917686 GOE917681:GOE917686 GEI917681:GEI917686 FUM917681:FUM917686 FKQ917681:FKQ917686 FAU917681:FAU917686 EQY917681:EQY917686 EHC917681:EHC917686 DXG917681:DXG917686 DNK917681:DNK917686 DDO917681:DDO917686 CTS917681:CTS917686 CJW917681:CJW917686 CAA917681:CAA917686 BQE917681:BQE917686 BGI917681:BGI917686 AWM917681:AWM917686 AMQ917681:AMQ917686 ACU917681:ACU917686 SY917681:SY917686 JC917681:JC917686 D917681:E917686 WVO852145:WVO852150 WLS852145:WLS852150 WBW852145:WBW852150 VSA852145:VSA852150 VIE852145:VIE852150 UYI852145:UYI852150 UOM852145:UOM852150 UEQ852145:UEQ852150 TUU852145:TUU852150 TKY852145:TKY852150 TBC852145:TBC852150 SRG852145:SRG852150 SHK852145:SHK852150 RXO852145:RXO852150 RNS852145:RNS852150 RDW852145:RDW852150 QUA852145:QUA852150 QKE852145:QKE852150 QAI852145:QAI852150 PQM852145:PQM852150 PGQ852145:PGQ852150 OWU852145:OWU852150 OMY852145:OMY852150 ODC852145:ODC852150 NTG852145:NTG852150 NJK852145:NJK852150 MZO852145:MZO852150 MPS852145:MPS852150 MFW852145:MFW852150 LWA852145:LWA852150 LME852145:LME852150 LCI852145:LCI852150 KSM852145:KSM852150 KIQ852145:KIQ852150 JYU852145:JYU852150 JOY852145:JOY852150 JFC852145:JFC852150 IVG852145:IVG852150 ILK852145:ILK852150 IBO852145:IBO852150 HRS852145:HRS852150 HHW852145:HHW852150 GYA852145:GYA852150 GOE852145:GOE852150 GEI852145:GEI852150 FUM852145:FUM852150 FKQ852145:FKQ852150 FAU852145:FAU852150 EQY852145:EQY852150 EHC852145:EHC852150 DXG852145:DXG852150 DNK852145:DNK852150 DDO852145:DDO852150 CTS852145:CTS852150 CJW852145:CJW852150 CAA852145:CAA852150 BQE852145:BQE852150 BGI852145:BGI852150 AWM852145:AWM852150 AMQ852145:AMQ852150 ACU852145:ACU852150 SY852145:SY852150 JC852145:JC852150 D852145:E852150 WVO786609:WVO786614 WLS786609:WLS786614 WBW786609:WBW786614 VSA786609:VSA786614 VIE786609:VIE786614 UYI786609:UYI786614 UOM786609:UOM786614 UEQ786609:UEQ786614 TUU786609:TUU786614 TKY786609:TKY786614 TBC786609:TBC786614 SRG786609:SRG786614 SHK786609:SHK786614 RXO786609:RXO786614 RNS786609:RNS786614 RDW786609:RDW786614 QUA786609:QUA786614 QKE786609:QKE786614 QAI786609:QAI786614 PQM786609:PQM786614 PGQ786609:PGQ786614 OWU786609:OWU786614 OMY786609:OMY786614 ODC786609:ODC786614 NTG786609:NTG786614 NJK786609:NJK786614 MZO786609:MZO786614 MPS786609:MPS786614 MFW786609:MFW786614 LWA786609:LWA786614 LME786609:LME786614 LCI786609:LCI786614 KSM786609:KSM786614 KIQ786609:KIQ786614 JYU786609:JYU786614 JOY786609:JOY786614 JFC786609:JFC786614 IVG786609:IVG786614 ILK786609:ILK786614 IBO786609:IBO786614 HRS786609:HRS786614 HHW786609:HHW786614 GYA786609:GYA786614 GOE786609:GOE786614 GEI786609:GEI786614 FUM786609:FUM786614 FKQ786609:FKQ786614 FAU786609:FAU786614 EQY786609:EQY786614 EHC786609:EHC786614 DXG786609:DXG786614 DNK786609:DNK786614 DDO786609:DDO786614 CTS786609:CTS786614 CJW786609:CJW786614 CAA786609:CAA786614 BQE786609:BQE786614 BGI786609:BGI786614 AWM786609:AWM786614 AMQ786609:AMQ786614 ACU786609:ACU786614 SY786609:SY786614 JC786609:JC786614 D786609:E786614 WVO721073:WVO721078 WLS721073:WLS721078 WBW721073:WBW721078 VSA721073:VSA721078 VIE721073:VIE721078 UYI721073:UYI721078 UOM721073:UOM721078 UEQ721073:UEQ721078 TUU721073:TUU721078 TKY721073:TKY721078 TBC721073:TBC721078 SRG721073:SRG721078 SHK721073:SHK721078 RXO721073:RXO721078 RNS721073:RNS721078 RDW721073:RDW721078 QUA721073:QUA721078 QKE721073:QKE721078 QAI721073:QAI721078 PQM721073:PQM721078 PGQ721073:PGQ721078 OWU721073:OWU721078 OMY721073:OMY721078 ODC721073:ODC721078 NTG721073:NTG721078 NJK721073:NJK721078 MZO721073:MZO721078 MPS721073:MPS721078 MFW721073:MFW721078 LWA721073:LWA721078 LME721073:LME721078 LCI721073:LCI721078 KSM721073:KSM721078 KIQ721073:KIQ721078 JYU721073:JYU721078 JOY721073:JOY721078 JFC721073:JFC721078 IVG721073:IVG721078 ILK721073:ILK721078 IBO721073:IBO721078 HRS721073:HRS721078 HHW721073:HHW721078 GYA721073:GYA721078 GOE721073:GOE721078 GEI721073:GEI721078 FUM721073:FUM721078 FKQ721073:FKQ721078 FAU721073:FAU721078 EQY721073:EQY721078 EHC721073:EHC721078 DXG721073:DXG721078 DNK721073:DNK721078 DDO721073:DDO721078 CTS721073:CTS721078 CJW721073:CJW721078 CAA721073:CAA721078 BQE721073:BQE721078 BGI721073:BGI721078 AWM721073:AWM721078 AMQ721073:AMQ721078 ACU721073:ACU721078 SY721073:SY721078 JC721073:JC721078 D721073:E721078 WVO655537:WVO655542 WLS655537:WLS655542 WBW655537:WBW655542 VSA655537:VSA655542 VIE655537:VIE655542 UYI655537:UYI655542 UOM655537:UOM655542 UEQ655537:UEQ655542 TUU655537:TUU655542 TKY655537:TKY655542 TBC655537:TBC655542 SRG655537:SRG655542 SHK655537:SHK655542 RXO655537:RXO655542 RNS655537:RNS655542 RDW655537:RDW655542 QUA655537:QUA655542 QKE655537:QKE655542 QAI655537:QAI655542 PQM655537:PQM655542 PGQ655537:PGQ655542 OWU655537:OWU655542 OMY655537:OMY655542 ODC655537:ODC655542 NTG655537:NTG655542 NJK655537:NJK655542 MZO655537:MZO655542 MPS655537:MPS655542 MFW655537:MFW655542 LWA655537:LWA655542 LME655537:LME655542 LCI655537:LCI655542 KSM655537:KSM655542 KIQ655537:KIQ655542 JYU655537:JYU655542 JOY655537:JOY655542 JFC655537:JFC655542 IVG655537:IVG655542 ILK655537:ILK655542 IBO655537:IBO655542 HRS655537:HRS655542 HHW655537:HHW655542 GYA655537:GYA655542 GOE655537:GOE655542 GEI655537:GEI655542 FUM655537:FUM655542 FKQ655537:FKQ655542 FAU655537:FAU655542 EQY655537:EQY655542 EHC655537:EHC655542 DXG655537:DXG655542 DNK655537:DNK655542 DDO655537:DDO655542 CTS655537:CTS655542 CJW655537:CJW655542 CAA655537:CAA655542 BQE655537:BQE655542 BGI655537:BGI655542 AWM655537:AWM655542 AMQ655537:AMQ655542 ACU655537:ACU655542 SY655537:SY655542 JC655537:JC655542 D655537:E655542 WVO590001:WVO590006 WLS590001:WLS590006 WBW590001:WBW590006 VSA590001:VSA590006 VIE590001:VIE590006 UYI590001:UYI590006 UOM590001:UOM590006 UEQ590001:UEQ590006 TUU590001:TUU590006 TKY590001:TKY590006 TBC590001:TBC590006 SRG590001:SRG590006 SHK590001:SHK590006 RXO590001:RXO590006 RNS590001:RNS590006 RDW590001:RDW590006 QUA590001:QUA590006 QKE590001:QKE590006 QAI590001:QAI590006 PQM590001:PQM590006 PGQ590001:PGQ590006 OWU590001:OWU590006 OMY590001:OMY590006 ODC590001:ODC590006 NTG590001:NTG590006 NJK590001:NJK590006 MZO590001:MZO590006 MPS590001:MPS590006 MFW590001:MFW590006 LWA590001:LWA590006 LME590001:LME590006 LCI590001:LCI590006 KSM590001:KSM590006 KIQ590001:KIQ590006 JYU590001:JYU590006 JOY590001:JOY590006 JFC590001:JFC590006 IVG590001:IVG590006 ILK590001:ILK590006 IBO590001:IBO590006 HRS590001:HRS590006 HHW590001:HHW590006 GYA590001:GYA590006 GOE590001:GOE590006 GEI590001:GEI590006 FUM590001:FUM590006 FKQ590001:FKQ590006 FAU590001:FAU590006 EQY590001:EQY590006 EHC590001:EHC590006 DXG590001:DXG590006 DNK590001:DNK590006 DDO590001:DDO590006 CTS590001:CTS590006 CJW590001:CJW590006 CAA590001:CAA590006 BQE590001:BQE590006 BGI590001:BGI590006 AWM590001:AWM590006 AMQ590001:AMQ590006 ACU590001:ACU590006 SY590001:SY590006 JC590001:JC590006 D590001:E590006 WVO524465:WVO524470 WLS524465:WLS524470 WBW524465:WBW524470 VSA524465:VSA524470 VIE524465:VIE524470 UYI524465:UYI524470 UOM524465:UOM524470 UEQ524465:UEQ524470 TUU524465:TUU524470 TKY524465:TKY524470 TBC524465:TBC524470 SRG524465:SRG524470 SHK524465:SHK524470 RXO524465:RXO524470 RNS524465:RNS524470 RDW524465:RDW524470 QUA524465:QUA524470 QKE524465:QKE524470 QAI524465:QAI524470 PQM524465:PQM524470 PGQ524465:PGQ524470 OWU524465:OWU524470 OMY524465:OMY524470 ODC524465:ODC524470 NTG524465:NTG524470 NJK524465:NJK524470 MZO524465:MZO524470 MPS524465:MPS524470 MFW524465:MFW524470 LWA524465:LWA524470 LME524465:LME524470 LCI524465:LCI524470 KSM524465:KSM524470 KIQ524465:KIQ524470 JYU524465:JYU524470 JOY524465:JOY524470 JFC524465:JFC524470 IVG524465:IVG524470 ILK524465:ILK524470 IBO524465:IBO524470 HRS524465:HRS524470 HHW524465:HHW524470 GYA524465:GYA524470 GOE524465:GOE524470 GEI524465:GEI524470 FUM524465:FUM524470 FKQ524465:FKQ524470 FAU524465:FAU524470 EQY524465:EQY524470 EHC524465:EHC524470 DXG524465:DXG524470 DNK524465:DNK524470 DDO524465:DDO524470 CTS524465:CTS524470 CJW524465:CJW524470 CAA524465:CAA524470 BQE524465:BQE524470 BGI524465:BGI524470 AWM524465:AWM524470 AMQ524465:AMQ524470 ACU524465:ACU524470 SY524465:SY524470 JC524465:JC524470 D524465:E524470 WVO458929:WVO458934 WLS458929:WLS458934 WBW458929:WBW458934 VSA458929:VSA458934 VIE458929:VIE458934 UYI458929:UYI458934 UOM458929:UOM458934 UEQ458929:UEQ458934 TUU458929:TUU458934 TKY458929:TKY458934 TBC458929:TBC458934 SRG458929:SRG458934 SHK458929:SHK458934 RXO458929:RXO458934 RNS458929:RNS458934 RDW458929:RDW458934 QUA458929:QUA458934 QKE458929:QKE458934 QAI458929:QAI458934 PQM458929:PQM458934 PGQ458929:PGQ458934 OWU458929:OWU458934 OMY458929:OMY458934 ODC458929:ODC458934 NTG458929:NTG458934 NJK458929:NJK458934 MZO458929:MZO458934 MPS458929:MPS458934 MFW458929:MFW458934 LWA458929:LWA458934 LME458929:LME458934 LCI458929:LCI458934 KSM458929:KSM458934 KIQ458929:KIQ458934 JYU458929:JYU458934 JOY458929:JOY458934 JFC458929:JFC458934 IVG458929:IVG458934 ILK458929:ILK458934 IBO458929:IBO458934 HRS458929:HRS458934 HHW458929:HHW458934 GYA458929:GYA458934 GOE458929:GOE458934 GEI458929:GEI458934 FUM458929:FUM458934 FKQ458929:FKQ458934 FAU458929:FAU458934 EQY458929:EQY458934 EHC458929:EHC458934 DXG458929:DXG458934 DNK458929:DNK458934 DDO458929:DDO458934 CTS458929:CTS458934 CJW458929:CJW458934 CAA458929:CAA458934 BQE458929:BQE458934 BGI458929:BGI458934 AWM458929:AWM458934 AMQ458929:AMQ458934 ACU458929:ACU458934 SY458929:SY458934 JC458929:JC458934 D458929:E458934 WVO393393:WVO393398 WLS393393:WLS393398 WBW393393:WBW393398 VSA393393:VSA393398 VIE393393:VIE393398 UYI393393:UYI393398 UOM393393:UOM393398 UEQ393393:UEQ393398 TUU393393:TUU393398 TKY393393:TKY393398 TBC393393:TBC393398 SRG393393:SRG393398 SHK393393:SHK393398 RXO393393:RXO393398 RNS393393:RNS393398 RDW393393:RDW393398 QUA393393:QUA393398 QKE393393:QKE393398 QAI393393:QAI393398 PQM393393:PQM393398 PGQ393393:PGQ393398 OWU393393:OWU393398 OMY393393:OMY393398 ODC393393:ODC393398 NTG393393:NTG393398 NJK393393:NJK393398 MZO393393:MZO393398 MPS393393:MPS393398 MFW393393:MFW393398 LWA393393:LWA393398 LME393393:LME393398 LCI393393:LCI393398 KSM393393:KSM393398 KIQ393393:KIQ393398 JYU393393:JYU393398 JOY393393:JOY393398 JFC393393:JFC393398 IVG393393:IVG393398 ILK393393:ILK393398 IBO393393:IBO393398 HRS393393:HRS393398 HHW393393:HHW393398 GYA393393:GYA393398 GOE393393:GOE393398 GEI393393:GEI393398 FUM393393:FUM393398 FKQ393393:FKQ393398 FAU393393:FAU393398 EQY393393:EQY393398 EHC393393:EHC393398 DXG393393:DXG393398 DNK393393:DNK393398 DDO393393:DDO393398 CTS393393:CTS393398 CJW393393:CJW393398 CAA393393:CAA393398 BQE393393:BQE393398 BGI393393:BGI393398 AWM393393:AWM393398 AMQ393393:AMQ393398 ACU393393:ACU393398 SY393393:SY393398 JC393393:JC393398 D393393:E393398 WVO327857:WVO327862 WLS327857:WLS327862 WBW327857:WBW327862 VSA327857:VSA327862 VIE327857:VIE327862 UYI327857:UYI327862 UOM327857:UOM327862 UEQ327857:UEQ327862 TUU327857:TUU327862 TKY327857:TKY327862 TBC327857:TBC327862 SRG327857:SRG327862 SHK327857:SHK327862 RXO327857:RXO327862 RNS327857:RNS327862 RDW327857:RDW327862 QUA327857:QUA327862 QKE327857:QKE327862 QAI327857:QAI327862 PQM327857:PQM327862 PGQ327857:PGQ327862 OWU327857:OWU327862 OMY327857:OMY327862 ODC327857:ODC327862 NTG327857:NTG327862 NJK327857:NJK327862 MZO327857:MZO327862 MPS327857:MPS327862 MFW327857:MFW327862 LWA327857:LWA327862 LME327857:LME327862 LCI327857:LCI327862 KSM327857:KSM327862 KIQ327857:KIQ327862 JYU327857:JYU327862 JOY327857:JOY327862 JFC327857:JFC327862 IVG327857:IVG327862 ILK327857:ILK327862 IBO327857:IBO327862 HRS327857:HRS327862 HHW327857:HHW327862 GYA327857:GYA327862 GOE327857:GOE327862 GEI327857:GEI327862 FUM327857:FUM327862 FKQ327857:FKQ327862 FAU327857:FAU327862 EQY327857:EQY327862 EHC327857:EHC327862 DXG327857:DXG327862 DNK327857:DNK327862 DDO327857:DDO327862 CTS327857:CTS327862 CJW327857:CJW327862 CAA327857:CAA327862 BQE327857:BQE327862 BGI327857:BGI327862 AWM327857:AWM327862 AMQ327857:AMQ327862 ACU327857:ACU327862 SY327857:SY327862 JC327857:JC327862 D327857:E327862 WVO262321:WVO262326 WLS262321:WLS262326 WBW262321:WBW262326 VSA262321:VSA262326 VIE262321:VIE262326 UYI262321:UYI262326 UOM262321:UOM262326 UEQ262321:UEQ262326 TUU262321:TUU262326 TKY262321:TKY262326 TBC262321:TBC262326 SRG262321:SRG262326 SHK262321:SHK262326 RXO262321:RXO262326 RNS262321:RNS262326 RDW262321:RDW262326 QUA262321:QUA262326 QKE262321:QKE262326 QAI262321:QAI262326 PQM262321:PQM262326 PGQ262321:PGQ262326 OWU262321:OWU262326 OMY262321:OMY262326 ODC262321:ODC262326 NTG262321:NTG262326 NJK262321:NJK262326 MZO262321:MZO262326 MPS262321:MPS262326 MFW262321:MFW262326 LWA262321:LWA262326 LME262321:LME262326 LCI262321:LCI262326 KSM262321:KSM262326 KIQ262321:KIQ262326 JYU262321:JYU262326 JOY262321:JOY262326 JFC262321:JFC262326 IVG262321:IVG262326 ILK262321:ILK262326 IBO262321:IBO262326 HRS262321:HRS262326 HHW262321:HHW262326 GYA262321:GYA262326 GOE262321:GOE262326 GEI262321:GEI262326 FUM262321:FUM262326 FKQ262321:FKQ262326 FAU262321:FAU262326 EQY262321:EQY262326 EHC262321:EHC262326 DXG262321:DXG262326 DNK262321:DNK262326 DDO262321:DDO262326 CTS262321:CTS262326 CJW262321:CJW262326 CAA262321:CAA262326 BQE262321:BQE262326 BGI262321:BGI262326 AWM262321:AWM262326 AMQ262321:AMQ262326 ACU262321:ACU262326 SY262321:SY262326 JC262321:JC262326 D262321:E262326 WVO196785:WVO196790 WLS196785:WLS196790 WBW196785:WBW196790 VSA196785:VSA196790 VIE196785:VIE196790 UYI196785:UYI196790 UOM196785:UOM196790 UEQ196785:UEQ196790 TUU196785:TUU196790 TKY196785:TKY196790 TBC196785:TBC196790 SRG196785:SRG196790 SHK196785:SHK196790 RXO196785:RXO196790 RNS196785:RNS196790 RDW196785:RDW196790 QUA196785:QUA196790 QKE196785:QKE196790 QAI196785:QAI196790 PQM196785:PQM196790 PGQ196785:PGQ196790 OWU196785:OWU196790 OMY196785:OMY196790 ODC196785:ODC196790 NTG196785:NTG196790 NJK196785:NJK196790 MZO196785:MZO196790 MPS196785:MPS196790 MFW196785:MFW196790 LWA196785:LWA196790 LME196785:LME196790 LCI196785:LCI196790 KSM196785:KSM196790 KIQ196785:KIQ196790 JYU196785:JYU196790 JOY196785:JOY196790 JFC196785:JFC196790 IVG196785:IVG196790 ILK196785:ILK196790 IBO196785:IBO196790 HRS196785:HRS196790 HHW196785:HHW196790 GYA196785:GYA196790 GOE196785:GOE196790 GEI196785:GEI196790 FUM196785:FUM196790 FKQ196785:FKQ196790 FAU196785:FAU196790 EQY196785:EQY196790 EHC196785:EHC196790 DXG196785:DXG196790 DNK196785:DNK196790 DDO196785:DDO196790 CTS196785:CTS196790 CJW196785:CJW196790 CAA196785:CAA196790 BQE196785:BQE196790 BGI196785:BGI196790 AWM196785:AWM196790 AMQ196785:AMQ196790 ACU196785:ACU196790 SY196785:SY196790 JC196785:JC196790 D196785:E196790 WVO131249:WVO131254 WLS131249:WLS131254 WBW131249:WBW131254 VSA131249:VSA131254 VIE131249:VIE131254 UYI131249:UYI131254 UOM131249:UOM131254 UEQ131249:UEQ131254 TUU131249:TUU131254 TKY131249:TKY131254 TBC131249:TBC131254 SRG131249:SRG131254 SHK131249:SHK131254 RXO131249:RXO131254 RNS131249:RNS131254 RDW131249:RDW131254 QUA131249:QUA131254 QKE131249:QKE131254 QAI131249:QAI131254 PQM131249:PQM131254 PGQ131249:PGQ131254 OWU131249:OWU131254 OMY131249:OMY131254 ODC131249:ODC131254 NTG131249:NTG131254 NJK131249:NJK131254 MZO131249:MZO131254 MPS131249:MPS131254 MFW131249:MFW131254 LWA131249:LWA131254 LME131249:LME131254 LCI131249:LCI131254 KSM131249:KSM131254 KIQ131249:KIQ131254 JYU131249:JYU131254 JOY131249:JOY131254 JFC131249:JFC131254 IVG131249:IVG131254 ILK131249:ILK131254 IBO131249:IBO131254 HRS131249:HRS131254 HHW131249:HHW131254 GYA131249:GYA131254 GOE131249:GOE131254 GEI131249:GEI131254 FUM131249:FUM131254 FKQ131249:FKQ131254 FAU131249:FAU131254 EQY131249:EQY131254 EHC131249:EHC131254 DXG131249:DXG131254 DNK131249:DNK131254 DDO131249:DDO131254 CTS131249:CTS131254 CJW131249:CJW131254 CAA131249:CAA131254 BQE131249:BQE131254 BGI131249:BGI131254 AWM131249:AWM131254 AMQ131249:AMQ131254 ACU131249:ACU131254 SY131249:SY131254 JC131249:JC131254 D131249:E131254 WVO65713:WVO65718 WLS65713:WLS65718 WBW65713:WBW65718 VSA65713:VSA65718 VIE65713:VIE65718 UYI65713:UYI65718 UOM65713:UOM65718 UEQ65713:UEQ65718 TUU65713:TUU65718 TKY65713:TKY65718 TBC65713:TBC65718 SRG65713:SRG65718 SHK65713:SHK65718 RXO65713:RXO65718 RNS65713:RNS65718 RDW65713:RDW65718 QUA65713:QUA65718 QKE65713:QKE65718 QAI65713:QAI65718 PQM65713:PQM65718 PGQ65713:PGQ65718 OWU65713:OWU65718 OMY65713:OMY65718 ODC65713:ODC65718 NTG65713:NTG65718 NJK65713:NJK65718 MZO65713:MZO65718 MPS65713:MPS65718 MFW65713:MFW65718 LWA65713:LWA65718 LME65713:LME65718 LCI65713:LCI65718 KSM65713:KSM65718 KIQ65713:KIQ65718 JYU65713:JYU65718 JOY65713:JOY65718 JFC65713:JFC65718 IVG65713:IVG65718 ILK65713:ILK65718 IBO65713:IBO65718 HRS65713:HRS65718 HHW65713:HHW65718 GYA65713:GYA65718 GOE65713:GOE65718 GEI65713:GEI65718 FUM65713:FUM65718 FKQ65713:FKQ65718 FAU65713:FAU65718 EQY65713:EQY65718 EHC65713:EHC65718 DXG65713:DXG65718 DNK65713:DNK65718 DDO65713:DDO65718 CTS65713:CTS65718 CJW65713:CJW65718 CAA65713:CAA65718 BQE65713:BQE65718 BGI65713:BGI65718 AWM65713:AWM65718 AMQ65713:AMQ65718 ACU65713:ACU65718 SY65713:SY65718 JC65713:JC65718 D65713:E65718 WVO983225:WVO983230 WLS983225:WLS983230 WBW983225:WBW983230 VSA983225:VSA983230 VIE983225:VIE983230 UYI983225:UYI983230 UOM983225:UOM983230 UEQ983225:UEQ983230 TUU983225:TUU983230 TKY983225:TKY983230 TBC983225:TBC983230 SRG983225:SRG983230 SHK983225:SHK983230 RXO983225:RXO983230 RNS983225:RNS983230 RDW983225:RDW983230 QUA983225:QUA983230 QKE983225:QKE983230 QAI983225:QAI983230 PQM983225:PQM983230 PGQ983225:PGQ983230 OWU983225:OWU983230 OMY983225:OMY983230 ODC983225:ODC983230 NTG983225:NTG983230 NJK983225:NJK983230 MZO983225:MZO983230 MPS983225:MPS983230 MFW983225:MFW983230 LWA983225:LWA983230 LME983225:LME983230 LCI983225:LCI983230 KSM983225:KSM983230 KIQ983225:KIQ983230 JYU983225:JYU983230 JOY983225:JOY983230 JFC983225:JFC983230 IVG983225:IVG983230 ILK983225:ILK983230 IBO983225:IBO983230 HRS983225:HRS983230 HHW983225:HHW983230 GYA983225:GYA983230 GOE983225:GOE983230 GEI983225:GEI983230 FUM983225:FUM983230 FKQ983225:FKQ983230 FAU983225:FAU983230 EQY983225:EQY983230 EHC983225:EHC983230 DXG983225:DXG983230 DNK983225:DNK983230 DDO983225:DDO983230 CTS983225:CTS983230 CJW983225:CJW983230 CAA983225:CAA983230 BQE983225:BQE983230 BGI983225:BGI983230 AWM983225:AWM983230 AMQ983225:AMQ983230 ACU983225:ACU983230 SY983225:SY983230 JC983225:JC983230 D983225:E983230 WVO917689:WVO917694 WLS917689:WLS917694 WBW917689:WBW917694 VSA917689:VSA917694 VIE917689:VIE917694 UYI917689:UYI917694 UOM917689:UOM917694 UEQ917689:UEQ917694 TUU917689:TUU917694 TKY917689:TKY917694 TBC917689:TBC917694 SRG917689:SRG917694 SHK917689:SHK917694 RXO917689:RXO917694 RNS917689:RNS917694 RDW917689:RDW917694 QUA917689:QUA917694 QKE917689:QKE917694 QAI917689:QAI917694 PQM917689:PQM917694 PGQ917689:PGQ917694 OWU917689:OWU917694 OMY917689:OMY917694 ODC917689:ODC917694 NTG917689:NTG917694 NJK917689:NJK917694 MZO917689:MZO917694 MPS917689:MPS917694 MFW917689:MFW917694 LWA917689:LWA917694 LME917689:LME917694 LCI917689:LCI917694 KSM917689:KSM917694 KIQ917689:KIQ917694 JYU917689:JYU917694 JOY917689:JOY917694 JFC917689:JFC917694 IVG917689:IVG917694 ILK917689:ILK917694 IBO917689:IBO917694 HRS917689:HRS917694 HHW917689:HHW917694 GYA917689:GYA917694 GOE917689:GOE917694 GEI917689:GEI917694 FUM917689:FUM917694 FKQ917689:FKQ917694 FAU917689:FAU917694 EQY917689:EQY917694 EHC917689:EHC917694 DXG917689:DXG917694 DNK917689:DNK917694 DDO917689:DDO917694 CTS917689:CTS917694 CJW917689:CJW917694 CAA917689:CAA917694 BQE917689:BQE917694 BGI917689:BGI917694 AWM917689:AWM917694 AMQ917689:AMQ917694 ACU917689:ACU917694 SY917689:SY917694 JC917689:JC917694 D917689:E917694 WVO852153:WVO852158 WLS852153:WLS852158 WBW852153:WBW852158 VSA852153:VSA852158 VIE852153:VIE852158 UYI852153:UYI852158 UOM852153:UOM852158 UEQ852153:UEQ852158 TUU852153:TUU852158 TKY852153:TKY852158 TBC852153:TBC852158 SRG852153:SRG852158 SHK852153:SHK852158 RXO852153:RXO852158 RNS852153:RNS852158 RDW852153:RDW852158 QUA852153:QUA852158 QKE852153:QKE852158 QAI852153:QAI852158 PQM852153:PQM852158 PGQ852153:PGQ852158 OWU852153:OWU852158 OMY852153:OMY852158 ODC852153:ODC852158 NTG852153:NTG852158 NJK852153:NJK852158 MZO852153:MZO852158 MPS852153:MPS852158 MFW852153:MFW852158 LWA852153:LWA852158 LME852153:LME852158 LCI852153:LCI852158 KSM852153:KSM852158 KIQ852153:KIQ852158 JYU852153:JYU852158 JOY852153:JOY852158 JFC852153:JFC852158 IVG852153:IVG852158 ILK852153:ILK852158 IBO852153:IBO852158 HRS852153:HRS852158 HHW852153:HHW852158 GYA852153:GYA852158 GOE852153:GOE852158 GEI852153:GEI852158 FUM852153:FUM852158 FKQ852153:FKQ852158 FAU852153:FAU852158 EQY852153:EQY852158 EHC852153:EHC852158 DXG852153:DXG852158 DNK852153:DNK852158 DDO852153:DDO852158 CTS852153:CTS852158 CJW852153:CJW852158 CAA852153:CAA852158 BQE852153:BQE852158 BGI852153:BGI852158 AWM852153:AWM852158 AMQ852153:AMQ852158 ACU852153:ACU852158 SY852153:SY852158 JC852153:JC852158 D852153:E852158 WVO786617:WVO786622 WLS786617:WLS786622 WBW786617:WBW786622 VSA786617:VSA786622 VIE786617:VIE786622 UYI786617:UYI786622 UOM786617:UOM786622 UEQ786617:UEQ786622 TUU786617:TUU786622 TKY786617:TKY786622 TBC786617:TBC786622 SRG786617:SRG786622 SHK786617:SHK786622 RXO786617:RXO786622 RNS786617:RNS786622 RDW786617:RDW786622 QUA786617:QUA786622 QKE786617:QKE786622 QAI786617:QAI786622 PQM786617:PQM786622 PGQ786617:PGQ786622 OWU786617:OWU786622 OMY786617:OMY786622 ODC786617:ODC786622 NTG786617:NTG786622 NJK786617:NJK786622 MZO786617:MZO786622 MPS786617:MPS786622 MFW786617:MFW786622 LWA786617:LWA786622 LME786617:LME786622 LCI786617:LCI786622 KSM786617:KSM786622 KIQ786617:KIQ786622 JYU786617:JYU786622 JOY786617:JOY786622 JFC786617:JFC786622 IVG786617:IVG786622 ILK786617:ILK786622 IBO786617:IBO786622 HRS786617:HRS786622 HHW786617:HHW786622 GYA786617:GYA786622 GOE786617:GOE786622 GEI786617:GEI786622 FUM786617:FUM786622 FKQ786617:FKQ786622 FAU786617:FAU786622 EQY786617:EQY786622 EHC786617:EHC786622 DXG786617:DXG786622 DNK786617:DNK786622 DDO786617:DDO786622 CTS786617:CTS786622 CJW786617:CJW786622 CAA786617:CAA786622 BQE786617:BQE786622 BGI786617:BGI786622 AWM786617:AWM786622 AMQ786617:AMQ786622 ACU786617:ACU786622 SY786617:SY786622 JC786617:JC786622 D786617:E786622 WVO721081:WVO721086 WLS721081:WLS721086 WBW721081:WBW721086 VSA721081:VSA721086 VIE721081:VIE721086 UYI721081:UYI721086 UOM721081:UOM721086 UEQ721081:UEQ721086 TUU721081:TUU721086 TKY721081:TKY721086 TBC721081:TBC721086 SRG721081:SRG721086 SHK721081:SHK721086 RXO721081:RXO721086 RNS721081:RNS721086 RDW721081:RDW721086 QUA721081:QUA721086 QKE721081:QKE721086 QAI721081:QAI721086 PQM721081:PQM721086 PGQ721081:PGQ721086 OWU721081:OWU721086 OMY721081:OMY721086 ODC721081:ODC721086 NTG721081:NTG721086 NJK721081:NJK721086 MZO721081:MZO721086 MPS721081:MPS721086 MFW721081:MFW721086 LWA721081:LWA721086 LME721081:LME721086 LCI721081:LCI721086 KSM721081:KSM721086 KIQ721081:KIQ721086 JYU721081:JYU721086 JOY721081:JOY721086 JFC721081:JFC721086 IVG721081:IVG721086 ILK721081:ILK721086 IBO721081:IBO721086 HRS721081:HRS721086 HHW721081:HHW721086 GYA721081:GYA721086 GOE721081:GOE721086 GEI721081:GEI721086 FUM721081:FUM721086 FKQ721081:FKQ721086 FAU721081:FAU721086 EQY721081:EQY721086 EHC721081:EHC721086 DXG721081:DXG721086 DNK721081:DNK721086 DDO721081:DDO721086 CTS721081:CTS721086 CJW721081:CJW721086 CAA721081:CAA721086 BQE721081:BQE721086 BGI721081:BGI721086 AWM721081:AWM721086 AMQ721081:AMQ721086 ACU721081:ACU721086 SY721081:SY721086 JC721081:JC721086 D721081:E721086 WVO655545:WVO655550 WLS655545:WLS655550 WBW655545:WBW655550 VSA655545:VSA655550 VIE655545:VIE655550 UYI655545:UYI655550 UOM655545:UOM655550 UEQ655545:UEQ655550 TUU655545:TUU655550 TKY655545:TKY655550 TBC655545:TBC655550 SRG655545:SRG655550 SHK655545:SHK655550 RXO655545:RXO655550 RNS655545:RNS655550 RDW655545:RDW655550 QUA655545:QUA655550 QKE655545:QKE655550 QAI655545:QAI655550 PQM655545:PQM655550 PGQ655545:PGQ655550 OWU655545:OWU655550 OMY655545:OMY655550 ODC655545:ODC655550 NTG655545:NTG655550 NJK655545:NJK655550 MZO655545:MZO655550 MPS655545:MPS655550 MFW655545:MFW655550 LWA655545:LWA655550 LME655545:LME655550 LCI655545:LCI655550 KSM655545:KSM655550 KIQ655545:KIQ655550 JYU655545:JYU655550 JOY655545:JOY655550 JFC655545:JFC655550 IVG655545:IVG655550 ILK655545:ILK655550 IBO655545:IBO655550 HRS655545:HRS655550 HHW655545:HHW655550 GYA655545:GYA655550 GOE655545:GOE655550 GEI655545:GEI655550 FUM655545:FUM655550 FKQ655545:FKQ655550 FAU655545:FAU655550 EQY655545:EQY655550 EHC655545:EHC655550 DXG655545:DXG655550 DNK655545:DNK655550 DDO655545:DDO655550 CTS655545:CTS655550 CJW655545:CJW655550 CAA655545:CAA655550 BQE655545:BQE655550 BGI655545:BGI655550 AWM655545:AWM655550 AMQ655545:AMQ655550 ACU655545:ACU655550 SY655545:SY655550 JC655545:JC655550 D655545:E655550 WVO590009:WVO590014 WLS590009:WLS590014 WBW590009:WBW590014 VSA590009:VSA590014 VIE590009:VIE590014 UYI590009:UYI590014 UOM590009:UOM590014 UEQ590009:UEQ590014 TUU590009:TUU590014 TKY590009:TKY590014 TBC590009:TBC590014 SRG590009:SRG590014 SHK590009:SHK590014 RXO590009:RXO590014 RNS590009:RNS590014 RDW590009:RDW590014 QUA590009:QUA590014 QKE590009:QKE590014 QAI590009:QAI590014 PQM590009:PQM590014 PGQ590009:PGQ590014 OWU590009:OWU590014 OMY590009:OMY590014 ODC590009:ODC590014 NTG590009:NTG590014 NJK590009:NJK590014 MZO590009:MZO590014 MPS590009:MPS590014 MFW590009:MFW590014 LWA590009:LWA590014 LME590009:LME590014 LCI590009:LCI590014 KSM590009:KSM590014 KIQ590009:KIQ590014 JYU590009:JYU590014 JOY590009:JOY590014 JFC590009:JFC590014 IVG590009:IVG590014 ILK590009:ILK590014 IBO590009:IBO590014 HRS590009:HRS590014 HHW590009:HHW590014 GYA590009:GYA590014 GOE590009:GOE590014 GEI590009:GEI590014 FUM590009:FUM590014 FKQ590009:FKQ590014 FAU590009:FAU590014 EQY590009:EQY590014 EHC590009:EHC590014 DXG590009:DXG590014 DNK590009:DNK590014 DDO590009:DDO590014 CTS590009:CTS590014 CJW590009:CJW590014 CAA590009:CAA590014 BQE590009:BQE590014 BGI590009:BGI590014 AWM590009:AWM590014 AMQ590009:AMQ590014 ACU590009:ACU590014 SY590009:SY590014 JC590009:JC590014 D590009:E590014 WVO524473:WVO524478 WLS524473:WLS524478 WBW524473:WBW524478 VSA524473:VSA524478 VIE524473:VIE524478 UYI524473:UYI524478 UOM524473:UOM524478 UEQ524473:UEQ524478 TUU524473:TUU524478 TKY524473:TKY524478 TBC524473:TBC524478 SRG524473:SRG524478 SHK524473:SHK524478 RXO524473:RXO524478 RNS524473:RNS524478 RDW524473:RDW524478 QUA524473:QUA524478 QKE524473:QKE524478 QAI524473:QAI524478 PQM524473:PQM524478 PGQ524473:PGQ524478 OWU524473:OWU524478 OMY524473:OMY524478 ODC524473:ODC524478 NTG524473:NTG524478 NJK524473:NJK524478 MZO524473:MZO524478 MPS524473:MPS524478 MFW524473:MFW524478 LWA524473:LWA524478 LME524473:LME524478 LCI524473:LCI524478 KSM524473:KSM524478 KIQ524473:KIQ524478 JYU524473:JYU524478 JOY524473:JOY524478 JFC524473:JFC524478 IVG524473:IVG524478 ILK524473:ILK524478 IBO524473:IBO524478 HRS524473:HRS524478 HHW524473:HHW524478 GYA524473:GYA524478 GOE524473:GOE524478 GEI524473:GEI524478 FUM524473:FUM524478 FKQ524473:FKQ524478 FAU524473:FAU524478 EQY524473:EQY524478 EHC524473:EHC524478 DXG524473:DXG524478 DNK524473:DNK524478 DDO524473:DDO524478 CTS524473:CTS524478 CJW524473:CJW524478 CAA524473:CAA524478 BQE524473:BQE524478 BGI524473:BGI524478 AWM524473:AWM524478 AMQ524473:AMQ524478 ACU524473:ACU524478 SY524473:SY524478 JC524473:JC524478 D524473:E524478 WVO458937:WVO458942 WLS458937:WLS458942 WBW458937:WBW458942 VSA458937:VSA458942 VIE458937:VIE458942 UYI458937:UYI458942 UOM458937:UOM458942 UEQ458937:UEQ458942 TUU458937:TUU458942 TKY458937:TKY458942 TBC458937:TBC458942 SRG458937:SRG458942 SHK458937:SHK458942 RXO458937:RXO458942 RNS458937:RNS458942 RDW458937:RDW458942 QUA458937:QUA458942 QKE458937:QKE458942 QAI458937:QAI458942 PQM458937:PQM458942 PGQ458937:PGQ458942 OWU458937:OWU458942 OMY458937:OMY458942 ODC458937:ODC458942 NTG458937:NTG458942 NJK458937:NJK458942 MZO458937:MZO458942 MPS458937:MPS458942 MFW458937:MFW458942 LWA458937:LWA458942 LME458937:LME458942 LCI458937:LCI458942 KSM458937:KSM458942 KIQ458937:KIQ458942 JYU458937:JYU458942 JOY458937:JOY458942 JFC458937:JFC458942 IVG458937:IVG458942 ILK458937:ILK458942 IBO458937:IBO458942 HRS458937:HRS458942 HHW458937:HHW458942 GYA458937:GYA458942 GOE458937:GOE458942 GEI458937:GEI458942 FUM458937:FUM458942 FKQ458937:FKQ458942 FAU458937:FAU458942 EQY458937:EQY458942 EHC458937:EHC458942 DXG458937:DXG458942 DNK458937:DNK458942 DDO458937:DDO458942 CTS458937:CTS458942 CJW458937:CJW458942 CAA458937:CAA458942 BQE458937:BQE458942 BGI458937:BGI458942 AWM458937:AWM458942 AMQ458937:AMQ458942 ACU458937:ACU458942 SY458937:SY458942 JC458937:JC458942 D458937:E458942 WVO393401:WVO393406 WLS393401:WLS393406 WBW393401:WBW393406 VSA393401:VSA393406 VIE393401:VIE393406 UYI393401:UYI393406 UOM393401:UOM393406 UEQ393401:UEQ393406 TUU393401:TUU393406 TKY393401:TKY393406 TBC393401:TBC393406 SRG393401:SRG393406 SHK393401:SHK393406 RXO393401:RXO393406 RNS393401:RNS393406 RDW393401:RDW393406 QUA393401:QUA393406 QKE393401:QKE393406 QAI393401:QAI393406 PQM393401:PQM393406 PGQ393401:PGQ393406 OWU393401:OWU393406 OMY393401:OMY393406 ODC393401:ODC393406 NTG393401:NTG393406 NJK393401:NJK393406 MZO393401:MZO393406 MPS393401:MPS393406 MFW393401:MFW393406 LWA393401:LWA393406 LME393401:LME393406 LCI393401:LCI393406 KSM393401:KSM393406 KIQ393401:KIQ393406 JYU393401:JYU393406 JOY393401:JOY393406 JFC393401:JFC393406 IVG393401:IVG393406 ILK393401:ILK393406 IBO393401:IBO393406 HRS393401:HRS393406 HHW393401:HHW393406 GYA393401:GYA393406 GOE393401:GOE393406 GEI393401:GEI393406 FUM393401:FUM393406 FKQ393401:FKQ393406 FAU393401:FAU393406 EQY393401:EQY393406 EHC393401:EHC393406 DXG393401:DXG393406 DNK393401:DNK393406 DDO393401:DDO393406 CTS393401:CTS393406 CJW393401:CJW393406 CAA393401:CAA393406 BQE393401:BQE393406 BGI393401:BGI393406 AWM393401:AWM393406 AMQ393401:AMQ393406 ACU393401:ACU393406 SY393401:SY393406 JC393401:JC393406 D393401:E393406 WVO327865:WVO327870 WLS327865:WLS327870 WBW327865:WBW327870 VSA327865:VSA327870 VIE327865:VIE327870 UYI327865:UYI327870 UOM327865:UOM327870 UEQ327865:UEQ327870 TUU327865:TUU327870 TKY327865:TKY327870 TBC327865:TBC327870 SRG327865:SRG327870 SHK327865:SHK327870 RXO327865:RXO327870 RNS327865:RNS327870 RDW327865:RDW327870 QUA327865:QUA327870 QKE327865:QKE327870 QAI327865:QAI327870 PQM327865:PQM327870 PGQ327865:PGQ327870 OWU327865:OWU327870 OMY327865:OMY327870 ODC327865:ODC327870 NTG327865:NTG327870 NJK327865:NJK327870 MZO327865:MZO327870 MPS327865:MPS327870 MFW327865:MFW327870 LWA327865:LWA327870 LME327865:LME327870 LCI327865:LCI327870 KSM327865:KSM327870 KIQ327865:KIQ327870 JYU327865:JYU327870 JOY327865:JOY327870 JFC327865:JFC327870 IVG327865:IVG327870 ILK327865:ILK327870 IBO327865:IBO327870 HRS327865:HRS327870 HHW327865:HHW327870 GYA327865:GYA327870 GOE327865:GOE327870 GEI327865:GEI327870 FUM327865:FUM327870 FKQ327865:FKQ327870 FAU327865:FAU327870 EQY327865:EQY327870 EHC327865:EHC327870 DXG327865:DXG327870 DNK327865:DNK327870 DDO327865:DDO327870 CTS327865:CTS327870 CJW327865:CJW327870 CAA327865:CAA327870 BQE327865:BQE327870 BGI327865:BGI327870 AWM327865:AWM327870 AMQ327865:AMQ327870 ACU327865:ACU327870 SY327865:SY327870 JC327865:JC327870 D327865:E327870 WVO262329:WVO262334 WLS262329:WLS262334 WBW262329:WBW262334 VSA262329:VSA262334 VIE262329:VIE262334 UYI262329:UYI262334 UOM262329:UOM262334 UEQ262329:UEQ262334 TUU262329:TUU262334 TKY262329:TKY262334 TBC262329:TBC262334 SRG262329:SRG262334 SHK262329:SHK262334 RXO262329:RXO262334 RNS262329:RNS262334 RDW262329:RDW262334 QUA262329:QUA262334 QKE262329:QKE262334 QAI262329:QAI262334 PQM262329:PQM262334 PGQ262329:PGQ262334 OWU262329:OWU262334 OMY262329:OMY262334 ODC262329:ODC262334 NTG262329:NTG262334 NJK262329:NJK262334 MZO262329:MZO262334 MPS262329:MPS262334 MFW262329:MFW262334 LWA262329:LWA262334 LME262329:LME262334 LCI262329:LCI262334 KSM262329:KSM262334 KIQ262329:KIQ262334 JYU262329:JYU262334 JOY262329:JOY262334 JFC262329:JFC262334 IVG262329:IVG262334 ILK262329:ILK262334 IBO262329:IBO262334 HRS262329:HRS262334 HHW262329:HHW262334 GYA262329:GYA262334 GOE262329:GOE262334 GEI262329:GEI262334 FUM262329:FUM262334 FKQ262329:FKQ262334 FAU262329:FAU262334 EQY262329:EQY262334 EHC262329:EHC262334 DXG262329:DXG262334 DNK262329:DNK262334 DDO262329:DDO262334 CTS262329:CTS262334 CJW262329:CJW262334 CAA262329:CAA262334 BQE262329:BQE262334 BGI262329:BGI262334 AWM262329:AWM262334 AMQ262329:AMQ262334 ACU262329:ACU262334 SY262329:SY262334 JC262329:JC262334 D262329:E262334 WVO196793:WVO196798 WLS196793:WLS196798 WBW196793:WBW196798 VSA196793:VSA196798 VIE196793:VIE196798 UYI196793:UYI196798 UOM196793:UOM196798 UEQ196793:UEQ196798 TUU196793:TUU196798 TKY196793:TKY196798 TBC196793:TBC196798 SRG196793:SRG196798 SHK196793:SHK196798 RXO196793:RXO196798 RNS196793:RNS196798 RDW196793:RDW196798 QUA196793:QUA196798 QKE196793:QKE196798 QAI196793:QAI196798 PQM196793:PQM196798 PGQ196793:PGQ196798 OWU196793:OWU196798 OMY196793:OMY196798 ODC196793:ODC196798 NTG196793:NTG196798 NJK196793:NJK196798 MZO196793:MZO196798 MPS196793:MPS196798 MFW196793:MFW196798 LWA196793:LWA196798 LME196793:LME196798 LCI196793:LCI196798 KSM196793:KSM196798 KIQ196793:KIQ196798 JYU196793:JYU196798 JOY196793:JOY196798 JFC196793:JFC196798 IVG196793:IVG196798 ILK196793:ILK196798 IBO196793:IBO196798 HRS196793:HRS196798 HHW196793:HHW196798 GYA196793:GYA196798 GOE196793:GOE196798 GEI196793:GEI196798 FUM196793:FUM196798 FKQ196793:FKQ196798 FAU196793:FAU196798 EQY196793:EQY196798 EHC196793:EHC196798 DXG196793:DXG196798 DNK196793:DNK196798 DDO196793:DDO196798 CTS196793:CTS196798 CJW196793:CJW196798 CAA196793:CAA196798 BQE196793:BQE196798 BGI196793:BGI196798 AWM196793:AWM196798 AMQ196793:AMQ196798 ACU196793:ACU196798 SY196793:SY196798 JC196793:JC196798 D196793:E196798 WVO131257:WVO131262 WLS131257:WLS131262 WBW131257:WBW131262 VSA131257:VSA131262 VIE131257:VIE131262 UYI131257:UYI131262 UOM131257:UOM131262 UEQ131257:UEQ131262 TUU131257:TUU131262 TKY131257:TKY131262 TBC131257:TBC131262 SRG131257:SRG131262 SHK131257:SHK131262 RXO131257:RXO131262 RNS131257:RNS131262 RDW131257:RDW131262 QUA131257:QUA131262 QKE131257:QKE131262 QAI131257:QAI131262 PQM131257:PQM131262 PGQ131257:PGQ131262 OWU131257:OWU131262 OMY131257:OMY131262 ODC131257:ODC131262 NTG131257:NTG131262 NJK131257:NJK131262 MZO131257:MZO131262 MPS131257:MPS131262 MFW131257:MFW131262 LWA131257:LWA131262 LME131257:LME131262 LCI131257:LCI131262 KSM131257:KSM131262 KIQ131257:KIQ131262 JYU131257:JYU131262 JOY131257:JOY131262 JFC131257:JFC131262 IVG131257:IVG131262 ILK131257:ILK131262 IBO131257:IBO131262 HRS131257:HRS131262 HHW131257:HHW131262 GYA131257:GYA131262 GOE131257:GOE131262 GEI131257:GEI131262 FUM131257:FUM131262 FKQ131257:FKQ131262 FAU131257:FAU131262 EQY131257:EQY131262 EHC131257:EHC131262 DXG131257:DXG131262 DNK131257:DNK131262 DDO131257:DDO131262 CTS131257:CTS131262 CJW131257:CJW131262 CAA131257:CAA131262 BQE131257:BQE131262 BGI131257:BGI131262 AWM131257:AWM131262 AMQ131257:AMQ131262 ACU131257:ACU131262 SY131257:SY131262 JC131257:JC131262 D131257:E131262 WVO65721:WVO65726 WLS65721:WLS65726 WBW65721:WBW65726 VSA65721:VSA65726 VIE65721:VIE65726 UYI65721:UYI65726 UOM65721:UOM65726 UEQ65721:UEQ65726 TUU65721:TUU65726 TKY65721:TKY65726 TBC65721:TBC65726 SRG65721:SRG65726 SHK65721:SHK65726 RXO65721:RXO65726 RNS65721:RNS65726 RDW65721:RDW65726 QUA65721:QUA65726 QKE65721:QKE65726 QAI65721:QAI65726 PQM65721:PQM65726 PGQ65721:PGQ65726 OWU65721:OWU65726 OMY65721:OMY65726 ODC65721:ODC65726 NTG65721:NTG65726 NJK65721:NJK65726 MZO65721:MZO65726 MPS65721:MPS65726 MFW65721:MFW65726 LWA65721:LWA65726 LME65721:LME65726 LCI65721:LCI65726 KSM65721:KSM65726 KIQ65721:KIQ65726 JYU65721:JYU65726 JOY65721:JOY65726 JFC65721:JFC65726 IVG65721:IVG65726 ILK65721:ILK65726 IBO65721:IBO65726 HRS65721:HRS65726 HHW65721:HHW65726 GYA65721:GYA65726 GOE65721:GOE65726 GEI65721:GEI65726 FUM65721:FUM65726 FKQ65721:FKQ65726 FAU65721:FAU65726 EQY65721:EQY65726 EHC65721:EHC65726 DXG65721:DXG65726 DNK65721:DNK65726 DDO65721:DDO65726 CTS65721:CTS65726 CJW65721:CJW65726 CAA65721:CAA65726 BQE65721:BQE65726 BGI65721:BGI65726 AWM65721:AWM65726 AMQ65721:AMQ65726 ACU65721:ACU65726 SY65721:SY65726 JC65721:JC65726 D65721:E65726 WVO983153:WVO983158 WLS983153:WLS983158 WBW983153:WBW983158 VSA983153:VSA983158 VIE983153:VIE983158 UYI983153:UYI983158 UOM983153:UOM983158 UEQ983153:UEQ983158 TUU983153:TUU983158 TKY983153:TKY983158 TBC983153:TBC983158 SRG983153:SRG983158 SHK983153:SHK983158 RXO983153:RXO983158 RNS983153:RNS983158 RDW983153:RDW983158 QUA983153:QUA983158 QKE983153:QKE983158 QAI983153:QAI983158 PQM983153:PQM983158 PGQ983153:PGQ983158 OWU983153:OWU983158 OMY983153:OMY983158 ODC983153:ODC983158 NTG983153:NTG983158 NJK983153:NJK983158 MZO983153:MZO983158 MPS983153:MPS983158 MFW983153:MFW983158 LWA983153:LWA983158 LME983153:LME983158 LCI983153:LCI983158 KSM983153:KSM983158 KIQ983153:KIQ983158 JYU983153:JYU983158 JOY983153:JOY983158 JFC983153:JFC983158 IVG983153:IVG983158 ILK983153:ILK983158 IBO983153:IBO983158 HRS983153:HRS983158 HHW983153:HHW983158 GYA983153:GYA983158 GOE983153:GOE983158 GEI983153:GEI983158 FUM983153:FUM983158 FKQ983153:FKQ983158 FAU983153:FAU983158 EQY983153:EQY983158 EHC983153:EHC983158 DXG983153:DXG983158 DNK983153:DNK983158 DDO983153:DDO983158 CTS983153:CTS983158 CJW983153:CJW983158 CAA983153:CAA983158 BQE983153:BQE983158 BGI983153:BGI983158 AWM983153:AWM983158 AMQ983153:AMQ983158 ACU983153:ACU983158 SY983153:SY983158 JC983153:JC983158 D983153:E983158 WVO917617:WVO917622 WLS917617:WLS917622 WBW917617:WBW917622 VSA917617:VSA917622 VIE917617:VIE917622 UYI917617:UYI917622 UOM917617:UOM917622 UEQ917617:UEQ917622 TUU917617:TUU917622 TKY917617:TKY917622 TBC917617:TBC917622 SRG917617:SRG917622 SHK917617:SHK917622 RXO917617:RXO917622 RNS917617:RNS917622 RDW917617:RDW917622 QUA917617:QUA917622 QKE917617:QKE917622 QAI917617:QAI917622 PQM917617:PQM917622 PGQ917617:PGQ917622 OWU917617:OWU917622 OMY917617:OMY917622 ODC917617:ODC917622 NTG917617:NTG917622 NJK917617:NJK917622 MZO917617:MZO917622 MPS917617:MPS917622 MFW917617:MFW917622 LWA917617:LWA917622 LME917617:LME917622 LCI917617:LCI917622 KSM917617:KSM917622 KIQ917617:KIQ917622 JYU917617:JYU917622 JOY917617:JOY917622 JFC917617:JFC917622 IVG917617:IVG917622 ILK917617:ILK917622 IBO917617:IBO917622 HRS917617:HRS917622 HHW917617:HHW917622 GYA917617:GYA917622 GOE917617:GOE917622 GEI917617:GEI917622 FUM917617:FUM917622 FKQ917617:FKQ917622 FAU917617:FAU917622 EQY917617:EQY917622 EHC917617:EHC917622 DXG917617:DXG917622 DNK917617:DNK917622 DDO917617:DDO917622 CTS917617:CTS917622 CJW917617:CJW917622 CAA917617:CAA917622 BQE917617:BQE917622 BGI917617:BGI917622 AWM917617:AWM917622 AMQ917617:AMQ917622 ACU917617:ACU917622 SY917617:SY917622 JC917617:JC917622 D917617:E917622 WVO852081:WVO852086 WLS852081:WLS852086 WBW852081:WBW852086 VSA852081:VSA852086 VIE852081:VIE852086 UYI852081:UYI852086 UOM852081:UOM852086 UEQ852081:UEQ852086 TUU852081:TUU852086 TKY852081:TKY852086 TBC852081:TBC852086 SRG852081:SRG852086 SHK852081:SHK852086 RXO852081:RXO852086 RNS852081:RNS852086 RDW852081:RDW852086 QUA852081:QUA852086 QKE852081:QKE852086 QAI852081:QAI852086 PQM852081:PQM852086 PGQ852081:PGQ852086 OWU852081:OWU852086 OMY852081:OMY852086 ODC852081:ODC852086 NTG852081:NTG852086 NJK852081:NJK852086 MZO852081:MZO852086 MPS852081:MPS852086 MFW852081:MFW852086 LWA852081:LWA852086 LME852081:LME852086 LCI852081:LCI852086 KSM852081:KSM852086 KIQ852081:KIQ852086 JYU852081:JYU852086 JOY852081:JOY852086 JFC852081:JFC852086 IVG852081:IVG852086 ILK852081:ILK852086 IBO852081:IBO852086 HRS852081:HRS852086 HHW852081:HHW852086 GYA852081:GYA852086 GOE852081:GOE852086 GEI852081:GEI852086 FUM852081:FUM852086 FKQ852081:FKQ852086 FAU852081:FAU852086 EQY852081:EQY852086 EHC852081:EHC852086 DXG852081:DXG852086 DNK852081:DNK852086 DDO852081:DDO852086 CTS852081:CTS852086 CJW852081:CJW852086 CAA852081:CAA852086 BQE852081:BQE852086 BGI852081:BGI852086 AWM852081:AWM852086 AMQ852081:AMQ852086 ACU852081:ACU852086 SY852081:SY852086 JC852081:JC852086 D852081:E852086 WVO786545:WVO786550 WLS786545:WLS786550 WBW786545:WBW786550 VSA786545:VSA786550 VIE786545:VIE786550 UYI786545:UYI786550 UOM786545:UOM786550 UEQ786545:UEQ786550 TUU786545:TUU786550 TKY786545:TKY786550 TBC786545:TBC786550 SRG786545:SRG786550 SHK786545:SHK786550 RXO786545:RXO786550 RNS786545:RNS786550 RDW786545:RDW786550 QUA786545:QUA786550 QKE786545:QKE786550 QAI786545:QAI786550 PQM786545:PQM786550 PGQ786545:PGQ786550 OWU786545:OWU786550 OMY786545:OMY786550 ODC786545:ODC786550 NTG786545:NTG786550 NJK786545:NJK786550 MZO786545:MZO786550 MPS786545:MPS786550 MFW786545:MFW786550 LWA786545:LWA786550 LME786545:LME786550 LCI786545:LCI786550 KSM786545:KSM786550 KIQ786545:KIQ786550 JYU786545:JYU786550 JOY786545:JOY786550 JFC786545:JFC786550 IVG786545:IVG786550 ILK786545:ILK786550 IBO786545:IBO786550 HRS786545:HRS786550 HHW786545:HHW786550 GYA786545:GYA786550 GOE786545:GOE786550 GEI786545:GEI786550 FUM786545:FUM786550 FKQ786545:FKQ786550 FAU786545:FAU786550 EQY786545:EQY786550 EHC786545:EHC786550 DXG786545:DXG786550 DNK786545:DNK786550 DDO786545:DDO786550 CTS786545:CTS786550 CJW786545:CJW786550 CAA786545:CAA786550 BQE786545:BQE786550 BGI786545:BGI786550 AWM786545:AWM786550 AMQ786545:AMQ786550 ACU786545:ACU786550 SY786545:SY786550 JC786545:JC786550 D786545:E786550 WVO721009:WVO721014 WLS721009:WLS721014 WBW721009:WBW721014 VSA721009:VSA721014 VIE721009:VIE721014 UYI721009:UYI721014 UOM721009:UOM721014 UEQ721009:UEQ721014 TUU721009:TUU721014 TKY721009:TKY721014 TBC721009:TBC721014 SRG721009:SRG721014 SHK721009:SHK721014 RXO721009:RXO721014 RNS721009:RNS721014 RDW721009:RDW721014 QUA721009:QUA721014 QKE721009:QKE721014 QAI721009:QAI721014 PQM721009:PQM721014 PGQ721009:PGQ721014 OWU721009:OWU721014 OMY721009:OMY721014 ODC721009:ODC721014 NTG721009:NTG721014 NJK721009:NJK721014 MZO721009:MZO721014 MPS721009:MPS721014 MFW721009:MFW721014 LWA721009:LWA721014 LME721009:LME721014 LCI721009:LCI721014 KSM721009:KSM721014 KIQ721009:KIQ721014 JYU721009:JYU721014 JOY721009:JOY721014 JFC721009:JFC721014 IVG721009:IVG721014 ILK721009:ILK721014 IBO721009:IBO721014 HRS721009:HRS721014 HHW721009:HHW721014 GYA721009:GYA721014 GOE721009:GOE721014 GEI721009:GEI721014 FUM721009:FUM721014 FKQ721009:FKQ721014 FAU721009:FAU721014 EQY721009:EQY721014 EHC721009:EHC721014 DXG721009:DXG721014 DNK721009:DNK721014 DDO721009:DDO721014 CTS721009:CTS721014 CJW721009:CJW721014 CAA721009:CAA721014 BQE721009:BQE721014 BGI721009:BGI721014 AWM721009:AWM721014 AMQ721009:AMQ721014 ACU721009:ACU721014 SY721009:SY721014 JC721009:JC721014 D721009:E721014 WVO655473:WVO655478 WLS655473:WLS655478 WBW655473:WBW655478 VSA655473:VSA655478 VIE655473:VIE655478 UYI655473:UYI655478 UOM655473:UOM655478 UEQ655473:UEQ655478 TUU655473:TUU655478 TKY655473:TKY655478 TBC655473:TBC655478 SRG655473:SRG655478 SHK655473:SHK655478 RXO655473:RXO655478 RNS655473:RNS655478 RDW655473:RDW655478 QUA655473:QUA655478 QKE655473:QKE655478 QAI655473:QAI655478 PQM655473:PQM655478 PGQ655473:PGQ655478 OWU655473:OWU655478 OMY655473:OMY655478 ODC655473:ODC655478 NTG655473:NTG655478 NJK655473:NJK655478 MZO655473:MZO655478 MPS655473:MPS655478 MFW655473:MFW655478 LWA655473:LWA655478 LME655473:LME655478 LCI655473:LCI655478 KSM655473:KSM655478 KIQ655473:KIQ655478 JYU655473:JYU655478 JOY655473:JOY655478 JFC655473:JFC655478 IVG655473:IVG655478 ILK655473:ILK655478 IBO655473:IBO655478 HRS655473:HRS655478 HHW655473:HHW655478 GYA655473:GYA655478 GOE655473:GOE655478 GEI655473:GEI655478 FUM655473:FUM655478 FKQ655473:FKQ655478 FAU655473:FAU655478 EQY655473:EQY655478 EHC655473:EHC655478 DXG655473:DXG655478 DNK655473:DNK655478 DDO655473:DDO655478 CTS655473:CTS655478 CJW655473:CJW655478 CAA655473:CAA655478 BQE655473:BQE655478 BGI655473:BGI655478 AWM655473:AWM655478 AMQ655473:AMQ655478 ACU655473:ACU655478 SY655473:SY655478 JC655473:JC655478 D655473:E655478 WVO589937:WVO589942 WLS589937:WLS589942 WBW589937:WBW589942 VSA589937:VSA589942 VIE589937:VIE589942 UYI589937:UYI589942 UOM589937:UOM589942 UEQ589937:UEQ589942 TUU589937:TUU589942 TKY589937:TKY589942 TBC589937:TBC589942 SRG589937:SRG589942 SHK589937:SHK589942 RXO589937:RXO589942 RNS589937:RNS589942 RDW589937:RDW589942 QUA589937:QUA589942 QKE589937:QKE589942 QAI589937:QAI589942 PQM589937:PQM589942 PGQ589937:PGQ589942 OWU589937:OWU589942 OMY589937:OMY589942 ODC589937:ODC589942 NTG589937:NTG589942 NJK589937:NJK589942 MZO589937:MZO589942 MPS589937:MPS589942 MFW589937:MFW589942 LWA589937:LWA589942 LME589937:LME589942 LCI589937:LCI589942 KSM589937:KSM589942 KIQ589937:KIQ589942 JYU589937:JYU589942 JOY589937:JOY589942 JFC589937:JFC589942 IVG589937:IVG589942 ILK589937:ILK589942 IBO589937:IBO589942 HRS589937:HRS589942 HHW589937:HHW589942 GYA589937:GYA589942 GOE589937:GOE589942 GEI589937:GEI589942 FUM589937:FUM589942 FKQ589937:FKQ589942 FAU589937:FAU589942 EQY589937:EQY589942 EHC589937:EHC589942 DXG589937:DXG589942 DNK589937:DNK589942 DDO589937:DDO589942 CTS589937:CTS589942 CJW589937:CJW589942 CAA589937:CAA589942 BQE589937:BQE589942 BGI589937:BGI589942 AWM589937:AWM589942 AMQ589937:AMQ589942 ACU589937:ACU589942 SY589937:SY589942 JC589937:JC589942 D589937:E589942 WVO524401:WVO524406 WLS524401:WLS524406 WBW524401:WBW524406 VSA524401:VSA524406 VIE524401:VIE524406 UYI524401:UYI524406 UOM524401:UOM524406 UEQ524401:UEQ524406 TUU524401:TUU524406 TKY524401:TKY524406 TBC524401:TBC524406 SRG524401:SRG524406 SHK524401:SHK524406 RXO524401:RXO524406 RNS524401:RNS524406 RDW524401:RDW524406 QUA524401:QUA524406 QKE524401:QKE524406 QAI524401:QAI524406 PQM524401:PQM524406 PGQ524401:PGQ524406 OWU524401:OWU524406 OMY524401:OMY524406 ODC524401:ODC524406 NTG524401:NTG524406 NJK524401:NJK524406 MZO524401:MZO524406 MPS524401:MPS524406 MFW524401:MFW524406 LWA524401:LWA524406 LME524401:LME524406 LCI524401:LCI524406 KSM524401:KSM524406 KIQ524401:KIQ524406 JYU524401:JYU524406 JOY524401:JOY524406 JFC524401:JFC524406 IVG524401:IVG524406 ILK524401:ILK524406 IBO524401:IBO524406 HRS524401:HRS524406 HHW524401:HHW524406 GYA524401:GYA524406 GOE524401:GOE524406 GEI524401:GEI524406 FUM524401:FUM524406 FKQ524401:FKQ524406 FAU524401:FAU524406 EQY524401:EQY524406 EHC524401:EHC524406 DXG524401:DXG524406 DNK524401:DNK524406 DDO524401:DDO524406 CTS524401:CTS524406 CJW524401:CJW524406 CAA524401:CAA524406 BQE524401:BQE524406 BGI524401:BGI524406 AWM524401:AWM524406 AMQ524401:AMQ524406 ACU524401:ACU524406 SY524401:SY524406 JC524401:JC524406 D524401:E524406 WVO458865:WVO458870 WLS458865:WLS458870 WBW458865:WBW458870 VSA458865:VSA458870 VIE458865:VIE458870 UYI458865:UYI458870 UOM458865:UOM458870 UEQ458865:UEQ458870 TUU458865:TUU458870 TKY458865:TKY458870 TBC458865:TBC458870 SRG458865:SRG458870 SHK458865:SHK458870 RXO458865:RXO458870 RNS458865:RNS458870 RDW458865:RDW458870 QUA458865:QUA458870 QKE458865:QKE458870 QAI458865:QAI458870 PQM458865:PQM458870 PGQ458865:PGQ458870 OWU458865:OWU458870 OMY458865:OMY458870 ODC458865:ODC458870 NTG458865:NTG458870 NJK458865:NJK458870 MZO458865:MZO458870 MPS458865:MPS458870 MFW458865:MFW458870 LWA458865:LWA458870 LME458865:LME458870 LCI458865:LCI458870 KSM458865:KSM458870 KIQ458865:KIQ458870 JYU458865:JYU458870 JOY458865:JOY458870 JFC458865:JFC458870 IVG458865:IVG458870 ILK458865:ILK458870 IBO458865:IBO458870 HRS458865:HRS458870 HHW458865:HHW458870 GYA458865:GYA458870 GOE458865:GOE458870 GEI458865:GEI458870 FUM458865:FUM458870 FKQ458865:FKQ458870 FAU458865:FAU458870 EQY458865:EQY458870 EHC458865:EHC458870 DXG458865:DXG458870 DNK458865:DNK458870 DDO458865:DDO458870 CTS458865:CTS458870 CJW458865:CJW458870 CAA458865:CAA458870 BQE458865:BQE458870 BGI458865:BGI458870 AWM458865:AWM458870 AMQ458865:AMQ458870 ACU458865:ACU458870 SY458865:SY458870 JC458865:JC458870 D458865:E458870 WVO393329:WVO393334 WLS393329:WLS393334 WBW393329:WBW393334 VSA393329:VSA393334 VIE393329:VIE393334 UYI393329:UYI393334 UOM393329:UOM393334 UEQ393329:UEQ393334 TUU393329:TUU393334 TKY393329:TKY393334 TBC393329:TBC393334 SRG393329:SRG393334 SHK393329:SHK393334 RXO393329:RXO393334 RNS393329:RNS393334 RDW393329:RDW393334 QUA393329:QUA393334 QKE393329:QKE393334 QAI393329:QAI393334 PQM393329:PQM393334 PGQ393329:PGQ393334 OWU393329:OWU393334 OMY393329:OMY393334 ODC393329:ODC393334 NTG393329:NTG393334 NJK393329:NJK393334 MZO393329:MZO393334 MPS393329:MPS393334 MFW393329:MFW393334 LWA393329:LWA393334 LME393329:LME393334 LCI393329:LCI393334 KSM393329:KSM393334 KIQ393329:KIQ393334 JYU393329:JYU393334 JOY393329:JOY393334 JFC393329:JFC393334 IVG393329:IVG393334 ILK393329:ILK393334 IBO393329:IBO393334 HRS393329:HRS393334 HHW393329:HHW393334 GYA393329:GYA393334 GOE393329:GOE393334 GEI393329:GEI393334 FUM393329:FUM393334 FKQ393329:FKQ393334 FAU393329:FAU393334 EQY393329:EQY393334 EHC393329:EHC393334 DXG393329:DXG393334 DNK393329:DNK393334 DDO393329:DDO393334 CTS393329:CTS393334 CJW393329:CJW393334 CAA393329:CAA393334 BQE393329:BQE393334 BGI393329:BGI393334 AWM393329:AWM393334 AMQ393329:AMQ393334 ACU393329:ACU393334 SY393329:SY393334 JC393329:JC393334 D393329:E393334 WVO327793:WVO327798 WLS327793:WLS327798 WBW327793:WBW327798 VSA327793:VSA327798 VIE327793:VIE327798 UYI327793:UYI327798 UOM327793:UOM327798 UEQ327793:UEQ327798 TUU327793:TUU327798 TKY327793:TKY327798 TBC327793:TBC327798 SRG327793:SRG327798 SHK327793:SHK327798 RXO327793:RXO327798 RNS327793:RNS327798 RDW327793:RDW327798 QUA327793:QUA327798 QKE327793:QKE327798 QAI327793:QAI327798 PQM327793:PQM327798 PGQ327793:PGQ327798 OWU327793:OWU327798 OMY327793:OMY327798 ODC327793:ODC327798 NTG327793:NTG327798 NJK327793:NJK327798 MZO327793:MZO327798 MPS327793:MPS327798 MFW327793:MFW327798 LWA327793:LWA327798 LME327793:LME327798 LCI327793:LCI327798 KSM327793:KSM327798 KIQ327793:KIQ327798 JYU327793:JYU327798 JOY327793:JOY327798 JFC327793:JFC327798 IVG327793:IVG327798 ILK327793:ILK327798 IBO327793:IBO327798 HRS327793:HRS327798 HHW327793:HHW327798 GYA327793:GYA327798 GOE327793:GOE327798 GEI327793:GEI327798 FUM327793:FUM327798 FKQ327793:FKQ327798 FAU327793:FAU327798 EQY327793:EQY327798 EHC327793:EHC327798 DXG327793:DXG327798 DNK327793:DNK327798 DDO327793:DDO327798 CTS327793:CTS327798 CJW327793:CJW327798 CAA327793:CAA327798 BQE327793:BQE327798 BGI327793:BGI327798 AWM327793:AWM327798 AMQ327793:AMQ327798 ACU327793:ACU327798 SY327793:SY327798 JC327793:JC327798 D327793:E327798 WVO262257:WVO262262 WLS262257:WLS262262 WBW262257:WBW262262 VSA262257:VSA262262 VIE262257:VIE262262 UYI262257:UYI262262 UOM262257:UOM262262 UEQ262257:UEQ262262 TUU262257:TUU262262 TKY262257:TKY262262 TBC262257:TBC262262 SRG262257:SRG262262 SHK262257:SHK262262 RXO262257:RXO262262 RNS262257:RNS262262 RDW262257:RDW262262 QUA262257:QUA262262 QKE262257:QKE262262 QAI262257:QAI262262 PQM262257:PQM262262 PGQ262257:PGQ262262 OWU262257:OWU262262 OMY262257:OMY262262 ODC262257:ODC262262 NTG262257:NTG262262 NJK262257:NJK262262 MZO262257:MZO262262 MPS262257:MPS262262 MFW262257:MFW262262 LWA262257:LWA262262 LME262257:LME262262 LCI262257:LCI262262 KSM262257:KSM262262 KIQ262257:KIQ262262 JYU262257:JYU262262 JOY262257:JOY262262 JFC262257:JFC262262 IVG262257:IVG262262 ILK262257:ILK262262 IBO262257:IBO262262 HRS262257:HRS262262 HHW262257:HHW262262 GYA262257:GYA262262 GOE262257:GOE262262 GEI262257:GEI262262 FUM262257:FUM262262 FKQ262257:FKQ262262 FAU262257:FAU262262 EQY262257:EQY262262 EHC262257:EHC262262 DXG262257:DXG262262 DNK262257:DNK262262 DDO262257:DDO262262 CTS262257:CTS262262 CJW262257:CJW262262 CAA262257:CAA262262 BQE262257:BQE262262 BGI262257:BGI262262 AWM262257:AWM262262 AMQ262257:AMQ262262 ACU262257:ACU262262 SY262257:SY262262 JC262257:JC262262 D262257:E262262 WVO196721:WVO196726 WLS196721:WLS196726 WBW196721:WBW196726 VSA196721:VSA196726 VIE196721:VIE196726 UYI196721:UYI196726 UOM196721:UOM196726 UEQ196721:UEQ196726 TUU196721:TUU196726 TKY196721:TKY196726 TBC196721:TBC196726 SRG196721:SRG196726 SHK196721:SHK196726 RXO196721:RXO196726 RNS196721:RNS196726 RDW196721:RDW196726 QUA196721:QUA196726 QKE196721:QKE196726 QAI196721:QAI196726 PQM196721:PQM196726 PGQ196721:PGQ196726 OWU196721:OWU196726 OMY196721:OMY196726 ODC196721:ODC196726 NTG196721:NTG196726 NJK196721:NJK196726 MZO196721:MZO196726 MPS196721:MPS196726 MFW196721:MFW196726 LWA196721:LWA196726 LME196721:LME196726 LCI196721:LCI196726 KSM196721:KSM196726 KIQ196721:KIQ196726 JYU196721:JYU196726 JOY196721:JOY196726 JFC196721:JFC196726 IVG196721:IVG196726 ILK196721:ILK196726 IBO196721:IBO196726 HRS196721:HRS196726 HHW196721:HHW196726 GYA196721:GYA196726 GOE196721:GOE196726 GEI196721:GEI196726 FUM196721:FUM196726 FKQ196721:FKQ196726 FAU196721:FAU196726 EQY196721:EQY196726 EHC196721:EHC196726 DXG196721:DXG196726 DNK196721:DNK196726 DDO196721:DDO196726 CTS196721:CTS196726 CJW196721:CJW196726 CAA196721:CAA196726 BQE196721:BQE196726 BGI196721:BGI196726 AWM196721:AWM196726 AMQ196721:AMQ196726 ACU196721:ACU196726 SY196721:SY196726 JC196721:JC196726 D196721:E196726 WVO131185:WVO131190 WLS131185:WLS131190 WBW131185:WBW131190 VSA131185:VSA131190 VIE131185:VIE131190 UYI131185:UYI131190 UOM131185:UOM131190 UEQ131185:UEQ131190 TUU131185:TUU131190 TKY131185:TKY131190 TBC131185:TBC131190 SRG131185:SRG131190 SHK131185:SHK131190 RXO131185:RXO131190 RNS131185:RNS131190 RDW131185:RDW131190 QUA131185:QUA131190 QKE131185:QKE131190 QAI131185:QAI131190 PQM131185:PQM131190 PGQ131185:PGQ131190 OWU131185:OWU131190 OMY131185:OMY131190 ODC131185:ODC131190 NTG131185:NTG131190 NJK131185:NJK131190 MZO131185:MZO131190 MPS131185:MPS131190 MFW131185:MFW131190 LWA131185:LWA131190 LME131185:LME131190 LCI131185:LCI131190 KSM131185:KSM131190 KIQ131185:KIQ131190 JYU131185:JYU131190 JOY131185:JOY131190 JFC131185:JFC131190 IVG131185:IVG131190 ILK131185:ILK131190 IBO131185:IBO131190 HRS131185:HRS131190 HHW131185:HHW131190 GYA131185:GYA131190 GOE131185:GOE131190 GEI131185:GEI131190 FUM131185:FUM131190 FKQ131185:FKQ131190 FAU131185:FAU131190 EQY131185:EQY131190 EHC131185:EHC131190 DXG131185:DXG131190 DNK131185:DNK131190 DDO131185:DDO131190 CTS131185:CTS131190 CJW131185:CJW131190 CAA131185:CAA131190 BQE131185:BQE131190 BGI131185:BGI131190 AWM131185:AWM131190 AMQ131185:AMQ131190 ACU131185:ACU131190 SY131185:SY131190 JC131185:JC131190 D131185:E131190 WVO65649:WVO65654 WLS65649:WLS65654 WBW65649:WBW65654 VSA65649:VSA65654 VIE65649:VIE65654 UYI65649:UYI65654 UOM65649:UOM65654 UEQ65649:UEQ65654 TUU65649:TUU65654 TKY65649:TKY65654 TBC65649:TBC65654 SRG65649:SRG65654 SHK65649:SHK65654 RXO65649:RXO65654 RNS65649:RNS65654 RDW65649:RDW65654 QUA65649:QUA65654 QKE65649:QKE65654 QAI65649:QAI65654 PQM65649:PQM65654 PGQ65649:PGQ65654 OWU65649:OWU65654 OMY65649:OMY65654 ODC65649:ODC65654 NTG65649:NTG65654 NJK65649:NJK65654 MZO65649:MZO65654 MPS65649:MPS65654 MFW65649:MFW65654 LWA65649:LWA65654 LME65649:LME65654 LCI65649:LCI65654 KSM65649:KSM65654 KIQ65649:KIQ65654 JYU65649:JYU65654 JOY65649:JOY65654 JFC65649:JFC65654 IVG65649:IVG65654 ILK65649:ILK65654 IBO65649:IBO65654 HRS65649:HRS65654 HHW65649:HHW65654 GYA65649:GYA65654 GOE65649:GOE65654 GEI65649:GEI65654 FUM65649:FUM65654 FKQ65649:FKQ65654 FAU65649:FAU65654 EQY65649:EQY65654 EHC65649:EHC65654 DXG65649:DXG65654 DNK65649:DNK65654 DDO65649:DDO65654 CTS65649:CTS65654 CJW65649:CJW65654 CAA65649:CAA65654 BQE65649:BQE65654 BGI65649:BGI65654 AWM65649:AWM65654 AMQ65649:AMQ65654 ACU65649:ACU65654 SY65649:SY65654 JC65649:JC65654 D65649:E65654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JC13:JC18 SY13:SY18 ACU13:ACU18 AMQ13:AMQ18 AWM13:AWM18 BGI13:BGI18 BQE13:BQE18 CAA13:CAA18 CJW13:CJW18 CTS13:CTS18 DDO13:DDO18 DNK13:DNK18 DXG13:DXG18 EHC13:EHC18 EQY13:EQY18 FAU13:FAU18 FKQ13:FKQ18 FUM13:FUM18 GEI13:GEI18 GOE13:GOE18 GYA13:GYA18 HHW13:HHW18 HRS13:HRS18 IBO13:IBO18 ILK13:ILK18 IVG13:IVG18 JFC13:JFC18 JOY13:JOY18 JYU13:JYU18 KIQ13:KIQ18 KSM13:KSM18 LCI13:LCI18 LME13:LME18 LWA13:LWA18 MFW13:MFW18 MPS13:MPS18 MZO13:MZO18 NJK13:NJK18 NTG13:NTG18 ODC13:ODC18 OMY13:OMY18 OWU13:OWU18 PGQ13:PGQ18 PQM13:PQM18 QAI13:QAI18 QKE13:QKE18 QUA13:QUA18 RDW13:RDW18 RNS13:RNS18 RXO13:RXO18 SHK13:SHK18 SRG13:SRG18 TBC13:TBC18 TKY13:TKY18 TUU13:TUU18 UEQ13:UEQ18 UOM13:UOM18 UYI13:UYI18 VIE13:VIE18 VSA13:VSA18 WBW13:WBW18 WLS13:WLS18 WVO13:WVO18 JC21:JC24 SY21:SY24 ACU21:ACU24 AMQ21:AMQ24 AWM21:AWM24 BGI21:BGI24 BQE21:BQE24 CAA21:CAA24 CJW21:CJW24 CTS21:CTS24 DDO21:DDO24 DNK21:DNK24 DXG21:DXG24 EHC21:EHC24 EQY21:EQY24 FAU21:FAU24 FKQ21:FKQ24 FUM21:FUM24 GEI21:GEI24 GOE21:GOE24 GYA21:GYA24 HHW21:HHW24 HRS21:HRS24 IBO21:IBO24 ILK21:ILK24 IVG21:IVG24 JFC21:JFC24 JOY21:JOY24 JYU21:JYU24 KIQ21:KIQ24 KSM21:KSM24 LCI21:LCI24 LME21:LME24 LWA21:LWA24 MFW21:MFW24 MPS21:MPS24 MZO21:MZO24 NJK21:NJK24 NTG21:NTG24 ODC21:ODC24 OMY21:OMY24 OWU21:OWU24 PGQ21:PGQ24 PQM21:PQM24 QAI21:QAI24 QKE21:QKE24 QUA21:QUA24 RDW21:RDW24 RNS21:RNS24 RXO21:RXO24 SHK21:SHK24 SRG21:SRG24 TBC21:TBC24 TKY21:TKY24 TUU21:TUU24 UEQ21:UEQ24 UOM21:UOM24 UYI21:UYI24 VIE21:VIE24 VSA21:VSA24 WBW21:WBW24 WLS21:WLS24 WVO21:WVO24 JC27:JC31 SY27:SY31 ACU27:ACU31 AMQ27:AMQ31 AWM27:AWM31 BGI27:BGI31 BQE27:BQE31 CAA27:CAA31 CJW27:CJW31 CTS27:CTS31 DDO27:DDO31 DNK27:DNK31 DXG27:DXG31 EHC27:EHC31 EQY27:EQY31 FAU27:FAU31 FKQ27:FKQ31 FUM27:FUM31 GEI27:GEI31 GOE27:GOE31 GYA27:GYA31 HHW27:HHW31 HRS27:HRS31 IBO27:IBO31 ILK27:ILK31 IVG27:IVG31 JFC27:JFC31 JOY27:JOY31 JYU27:JYU31 KIQ27:KIQ31 KSM27:KSM31 LCI27:LCI31 LME27:LME31 LWA27:LWA31 MFW27:MFW31 MPS27:MPS31 MZO27:MZO31 NJK27:NJK31 NTG27:NTG31 ODC27:ODC31 OMY27:OMY31 OWU27:OWU31 PGQ27:PGQ31 PQM27:PQM31 QAI27:QAI31 QKE27:QKE31 QUA27:QUA31 RDW27:RDW31 RNS27:RNS31 RXO27:RXO31 SHK27:SHK31 SRG27:SRG31 TBC27:TBC31 TKY27:TKY31 TUU27:TUU31 UEQ27:UEQ31 UOM27:UOM31 UYI27:UYI31 VIE27:VIE31 VSA27:VSA31 WBW27:WBW31 WLS27:WLS31 WVO27:WVO31 JC34:JC37 SY34:SY37 ACU34:ACU37 AMQ34:AMQ37 AWM34:AWM37 BGI34:BGI37 BQE34:BQE37 CAA34:CAA37 CJW34:CJW37 CTS34:CTS37 DDO34:DDO37 DNK34:DNK37 DXG34:DXG37 EHC34:EHC37 EQY34:EQY37 FAU34:FAU37 FKQ34:FKQ37 FUM34:FUM37 GEI34:GEI37 GOE34:GOE37 GYA34:GYA37 HHW34:HHW37 HRS34:HRS37 IBO34:IBO37 ILK34:ILK37 IVG34:IVG37 JFC34:JFC37 JOY34:JOY37 JYU34:JYU37 KIQ34:KIQ37 KSM34:KSM37 LCI34:LCI37 LME34:LME37 LWA34:LWA37 MFW34:MFW37 MPS34:MPS37 MZO34:MZO37 NJK34:NJK37 NTG34:NTG37 ODC34:ODC37 OMY34:OMY37 OWU34:OWU37 PGQ34:PGQ37 PQM34:PQM37 QAI34:QAI37 QKE34:QKE37 QUA34:QUA37 RDW34:RDW37 RNS34:RNS37 RXO34:RXO37 SHK34:SHK37 SRG34:SRG37 TBC34:TBC37 TKY34:TKY37 TUU34:TUU37 UEQ34:UEQ37 UOM34:UOM37 UYI34:UYI37 VIE34:VIE37 VSA34:VSA37 WBW34:WBW37 WLS34:WLS37 WVO34:WVO37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2" t="s">
        <v>0</v>
      </c>
      <c r="C1" s="1012"/>
      <c r="D1" s="1012"/>
      <c r="E1" s="1012"/>
      <c r="F1" s="1012"/>
      <c r="G1" s="1012"/>
      <c r="H1" s="1012"/>
      <c r="I1" s="1012"/>
      <c r="J1" s="1012"/>
      <c r="K1" s="1012"/>
      <c r="L1" s="1012"/>
      <c r="M1" s="1012"/>
      <c r="N1" s="1012"/>
      <c r="O1" s="1012"/>
      <c r="P1" s="1012"/>
      <c r="Q1" s="1012"/>
      <c r="R1" s="1012"/>
      <c r="S1" s="1012"/>
      <c r="T1" s="1012"/>
      <c r="U1" s="1012"/>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13" t="s">
        <v>3</v>
      </c>
      <c r="B4" s="1013"/>
      <c r="C4" s="1013"/>
      <c r="D4" s="1013"/>
      <c r="E4" s="1013"/>
      <c r="F4" s="1013"/>
      <c r="G4" s="1013"/>
      <c r="H4" s="1013"/>
      <c r="I4" s="1013"/>
      <c r="J4" s="1013"/>
      <c r="K4" s="1013"/>
      <c r="L4" s="1013"/>
      <c r="M4" s="1013"/>
      <c r="N4" s="1013"/>
      <c r="O4" s="1013"/>
      <c r="P4" s="1013"/>
      <c r="Q4" s="1013"/>
      <c r="R4" s="1013"/>
      <c r="S4" s="1013"/>
      <c r="T4" s="1013"/>
      <c r="U4" s="1013"/>
      <c r="V4" s="1013"/>
      <c r="W4" s="1013"/>
      <c r="X4" s="1013"/>
      <c r="Y4" s="1013"/>
      <c r="Z4" s="1013"/>
      <c r="AA4" s="1013"/>
      <c r="AB4" s="1013"/>
      <c r="AC4" s="1013"/>
      <c r="AD4" s="1013"/>
      <c r="AE4" s="1013"/>
      <c r="AF4" s="1013"/>
      <c r="AG4" s="1013"/>
      <c r="AH4" s="1013"/>
      <c r="AI4" s="1013"/>
      <c r="AJ4" s="1013"/>
      <c r="AK4" s="1013"/>
      <c r="AL4" s="1013"/>
      <c r="AM4" s="1013"/>
      <c r="AN4" s="1013"/>
      <c r="AO4" s="1013"/>
      <c r="AP4" s="1013"/>
      <c r="AQ4" s="1013"/>
      <c r="AR4" s="1013"/>
      <c r="AS4" s="1013"/>
      <c r="AT4" s="1013"/>
      <c r="AU4" s="1013"/>
      <c r="AV4" s="1013"/>
      <c r="AW4" s="1013"/>
      <c r="AX4" s="1013"/>
      <c r="AY4" s="1013"/>
      <c r="AZ4" s="1013"/>
      <c r="BA4" s="1013"/>
      <c r="BB4" s="1013"/>
      <c r="BC4" s="1013"/>
      <c r="BD4" s="1013"/>
    </row>
    <row r="5" spans="1:150" s="205" customFormat="1" ht="72.75" customHeight="1" thickBot="1" x14ac:dyDescent="0.3">
      <c r="A5" s="1013" t="s">
        <v>4</v>
      </c>
      <c r="B5" s="1013"/>
      <c r="C5" s="1013"/>
      <c r="D5" s="1013"/>
      <c r="E5" s="1013"/>
      <c r="F5" s="1013"/>
      <c r="G5" s="1013"/>
      <c r="H5" s="1013"/>
      <c r="I5" s="1013"/>
      <c r="J5" s="1013"/>
      <c r="K5" s="1013"/>
      <c r="L5" s="1013"/>
      <c r="M5" s="1013"/>
      <c r="N5" s="1013"/>
      <c r="O5" s="1013"/>
      <c r="P5" s="1013"/>
      <c r="Q5" s="1013"/>
      <c r="R5" s="1013"/>
      <c r="S5" s="1013"/>
      <c r="T5" s="1013"/>
      <c r="U5" s="1013"/>
      <c r="V5" s="1013"/>
      <c r="W5" s="1013"/>
      <c r="X5" s="1013"/>
      <c r="Y5" s="1013"/>
      <c r="Z5" s="1013"/>
      <c r="AA5" s="1013"/>
      <c r="AB5" s="1013"/>
      <c r="AC5" s="1013"/>
      <c r="AD5" s="1013"/>
      <c r="AE5" s="1013"/>
      <c r="AF5" s="1013"/>
      <c r="AG5" s="1013"/>
      <c r="AH5" s="1013"/>
      <c r="AI5" s="1013"/>
      <c r="AJ5" s="1013"/>
      <c r="AK5" s="1013"/>
      <c r="AL5" s="1013"/>
      <c r="AM5" s="1013"/>
      <c r="AN5" s="1013"/>
      <c r="AO5" s="1013"/>
      <c r="AP5" s="1013"/>
      <c r="AQ5" s="1013"/>
      <c r="AR5" s="1013"/>
      <c r="AS5" s="1013"/>
      <c r="AT5" s="1013"/>
      <c r="AU5" s="1013"/>
      <c r="AV5" s="1013"/>
      <c r="AW5" s="1013"/>
      <c r="AX5" s="1013"/>
      <c r="AY5" s="1013"/>
      <c r="AZ5" s="1013"/>
      <c r="BA5" s="1013"/>
      <c r="BB5" s="1013"/>
      <c r="BC5" s="1013"/>
      <c r="BD5" s="1013"/>
    </row>
    <row r="6" spans="1:150" s="205" customFormat="1" ht="27" customHeight="1" thickBot="1" x14ac:dyDescent="0.3">
      <c r="A6" s="1014" t="s">
        <v>5</v>
      </c>
      <c r="B6" s="1017" t="s">
        <v>6</v>
      </c>
      <c r="C6" s="1017" t="s">
        <v>7</v>
      </c>
      <c r="D6" s="1014" t="s">
        <v>8</v>
      </c>
      <c r="E6" s="1014" t="s">
        <v>9</v>
      </c>
      <c r="F6" s="1014" t="s">
        <v>10</v>
      </c>
      <c r="G6" s="1020" t="s">
        <v>11</v>
      </c>
      <c r="H6" s="1020" t="s">
        <v>12</v>
      </c>
      <c r="I6" s="1026" t="s">
        <v>13</v>
      </c>
      <c r="J6" s="1020" t="s">
        <v>14</v>
      </c>
      <c r="K6" s="1020" t="s">
        <v>15</v>
      </c>
      <c r="L6" s="1020" t="s">
        <v>16</v>
      </c>
      <c r="M6" s="1020" t="s">
        <v>17</v>
      </c>
      <c r="N6" s="1043" t="s">
        <v>18</v>
      </c>
      <c r="O6" s="1020" t="s">
        <v>19</v>
      </c>
      <c r="P6" s="1014" t="s">
        <v>20</v>
      </c>
      <c r="Q6" s="1014" t="s">
        <v>21</v>
      </c>
      <c r="R6" s="1020" t="s">
        <v>22</v>
      </c>
      <c r="S6" s="1023" t="s">
        <v>23</v>
      </c>
      <c r="T6" s="1043" t="s">
        <v>24</v>
      </c>
      <c r="U6" s="1046" t="s">
        <v>25</v>
      </c>
      <c r="V6" s="1020" t="s">
        <v>26</v>
      </c>
      <c r="W6" s="1020" t="s">
        <v>27</v>
      </c>
      <c r="X6" s="1035" t="s">
        <v>28</v>
      </c>
      <c r="Y6" s="1020" t="s">
        <v>29</v>
      </c>
      <c r="Z6" s="1035" t="s">
        <v>30</v>
      </c>
      <c r="AA6" s="1038" t="s">
        <v>31</v>
      </c>
      <c r="AB6" s="1038"/>
      <c r="AC6" s="1038"/>
      <c r="AD6" s="1038"/>
      <c r="AE6" s="1038"/>
      <c r="AF6" s="1038"/>
      <c r="AG6" s="1038"/>
      <c r="AH6" s="1038"/>
      <c r="AI6" s="1038"/>
      <c r="AJ6" s="1038"/>
      <c r="AK6" s="1038"/>
      <c r="AL6" s="1038"/>
      <c r="AM6" s="1038"/>
      <c r="AN6" s="1038"/>
      <c r="AO6" s="1038"/>
      <c r="AP6" s="1038"/>
      <c r="AQ6" s="1038"/>
      <c r="AR6" s="1038"/>
      <c r="AS6" s="1038"/>
      <c r="AT6" s="1038"/>
      <c r="AU6" s="1038"/>
      <c r="AV6" s="1038"/>
      <c r="AW6" s="1038"/>
      <c r="AX6" s="1038"/>
      <c r="AY6" s="1038"/>
      <c r="AZ6" s="1038"/>
      <c r="BA6" s="1038"/>
      <c r="BB6" s="1039"/>
      <c r="BC6" s="1040" t="s">
        <v>32</v>
      </c>
      <c r="BD6" s="1020"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15"/>
      <c r="B7" s="1018"/>
      <c r="C7" s="1018"/>
      <c r="D7" s="1018"/>
      <c r="E7" s="1015"/>
      <c r="F7" s="1015"/>
      <c r="G7" s="1021"/>
      <c r="H7" s="1021"/>
      <c r="I7" s="1027"/>
      <c r="J7" s="1021"/>
      <c r="K7" s="1021"/>
      <c r="L7" s="1021"/>
      <c r="M7" s="1021"/>
      <c r="N7" s="1044"/>
      <c r="O7" s="1021"/>
      <c r="P7" s="1015"/>
      <c r="Q7" s="1015"/>
      <c r="R7" s="1021"/>
      <c r="S7" s="1024"/>
      <c r="T7" s="1044"/>
      <c r="U7" s="1047"/>
      <c r="V7" s="1021"/>
      <c r="W7" s="1021"/>
      <c r="X7" s="1036"/>
      <c r="Y7" s="1021"/>
      <c r="Z7" s="1036"/>
      <c r="AA7" s="1029">
        <v>2016</v>
      </c>
      <c r="AB7" s="1029"/>
      <c r="AC7" s="1029"/>
      <c r="AD7" s="1029"/>
      <c r="AE7" s="1029"/>
      <c r="AF7" s="1029"/>
      <c r="AG7" s="1030"/>
      <c r="AH7" s="1031">
        <v>2017</v>
      </c>
      <c r="AI7" s="1029"/>
      <c r="AJ7" s="1029"/>
      <c r="AK7" s="1029"/>
      <c r="AL7" s="1029"/>
      <c r="AM7" s="1029"/>
      <c r="AN7" s="1030"/>
      <c r="AO7" s="1031">
        <v>2018</v>
      </c>
      <c r="AP7" s="1029"/>
      <c r="AQ7" s="1029"/>
      <c r="AR7" s="1029"/>
      <c r="AS7" s="1029"/>
      <c r="AT7" s="1029"/>
      <c r="AU7" s="1030"/>
      <c r="AV7" s="1031">
        <v>2019</v>
      </c>
      <c r="AW7" s="1029"/>
      <c r="AX7" s="1029"/>
      <c r="AY7" s="1029"/>
      <c r="AZ7" s="1029"/>
      <c r="BA7" s="1029"/>
      <c r="BB7" s="1030"/>
      <c r="BC7" s="1041"/>
      <c r="BD7" s="1021"/>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21">
        <v>1</v>
      </c>
      <c r="EM7" s="821">
        <v>2</v>
      </c>
      <c r="EN7" s="821">
        <v>3</v>
      </c>
      <c r="EO7" s="821">
        <v>4</v>
      </c>
      <c r="EP7" s="821">
        <v>5</v>
      </c>
      <c r="EQ7" s="821">
        <v>6</v>
      </c>
      <c r="ER7" s="821">
        <v>7</v>
      </c>
      <c r="ES7" s="821">
        <v>8</v>
      </c>
      <c r="ET7" s="821">
        <v>9</v>
      </c>
    </row>
    <row r="8" spans="1:150" s="219" customFormat="1" ht="78" customHeight="1" thickBot="1" x14ac:dyDescent="0.25">
      <c r="A8" s="1016"/>
      <c r="B8" s="1019"/>
      <c r="C8" s="1019"/>
      <c r="D8" s="1019"/>
      <c r="E8" s="1016"/>
      <c r="F8" s="1016"/>
      <c r="G8" s="1022"/>
      <c r="H8" s="1022"/>
      <c r="I8" s="1028"/>
      <c r="J8" s="1022"/>
      <c r="K8" s="1022"/>
      <c r="L8" s="1022"/>
      <c r="M8" s="1022"/>
      <c r="N8" s="1045"/>
      <c r="O8" s="1022"/>
      <c r="P8" s="1016"/>
      <c r="Q8" s="1016"/>
      <c r="R8" s="1022"/>
      <c r="S8" s="1025"/>
      <c r="T8" s="1045"/>
      <c r="U8" s="1048"/>
      <c r="V8" s="1021"/>
      <c r="W8" s="1022"/>
      <c r="X8" s="1037"/>
      <c r="Y8" s="1022"/>
      <c r="Z8" s="1037"/>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42"/>
      <c r="BD8" s="1022"/>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22" t="s">
        <v>21</v>
      </c>
      <c r="EM8" s="823" t="s">
        <v>22</v>
      </c>
      <c r="EN8" s="823" t="s">
        <v>23</v>
      </c>
      <c r="EO8" s="823" t="s">
        <v>24</v>
      </c>
      <c r="EP8" s="824" t="s">
        <v>25</v>
      </c>
      <c r="EQ8" s="823" t="s">
        <v>1945</v>
      </c>
      <c r="ER8" s="823" t="s">
        <v>1946</v>
      </c>
      <c r="ES8" s="823" t="s">
        <v>1947</v>
      </c>
      <c r="ET8" s="825" t="s">
        <v>1948</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6" t="s">
        <v>71</v>
      </c>
      <c r="EM9" s="827" t="s">
        <v>65</v>
      </c>
      <c r="EN9" s="274" t="s">
        <v>1893</v>
      </c>
      <c r="EO9" s="275">
        <v>0</v>
      </c>
      <c r="EP9" s="276">
        <v>30</v>
      </c>
      <c r="EQ9" s="276">
        <v>0</v>
      </c>
      <c r="ER9" s="814">
        <v>0</v>
      </c>
      <c r="ES9" s="814">
        <v>0</v>
      </c>
      <c r="ET9" s="828">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6" t="s">
        <v>82</v>
      </c>
      <c r="EM10" s="827" t="s">
        <v>65</v>
      </c>
      <c r="EN10" s="274" t="s">
        <v>75</v>
      </c>
      <c r="EO10" s="275">
        <v>0</v>
      </c>
      <c r="EP10" s="809">
        <v>1</v>
      </c>
      <c r="EQ10" s="808">
        <v>0</v>
      </c>
      <c r="ER10" s="814">
        <v>0</v>
      </c>
      <c r="ES10" s="814">
        <v>0</v>
      </c>
      <c r="ET10" s="828">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6" t="s">
        <v>96</v>
      </c>
      <c r="EM11" s="319" t="s">
        <v>88</v>
      </c>
      <c r="EN11" s="275" t="s">
        <v>89</v>
      </c>
      <c r="EO11" s="275">
        <v>1</v>
      </c>
      <c r="EP11" s="275">
        <v>2</v>
      </c>
      <c r="EQ11" s="276">
        <v>0</v>
      </c>
      <c r="ER11" s="814">
        <v>0.5</v>
      </c>
      <c r="ES11" s="277">
        <v>0.5</v>
      </c>
      <c r="ET11" s="828">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6" t="s">
        <v>109</v>
      </c>
      <c r="EM12" s="319" t="s">
        <v>100</v>
      </c>
      <c r="EN12" s="275" t="s">
        <v>1894</v>
      </c>
      <c r="EO12" s="330">
        <v>98</v>
      </c>
      <c r="EP12" s="330">
        <v>98</v>
      </c>
      <c r="EQ12" s="330">
        <v>98</v>
      </c>
      <c r="ER12" s="330">
        <v>98</v>
      </c>
      <c r="ES12" s="330">
        <v>98</v>
      </c>
      <c r="ET12" s="829">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6" t="s">
        <v>119</v>
      </c>
      <c r="EM13" s="319" t="s">
        <v>113</v>
      </c>
      <c r="EN13" s="275" t="s">
        <v>114</v>
      </c>
      <c r="EO13" s="275">
        <v>0</v>
      </c>
      <c r="EP13" s="275">
        <v>3</v>
      </c>
      <c r="EQ13" s="277">
        <v>0.5</v>
      </c>
      <c r="ER13" s="277">
        <v>0.5</v>
      </c>
      <c r="ES13" s="276">
        <v>1</v>
      </c>
      <c r="ET13" s="830">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6" t="s">
        <v>129</v>
      </c>
      <c r="EM14" s="319" t="s">
        <v>123</v>
      </c>
      <c r="EN14" s="275" t="s">
        <v>124</v>
      </c>
      <c r="EO14" s="275">
        <v>3</v>
      </c>
      <c r="EP14" s="275">
        <v>3</v>
      </c>
      <c r="EQ14" s="276">
        <v>3</v>
      </c>
      <c r="ER14" s="276">
        <v>3</v>
      </c>
      <c r="ES14" s="276">
        <v>3</v>
      </c>
      <c r="ET14" s="830">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6" t="s">
        <v>139</v>
      </c>
      <c r="EM15" s="319" t="s">
        <v>133</v>
      </c>
      <c r="EN15" s="275" t="s">
        <v>134</v>
      </c>
      <c r="EO15" s="275">
        <v>3</v>
      </c>
      <c r="EP15" s="275">
        <v>3</v>
      </c>
      <c r="EQ15" s="276">
        <v>3</v>
      </c>
      <c r="ER15" s="276">
        <v>3</v>
      </c>
      <c r="ES15" s="276">
        <v>3</v>
      </c>
      <c r="ET15" s="830">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6" t="s">
        <v>149</v>
      </c>
      <c r="EM16" s="319" t="s">
        <v>143</v>
      </c>
      <c r="EN16" s="275" t="s">
        <v>144</v>
      </c>
      <c r="EO16" s="275">
        <v>3</v>
      </c>
      <c r="EP16" s="275">
        <v>3</v>
      </c>
      <c r="EQ16" s="276">
        <v>3</v>
      </c>
      <c r="ER16" s="276">
        <v>3</v>
      </c>
      <c r="ES16" s="276">
        <v>3</v>
      </c>
      <c r="ET16" s="830">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6" t="s">
        <v>163</v>
      </c>
      <c r="EM17" s="319" t="s">
        <v>157</v>
      </c>
      <c r="EN17" s="275" t="s">
        <v>158</v>
      </c>
      <c r="EO17" s="275">
        <v>0</v>
      </c>
      <c r="EP17" s="275">
        <v>3</v>
      </c>
      <c r="EQ17" s="276">
        <v>1</v>
      </c>
      <c r="ER17" s="815">
        <v>0.66</v>
      </c>
      <c r="ES17" s="815">
        <v>0.66</v>
      </c>
      <c r="ET17" s="831">
        <v>0.68</v>
      </c>
    </row>
    <row r="18" spans="1:150" ht="49.5" customHeight="1" thickBot="1" x14ac:dyDescent="0.3">
      <c r="A18" s="278" t="s">
        <v>53</v>
      </c>
      <c r="B18" s="279" t="s">
        <v>54</v>
      </c>
      <c r="C18" s="280" t="s">
        <v>55</v>
      </c>
      <c r="D18" s="281"/>
      <c r="E18" s="8" t="s">
        <v>57</v>
      </c>
      <c r="F18" s="282" t="str">
        <f t="shared" si="4"/>
        <v>E1.P_A</v>
      </c>
      <c r="G18" s="283" t="s">
        <v>58</v>
      </c>
      <c r="H18" s="283" t="s">
        <v>59</v>
      </c>
      <c r="I18" s="1032"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2" t="s">
        <v>175</v>
      </c>
      <c r="EM18" s="319" t="s">
        <v>169</v>
      </c>
      <c r="EN18" s="275" t="s">
        <v>170</v>
      </c>
      <c r="EO18" s="275">
        <v>0</v>
      </c>
      <c r="EP18" s="275">
        <v>4</v>
      </c>
      <c r="EQ18" s="276">
        <v>0</v>
      </c>
      <c r="ER18" s="276">
        <v>1</v>
      </c>
      <c r="ES18" s="276">
        <v>2</v>
      </c>
      <c r="ET18" s="830">
        <v>1</v>
      </c>
    </row>
    <row r="19" spans="1:150" ht="33" customHeight="1" thickBot="1" x14ac:dyDescent="0.25">
      <c r="A19" s="278" t="s">
        <v>53</v>
      </c>
      <c r="B19" s="279" t="s">
        <v>54</v>
      </c>
      <c r="C19" s="280" t="s">
        <v>55</v>
      </c>
      <c r="D19" s="281"/>
      <c r="E19" s="8" t="s">
        <v>57</v>
      </c>
      <c r="F19" s="282" t="str">
        <f t="shared" si="4"/>
        <v>E1.P_A</v>
      </c>
      <c r="G19" s="283" t="s">
        <v>58</v>
      </c>
      <c r="H19" s="283" t="s">
        <v>59</v>
      </c>
      <c r="I19" s="1033"/>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2" t="s">
        <v>184</v>
      </c>
      <c r="EM19" s="319" t="s">
        <v>178</v>
      </c>
      <c r="EN19" s="275" t="s">
        <v>179</v>
      </c>
      <c r="EO19" s="275">
        <v>0</v>
      </c>
      <c r="EP19" s="275">
        <v>1</v>
      </c>
      <c r="EQ19" s="330">
        <v>0.25</v>
      </c>
      <c r="ER19" s="277">
        <v>0.25</v>
      </c>
      <c r="ES19" s="330">
        <v>0.25</v>
      </c>
      <c r="ET19" s="829">
        <v>0.25</v>
      </c>
    </row>
    <row r="20" spans="1:150" ht="49.5" customHeight="1" x14ac:dyDescent="0.2">
      <c r="A20" s="278" t="s">
        <v>53</v>
      </c>
      <c r="B20" s="279" t="s">
        <v>54</v>
      </c>
      <c r="C20" s="280" t="s">
        <v>55</v>
      </c>
      <c r="D20" s="281"/>
      <c r="E20" s="8" t="s">
        <v>57</v>
      </c>
      <c r="F20" s="282" t="str">
        <f t="shared" si="4"/>
        <v>E1.P_A</v>
      </c>
      <c r="G20" s="283" t="s">
        <v>58</v>
      </c>
      <c r="H20" s="283" t="s">
        <v>59</v>
      </c>
      <c r="I20" s="1033"/>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2" t="s">
        <v>195</v>
      </c>
      <c r="EM20" s="319" t="s">
        <v>189</v>
      </c>
      <c r="EN20" s="275" t="s">
        <v>190</v>
      </c>
      <c r="EO20" s="387">
        <v>8</v>
      </c>
      <c r="EP20" s="387">
        <v>8</v>
      </c>
      <c r="EQ20" s="276">
        <v>8</v>
      </c>
      <c r="ER20" s="276">
        <v>8</v>
      </c>
      <c r="ES20" s="276">
        <v>8</v>
      </c>
      <c r="ET20" s="830">
        <v>8</v>
      </c>
    </row>
    <row r="21" spans="1:150" ht="37.5" customHeight="1" thickBot="1" x14ac:dyDescent="0.25">
      <c r="A21" s="278" t="s">
        <v>53</v>
      </c>
      <c r="B21" s="279" t="s">
        <v>54</v>
      </c>
      <c r="C21" s="280" t="s">
        <v>55</v>
      </c>
      <c r="D21" s="281"/>
      <c r="E21" s="8" t="s">
        <v>57</v>
      </c>
      <c r="F21" s="282" t="str">
        <f t="shared" si="4"/>
        <v>E1.P_A</v>
      </c>
      <c r="G21" s="283" t="s">
        <v>58</v>
      </c>
      <c r="H21" s="283" t="s">
        <v>59</v>
      </c>
      <c r="I21" s="1034"/>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2" t="s">
        <v>206</v>
      </c>
      <c r="EM21" s="319" t="s">
        <v>200</v>
      </c>
      <c r="EN21" s="275" t="s">
        <v>201</v>
      </c>
      <c r="EO21" s="387">
        <v>0</v>
      </c>
      <c r="EP21" s="387">
        <v>3</v>
      </c>
      <c r="EQ21" s="330">
        <v>0.75</v>
      </c>
      <c r="ER21" s="330">
        <v>0.75</v>
      </c>
      <c r="ES21" s="330">
        <v>0.75</v>
      </c>
      <c r="ET21" s="829">
        <v>0.75</v>
      </c>
    </row>
    <row r="22" spans="1:150" ht="133.5" customHeight="1" x14ac:dyDescent="0.2">
      <c r="A22" s="278" t="s">
        <v>53</v>
      </c>
      <c r="B22" s="279" t="s">
        <v>54</v>
      </c>
      <c r="C22" s="280" t="s">
        <v>55</v>
      </c>
      <c r="D22" s="281"/>
      <c r="E22" s="8" t="s">
        <v>57</v>
      </c>
      <c r="F22" s="282" t="str">
        <f t="shared" si="4"/>
        <v>E1.P_A</v>
      </c>
      <c r="G22" s="283" t="s">
        <v>58</v>
      </c>
      <c r="H22" s="283" t="s">
        <v>59</v>
      </c>
      <c r="I22" s="1032"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2" t="s">
        <v>221</v>
      </c>
      <c r="EM22" s="319" t="s">
        <v>215</v>
      </c>
      <c r="EN22" s="275" t="s">
        <v>216</v>
      </c>
      <c r="EO22" s="275">
        <v>1</v>
      </c>
      <c r="EP22" s="275">
        <v>2</v>
      </c>
      <c r="EQ22" s="277">
        <v>0.5</v>
      </c>
      <c r="ER22" s="277">
        <v>0.5</v>
      </c>
      <c r="ES22" s="277">
        <v>0.5</v>
      </c>
      <c r="ET22" s="833">
        <v>0.5</v>
      </c>
    </row>
    <row r="23" spans="1:150" ht="39" customHeight="1" thickBot="1" x14ac:dyDescent="0.25">
      <c r="A23" s="278" t="s">
        <v>53</v>
      </c>
      <c r="B23" s="279" t="s">
        <v>54</v>
      </c>
      <c r="C23" s="280" t="s">
        <v>55</v>
      </c>
      <c r="D23" s="281"/>
      <c r="E23" s="8" t="s">
        <v>57</v>
      </c>
      <c r="F23" s="282" t="str">
        <f t="shared" si="4"/>
        <v>E1.P_A</v>
      </c>
      <c r="G23" s="283" t="s">
        <v>58</v>
      </c>
      <c r="H23" s="283" t="s">
        <v>59</v>
      </c>
      <c r="I23" s="1033"/>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2" t="s">
        <v>233</v>
      </c>
      <c r="EM23" s="319" t="s">
        <v>227</v>
      </c>
      <c r="EN23" s="275" t="s">
        <v>228</v>
      </c>
      <c r="EO23" s="275">
        <v>0</v>
      </c>
      <c r="EP23" s="275">
        <v>3</v>
      </c>
      <c r="EQ23" s="276">
        <v>0</v>
      </c>
      <c r="ER23" s="813">
        <v>0</v>
      </c>
      <c r="ES23" s="276">
        <v>1</v>
      </c>
      <c r="ET23" s="834">
        <v>2</v>
      </c>
    </row>
    <row r="24" spans="1:150" ht="48.75" customHeight="1" thickBot="1" x14ac:dyDescent="0.25">
      <c r="A24" s="278" t="s">
        <v>53</v>
      </c>
      <c r="B24" s="279" t="s">
        <v>54</v>
      </c>
      <c r="C24" s="280" t="s">
        <v>55</v>
      </c>
      <c r="D24" s="281"/>
      <c r="E24" s="8" t="s">
        <v>57</v>
      </c>
      <c r="F24" s="282" t="str">
        <f t="shared" si="4"/>
        <v>E1.P_A</v>
      </c>
      <c r="G24" s="283" t="s">
        <v>58</v>
      </c>
      <c r="H24" s="283" t="s">
        <v>59</v>
      </c>
      <c r="I24" s="1033"/>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2" t="s">
        <v>242</v>
      </c>
      <c r="EM24" s="319" t="s">
        <v>236</v>
      </c>
      <c r="EN24" s="275" t="s">
        <v>237</v>
      </c>
      <c r="EO24" s="276">
        <v>100</v>
      </c>
      <c r="EP24" s="276">
        <v>100</v>
      </c>
      <c r="EQ24" s="276">
        <v>100</v>
      </c>
      <c r="ER24" s="276">
        <v>100</v>
      </c>
      <c r="ES24" s="276">
        <v>100</v>
      </c>
      <c r="ET24" s="830">
        <v>100</v>
      </c>
    </row>
    <row r="25" spans="1:150" ht="54" customHeight="1" thickBot="1" x14ac:dyDescent="0.25">
      <c r="A25" s="278" t="s">
        <v>53</v>
      </c>
      <c r="B25" s="279" t="s">
        <v>54</v>
      </c>
      <c r="C25" s="280" t="s">
        <v>55</v>
      </c>
      <c r="D25" s="281"/>
      <c r="E25" s="8" t="s">
        <v>57</v>
      </c>
      <c r="F25" s="282" t="str">
        <f t="shared" si="4"/>
        <v>E1.P_A</v>
      </c>
      <c r="G25" s="283" t="s">
        <v>58</v>
      </c>
      <c r="H25" s="283" t="s">
        <v>59</v>
      </c>
      <c r="I25" s="1033"/>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2" t="s">
        <v>253</v>
      </c>
      <c r="EM25" s="319" t="s">
        <v>247</v>
      </c>
      <c r="EN25" s="275" t="s">
        <v>248</v>
      </c>
      <c r="EO25" s="275">
        <v>3</v>
      </c>
      <c r="EP25" s="275">
        <v>3</v>
      </c>
      <c r="EQ25" s="276">
        <v>3</v>
      </c>
      <c r="ER25" s="276">
        <v>3</v>
      </c>
      <c r="ES25" s="276">
        <v>3</v>
      </c>
      <c r="ET25" s="830">
        <v>3</v>
      </c>
    </row>
    <row r="26" spans="1:150" ht="37.5" customHeight="1" thickBot="1" x14ac:dyDescent="0.25">
      <c r="A26" s="278" t="s">
        <v>53</v>
      </c>
      <c r="B26" s="279" t="s">
        <v>54</v>
      </c>
      <c r="C26" s="280" t="s">
        <v>55</v>
      </c>
      <c r="D26" s="281"/>
      <c r="E26" s="8" t="s">
        <v>57</v>
      </c>
      <c r="F26" s="282" t="str">
        <f t="shared" si="4"/>
        <v>E1.P_A</v>
      </c>
      <c r="G26" s="283" t="s">
        <v>58</v>
      </c>
      <c r="H26" s="283" t="s">
        <v>59</v>
      </c>
      <c r="I26" s="1034"/>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2" t="s">
        <v>262</v>
      </c>
      <c r="EM26" s="319" t="s">
        <v>256</v>
      </c>
      <c r="EN26" s="275" t="s">
        <v>257</v>
      </c>
      <c r="EO26" s="275">
        <v>0</v>
      </c>
      <c r="EP26" s="275">
        <v>1</v>
      </c>
      <c r="EQ26" s="276">
        <v>0</v>
      </c>
      <c r="ER26" s="276">
        <v>0</v>
      </c>
      <c r="ES26" s="277">
        <v>0.5</v>
      </c>
      <c r="ET26" s="833">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6" t="s">
        <v>276</v>
      </c>
      <c r="EM27" s="319" t="s">
        <v>270</v>
      </c>
      <c r="EN27" s="275" t="s">
        <v>271</v>
      </c>
      <c r="EO27" s="275">
        <v>2</v>
      </c>
      <c r="EP27" s="275">
        <v>2</v>
      </c>
      <c r="EQ27" s="807">
        <v>0.5</v>
      </c>
      <c r="ER27" s="807">
        <v>0.5</v>
      </c>
      <c r="ES27" s="807">
        <v>0.5</v>
      </c>
      <c r="ET27" s="835">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6" t="s">
        <v>287</v>
      </c>
      <c r="EM28" s="319" t="s">
        <v>281</v>
      </c>
      <c r="EN28" s="275" t="s">
        <v>282</v>
      </c>
      <c r="EO28" s="275">
        <v>1</v>
      </c>
      <c r="EP28" s="275">
        <v>3</v>
      </c>
      <c r="EQ28" s="330">
        <v>0.75</v>
      </c>
      <c r="ER28" s="330">
        <v>0.75</v>
      </c>
      <c r="ES28" s="330">
        <v>0.75</v>
      </c>
      <c r="ET28" s="829">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6" t="s">
        <v>298</v>
      </c>
      <c r="EM29" s="319" t="s">
        <v>292</v>
      </c>
      <c r="EN29" s="275" t="s">
        <v>293</v>
      </c>
      <c r="EO29" s="275">
        <v>1</v>
      </c>
      <c r="EP29" s="275">
        <v>3</v>
      </c>
      <c r="EQ29" s="330">
        <v>0.75</v>
      </c>
      <c r="ER29" s="330">
        <v>0.75</v>
      </c>
      <c r="ES29" s="330">
        <v>0.75</v>
      </c>
      <c r="ET29" s="829">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6" t="s">
        <v>310</v>
      </c>
      <c r="EM30" s="319" t="s">
        <v>304</v>
      </c>
      <c r="EN30" s="275" t="s">
        <v>305</v>
      </c>
      <c r="EO30" s="275">
        <v>0</v>
      </c>
      <c r="EP30" s="275">
        <v>1</v>
      </c>
      <c r="EQ30" s="330">
        <v>0.25</v>
      </c>
      <c r="ER30" s="330">
        <v>0.25</v>
      </c>
      <c r="ES30" s="330">
        <v>0.25</v>
      </c>
      <c r="ET30" s="829">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6" t="s">
        <v>321</v>
      </c>
      <c r="EM31" s="319" t="s">
        <v>315</v>
      </c>
      <c r="EN31" s="275" t="s">
        <v>316</v>
      </c>
      <c r="EO31" s="275">
        <v>120</v>
      </c>
      <c r="EP31" s="275">
        <v>1500</v>
      </c>
      <c r="EQ31" s="276">
        <v>375</v>
      </c>
      <c r="ER31" s="276">
        <v>375</v>
      </c>
      <c r="ES31" s="276">
        <v>375</v>
      </c>
      <c r="ET31" s="830">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2" t="s">
        <v>335</v>
      </c>
      <c r="EM32" s="319" t="s">
        <v>329</v>
      </c>
      <c r="EN32" s="275" t="s">
        <v>330</v>
      </c>
      <c r="EO32" s="275">
        <v>1</v>
      </c>
      <c r="EP32" s="275">
        <v>1</v>
      </c>
      <c r="EQ32" s="330">
        <v>0.25</v>
      </c>
      <c r="ER32" s="330">
        <v>0.25</v>
      </c>
      <c r="ES32" s="330">
        <v>0.25</v>
      </c>
      <c r="ET32" s="829">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2" t="s">
        <v>346</v>
      </c>
      <c r="EM33" s="319" t="s">
        <v>340</v>
      </c>
      <c r="EN33" s="275" t="s">
        <v>341</v>
      </c>
      <c r="EO33" s="275">
        <v>1</v>
      </c>
      <c r="EP33" s="275">
        <v>2</v>
      </c>
      <c r="EQ33" s="277">
        <v>0.5</v>
      </c>
      <c r="ER33" s="277">
        <v>0.5</v>
      </c>
      <c r="ES33" s="277">
        <v>0.5</v>
      </c>
      <c r="ET33" s="833">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2" t="s">
        <v>357</v>
      </c>
      <c r="EM34" s="319" t="s">
        <v>351</v>
      </c>
      <c r="EN34" s="275" t="s">
        <v>352</v>
      </c>
      <c r="EO34" s="275">
        <v>5</v>
      </c>
      <c r="EP34" s="387">
        <v>6</v>
      </c>
      <c r="EQ34" s="276">
        <v>2</v>
      </c>
      <c r="ER34" s="276">
        <v>2</v>
      </c>
      <c r="ES34" s="276">
        <v>1</v>
      </c>
      <c r="ET34" s="830">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2" t="s">
        <v>368</v>
      </c>
      <c r="EM35" s="319" t="s">
        <v>362</v>
      </c>
      <c r="EN35" s="275" t="s">
        <v>363</v>
      </c>
      <c r="EO35" s="275">
        <v>0</v>
      </c>
      <c r="EP35" s="275">
        <v>1</v>
      </c>
      <c r="EQ35" s="330">
        <v>0.25</v>
      </c>
      <c r="ER35" s="330">
        <v>0.25</v>
      </c>
      <c r="ES35" s="330">
        <v>0.25</v>
      </c>
      <c r="ET35" s="829">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6" t="s">
        <v>382</v>
      </c>
      <c r="EM36" s="319" t="s">
        <v>375</v>
      </c>
      <c r="EN36" s="275" t="s">
        <v>1895</v>
      </c>
      <c r="EO36" s="276">
        <v>60</v>
      </c>
      <c r="EP36" s="276">
        <v>100</v>
      </c>
      <c r="EQ36" s="276">
        <v>0</v>
      </c>
      <c r="ER36" s="814">
        <v>0</v>
      </c>
      <c r="ES36" s="277">
        <v>50</v>
      </c>
      <c r="ET36" s="834">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26" t="s">
        <v>394</v>
      </c>
      <c r="EM37" s="319" t="s">
        <v>388</v>
      </c>
      <c r="EN37" s="275" t="s">
        <v>389</v>
      </c>
      <c r="EO37" s="275">
        <v>0</v>
      </c>
      <c r="EP37" s="275">
        <v>1</v>
      </c>
      <c r="EQ37" s="276">
        <v>0</v>
      </c>
      <c r="ER37" s="276">
        <v>0</v>
      </c>
      <c r="ES37" s="277">
        <v>0.5</v>
      </c>
      <c r="ET37" s="833">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6" t="s">
        <v>405</v>
      </c>
      <c r="EM38" s="319" t="s">
        <v>399</v>
      </c>
      <c r="EN38" s="275" t="s">
        <v>400</v>
      </c>
      <c r="EO38" s="275">
        <v>0</v>
      </c>
      <c r="EP38" s="275">
        <v>1</v>
      </c>
      <c r="EQ38" s="330">
        <v>0.25</v>
      </c>
      <c r="ER38" s="330">
        <v>0.25</v>
      </c>
      <c r="ES38" s="330">
        <v>0.25</v>
      </c>
      <c r="ET38" s="829">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6" t="s">
        <v>416</v>
      </c>
      <c r="EM39" s="837" t="s">
        <v>410</v>
      </c>
      <c r="EN39" s="809" t="s">
        <v>411</v>
      </c>
      <c r="EO39" s="809">
        <v>0</v>
      </c>
      <c r="EP39" s="809">
        <v>1</v>
      </c>
      <c r="EQ39" s="808">
        <v>0</v>
      </c>
      <c r="ER39" s="808">
        <v>0</v>
      </c>
      <c r="ES39" s="807">
        <v>0.5</v>
      </c>
      <c r="ET39" s="835">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2" t="s">
        <v>427</v>
      </c>
      <c r="EM40" s="319" t="s">
        <v>421</v>
      </c>
      <c r="EN40" s="275" t="s">
        <v>422</v>
      </c>
      <c r="EO40" s="275">
        <v>5295</v>
      </c>
      <c r="EP40" s="275">
        <v>5295</v>
      </c>
      <c r="EQ40" s="276">
        <v>5295</v>
      </c>
      <c r="ER40" s="276">
        <v>5295</v>
      </c>
      <c r="ES40" s="276">
        <v>5295</v>
      </c>
      <c r="ET40" s="830">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2" t="s">
        <v>438</v>
      </c>
      <c r="EM41" s="319" t="s">
        <v>432</v>
      </c>
      <c r="EN41" s="275" t="s">
        <v>433</v>
      </c>
      <c r="EO41" s="275">
        <v>1</v>
      </c>
      <c r="EP41" s="275">
        <v>1</v>
      </c>
      <c r="EQ41" s="330">
        <v>1</v>
      </c>
      <c r="ER41" s="330">
        <v>1</v>
      </c>
      <c r="ES41" s="330">
        <v>1</v>
      </c>
      <c r="ET41" s="829">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2" t="s">
        <v>445</v>
      </c>
      <c r="EM42" s="319" t="s">
        <v>441</v>
      </c>
      <c r="EN42" s="275" t="s">
        <v>442</v>
      </c>
      <c r="EO42" s="387">
        <v>0</v>
      </c>
      <c r="EP42" s="387">
        <v>1</v>
      </c>
      <c r="EQ42" s="330">
        <v>0.25</v>
      </c>
      <c r="ER42" s="330">
        <v>0.25</v>
      </c>
      <c r="ES42" s="330">
        <v>0.25</v>
      </c>
      <c r="ET42" s="829">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2" t="s">
        <v>456</v>
      </c>
      <c r="EM43" s="319" t="s">
        <v>452</v>
      </c>
      <c r="EN43" s="275" t="s">
        <v>453</v>
      </c>
      <c r="EO43" s="275">
        <v>0</v>
      </c>
      <c r="EP43" s="275">
        <v>2</v>
      </c>
      <c r="EQ43" s="277">
        <v>0.5</v>
      </c>
      <c r="ER43" s="277">
        <v>0.5</v>
      </c>
      <c r="ES43" s="277">
        <v>0.5</v>
      </c>
      <c r="ET43" s="833">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2" t="s">
        <v>464</v>
      </c>
      <c r="EM44" s="319" t="s">
        <v>461</v>
      </c>
      <c r="EN44" s="275" t="s">
        <v>453</v>
      </c>
      <c r="EO44" s="275">
        <v>0</v>
      </c>
      <c r="EP44" s="275">
        <v>2</v>
      </c>
      <c r="EQ44" s="277">
        <v>0.5</v>
      </c>
      <c r="ER44" s="277">
        <v>0.5</v>
      </c>
      <c r="ES44" s="277">
        <v>0.5</v>
      </c>
      <c r="ET44" s="833">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2" t="s">
        <v>472</v>
      </c>
      <c r="EM45" s="319" t="s">
        <v>469</v>
      </c>
      <c r="EN45" s="275" t="s">
        <v>453</v>
      </c>
      <c r="EO45" s="387">
        <v>0</v>
      </c>
      <c r="EP45" s="387">
        <v>2</v>
      </c>
      <c r="EQ45" s="277">
        <v>0.5</v>
      </c>
      <c r="ER45" s="277">
        <v>0.5</v>
      </c>
      <c r="ES45" s="277">
        <v>0.5</v>
      </c>
      <c r="ET45" s="833">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2" t="s">
        <v>480</v>
      </c>
      <c r="EM46" s="319" t="s">
        <v>477</v>
      </c>
      <c r="EN46" s="275" t="s">
        <v>453</v>
      </c>
      <c r="EO46" s="275">
        <v>0</v>
      </c>
      <c r="EP46" s="275">
        <v>2</v>
      </c>
      <c r="EQ46" s="277">
        <v>0.5</v>
      </c>
      <c r="ER46" s="277">
        <v>0.5</v>
      </c>
      <c r="ES46" s="277">
        <v>0.5</v>
      </c>
      <c r="ET46" s="833">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2" t="s">
        <v>488</v>
      </c>
      <c r="EM47" s="319" t="s">
        <v>485</v>
      </c>
      <c r="EN47" s="275" t="s">
        <v>453</v>
      </c>
      <c r="EO47" s="275">
        <v>0</v>
      </c>
      <c r="EP47" s="275">
        <v>2</v>
      </c>
      <c r="EQ47" s="277">
        <v>0.5</v>
      </c>
      <c r="ER47" s="277">
        <v>0.5</v>
      </c>
      <c r="ES47" s="277">
        <v>0.5</v>
      </c>
      <c r="ET47" s="833">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2" t="s">
        <v>496</v>
      </c>
      <c r="EM48" s="319" t="s">
        <v>493</v>
      </c>
      <c r="EN48" s="275" t="s">
        <v>453</v>
      </c>
      <c r="EO48" s="275">
        <v>0</v>
      </c>
      <c r="EP48" s="275">
        <v>3</v>
      </c>
      <c r="EQ48" s="330">
        <v>0.75</v>
      </c>
      <c r="ER48" s="330">
        <v>0.75</v>
      </c>
      <c r="ES48" s="330">
        <v>0.75</v>
      </c>
      <c r="ET48" s="829">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2" t="s">
        <v>504</v>
      </c>
      <c r="EM49" s="319" t="s">
        <v>501</v>
      </c>
      <c r="EN49" s="275" t="s">
        <v>453</v>
      </c>
      <c r="EO49" s="275">
        <v>0</v>
      </c>
      <c r="EP49" s="275">
        <v>1</v>
      </c>
      <c r="EQ49" s="330">
        <v>0.25</v>
      </c>
      <c r="ER49" s="330">
        <v>0.25</v>
      </c>
      <c r="ES49" s="330">
        <v>0.25</v>
      </c>
      <c r="ET49" s="829">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2" t="s">
        <v>512</v>
      </c>
      <c r="EM50" s="319" t="s">
        <v>509</v>
      </c>
      <c r="EN50" s="275" t="s">
        <v>453</v>
      </c>
      <c r="EO50" s="275">
        <v>0</v>
      </c>
      <c r="EP50" s="275">
        <v>2</v>
      </c>
      <c r="EQ50" s="277">
        <v>0.5</v>
      </c>
      <c r="ER50" s="277">
        <v>0.5</v>
      </c>
      <c r="ES50" s="277">
        <v>0.5</v>
      </c>
      <c r="ET50" s="833">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2" t="s">
        <v>519</v>
      </c>
      <c r="EM51" s="319" t="s">
        <v>516</v>
      </c>
      <c r="EN51" s="275" t="s">
        <v>453</v>
      </c>
      <c r="EO51" s="275">
        <v>0</v>
      </c>
      <c r="EP51" s="275">
        <v>3</v>
      </c>
      <c r="EQ51" s="330">
        <v>0.75</v>
      </c>
      <c r="ER51" s="330">
        <v>0.75</v>
      </c>
      <c r="ES51" s="330">
        <v>0.75</v>
      </c>
      <c r="ET51" s="829">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2" t="s">
        <v>526</v>
      </c>
      <c r="EM52" s="319" t="s">
        <v>523</v>
      </c>
      <c r="EN52" s="275" t="s">
        <v>453</v>
      </c>
      <c r="EO52" s="275">
        <v>0</v>
      </c>
      <c r="EP52" s="275">
        <v>1</v>
      </c>
      <c r="EQ52" s="330">
        <v>0.25</v>
      </c>
      <c r="ER52" s="330">
        <v>0.25</v>
      </c>
      <c r="ES52" s="330">
        <v>0.25</v>
      </c>
      <c r="ET52" s="829">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8" t="s">
        <v>538</v>
      </c>
      <c r="EM53" s="319" t="s">
        <v>533</v>
      </c>
      <c r="EN53" s="275" t="s">
        <v>534</v>
      </c>
      <c r="EO53" s="387">
        <v>24</v>
      </c>
      <c r="EP53" s="387">
        <v>34</v>
      </c>
      <c r="EQ53" s="491">
        <v>34</v>
      </c>
      <c r="ER53" s="491">
        <v>34</v>
      </c>
      <c r="ES53" s="491">
        <v>34</v>
      </c>
      <c r="ET53" s="839">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8" t="s">
        <v>548</v>
      </c>
      <c r="EM54" s="319" t="s">
        <v>544</v>
      </c>
      <c r="EN54" s="275" t="s">
        <v>545</v>
      </c>
      <c r="EO54" s="275">
        <v>3</v>
      </c>
      <c r="EP54" s="275">
        <v>5</v>
      </c>
      <c r="EQ54" s="808">
        <v>0</v>
      </c>
      <c r="ER54" s="813">
        <v>0</v>
      </c>
      <c r="ES54" s="813">
        <v>1</v>
      </c>
      <c r="ET54" s="840">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8" t="s">
        <v>555</v>
      </c>
      <c r="EM55" s="319" t="s">
        <v>551</v>
      </c>
      <c r="EN55" s="275" t="s">
        <v>552</v>
      </c>
      <c r="EO55" s="275">
        <v>62</v>
      </c>
      <c r="EP55" s="275">
        <v>120</v>
      </c>
      <c r="EQ55" s="808">
        <v>30</v>
      </c>
      <c r="ER55" s="808">
        <v>30</v>
      </c>
      <c r="ES55" s="808">
        <v>30</v>
      </c>
      <c r="ET55" s="840">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8" t="s">
        <v>562</v>
      </c>
      <c r="EM56" s="319" t="s">
        <v>558</v>
      </c>
      <c r="EN56" s="275" t="s">
        <v>559</v>
      </c>
      <c r="EO56" s="275">
        <v>5</v>
      </c>
      <c r="EP56" s="275">
        <v>5</v>
      </c>
      <c r="EQ56" s="808">
        <v>5</v>
      </c>
      <c r="ER56" s="808">
        <v>5</v>
      </c>
      <c r="ES56" s="808">
        <v>5</v>
      </c>
      <c r="ET56" s="840">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8" t="s">
        <v>569</v>
      </c>
      <c r="EM57" s="319" t="s">
        <v>565</v>
      </c>
      <c r="EN57" s="275" t="s">
        <v>566</v>
      </c>
      <c r="EO57" s="275">
        <v>126</v>
      </c>
      <c r="EP57" s="275">
        <v>126</v>
      </c>
      <c r="EQ57" s="276">
        <v>126</v>
      </c>
      <c r="ER57" s="276">
        <v>126</v>
      </c>
      <c r="ES57" s="276">
        <v>126</v>
      </c>
      <c r="ET57" s="830">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8" t="s">
        <v>578</v>
      </c>
      <c r="EM58" s="319" t="s">
        <v>574</v>
      </c>
      <c r="EN58" s="275" t="s">
        <v>575</v>
      </c>
      <c r="EO58" s="275">
        <v>0</v>
      </c>
      <c r="EP58" s="275">
        <v>25</v>
      </c>
      <c r="EQ58" s="276">
        <v>0</v>
      </c>
      <c r="ER58" s="276">
        <v>0</v>
      </c>
      <c r="ES58" s="813">
        <v>12</v>
      </c>
      <c r="ET58" s="834">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8" t="s">
        <v>586</v>
      </c>
      <c r="EM59" s="319" t="s">
        <v>583</v>
      </c>
      <c r="EN59" s="275" t="s">
        <v>532</v>
      </c>
      <c r="EO59" s="387">
        <v>3630</v>
      </c>
      <c r="EP59" s="387">
        <v>3700</v>
      </c>
      <c r="EQ59" s="276">
        <v>3200</v>
      </c>
      <c r="ER59" s="276">
        <v>3300</v>
      </c>
      <c r="ES59" s="276">
        <v>3400</v>
      </c>
      <c r="ET59" s="830">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8" t="s">
        <v>595</v>
      </c>
      <c r="EM60" s="319" t="s">
        <v>591</v>
      </c>
      <c r="EN60" s="275" t="s">
        <v>592</v>
      </c>
      <c r="EO60" s="841">
        <v>14</v>
      </c>
      <c r="EP60" s="841">
        <v>18</v>
      </c>
      <c r="EQ60" s="808">
        <v>1</v>
      </c>
      <c r="ER60" s="808">
        <v>1</v>
      </c>
      <c r="ES60" s="808">
        <v>1</v>
      </c>
      <c r="ET60" s="840">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8" t="s">
        <v>600</v>
      </c>
      <c r="EM61" s="319" t="s">
        <v>598</v>
      </c>
      <c r="EN61" s="275" t="s">
        <v>599</v>
      </c>
      <c r="EO61" s="387">
        <v>0</v>
      </c>
      <c r="EP61" s="387">
        <v>3</v>
      </c>
      <c r="EQ61" s="276">
        <v>1</v>
      </c>
      <c r="ER61" s="813">
        <v>0</v>
      </c>
      <c r="ES61" s="813">
        <v>2</v>
      </c>
      <c r="ET61" s="830">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8" t="s">
        <v>605</v>
      </c>
      <c r="EM62" s="319" t="s">
        <v>603</v>
      </c>
      <c r="EN62" s="275" t="s">
        <v>604</v>
      </c>
      <c r="EO62" s="275">
        <v>6</v>
      </c>
      <c r="EP62" s="275">
        <v>16</v>
      </c>
      <c r="EQ62" s="276">
        <v>16</v>
      </c>
      <c r="ER62" s="276">
        <v>16</v>
      </c>
      <c r="ES62" s="276">
        <v>16</v>
      </c>
      <c r="ET62" s="830">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8" t="s">
        <v>613</v>
      </c>
      <c r="EM63" s="319" t="s">
        <v>611</v>
      </c>
      <c r="EN63" s="275" t="s">
        <v>612</v>
      </c>
      <c r="EO63" s="275">
        <v>0</v>
      </c>
      <c r="EP63" s="275">
        <v>1</v>
      </c>
      <c r="EQ63" s="330">
        <v>0.25</v>
      </c>
      <c r="ER63" s="330">
        <v>0.25</v>
      </c>
      <c r="ES63" s="330">
        <v>0.25</v>
      </c>
      <c r="ET63" s="829">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8" t="s">
        <v>618</v>
      </c>
      <c r="EM64" s="319" t="s">
        <v>616</v>
      </c>
      <c r="EN64" s="275" t="s">
        <v>1896</v>
      </c>
      <c r="EO64" s="808">
        <v>25</v>
      </c>
      <c r="EP64" s="808">
        <v>50</v>
      </c>
      <c r="EQ64" s="808">
        <v>0</v>
      </c>
      <c r="ER64" s="808">
        <v>0</v>
      </c>
      <c r="ES64" s="815">
        <v>0</v>
      </c>
      <c r="ET64" s="831">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8" t="s">
        <v>623</v>
      </c>
      <c r="EM65" s="319" t="s">
        <v>621</v>
      </c>
      <c r="EN65" s="275" t="s">
        <v>622</v>
      </c>
      <c r="EO65" s="275">
        <v>2</v>
      </c>
      <c r="EP65" s="275">
        <v>6</v>
      </c>
      <c r="EQ65" s="276">
        <v>0</v>
      </c>
      <c r="ER65" s="813">
        <v>0</v>
      </c>
      <c r="ES65" s="276">
        <v>2</v>
      </c>
      <c r="ET65" s="830">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8" t="s">
        <v>628</v>
      </c>
      <c r="EM66" s="319" t="s">
        <v>626</v>
      </c>
      <c r="EN66" s="275" t="s">
        <v>627</v>
      </c>
      <c r="EO66" s="275">
        <v>1</v>
      </c>
      <c r="EP66" s="275">
        <v>1</v>
      </c>
      <c r="EQ66" s="330">
        <v>1</v>
      </c>
      <c r="ER66" s="330">
        <v>1</v>
      </c>
      <c r="ES66" s="330">
        <v>1</v>
      </c>
      <c r="ET66" s="829">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8" t="s">
        <v>633</v>
      </c>
      <c r="EM67" s="319" t="s">
        <v>631</v>
      </c>
      <c r="EN67" s="275" t="s">
        <v>632</v>
      </c>
      <c r="EO67" s="275">
        <v>1</v>
      </c>
      <c r="EP67" s="275">
        <v>20</v>
      </c>
      <c r="EQ67" s="276">
        <v>0</v>
      </c>
      <c r="ER67" s="813">
        <v>3</v>
      </c>
      <c r="ES67" s="813">
        <v>8</v>
      </c>
      <c r="ET67" s="834">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8" t="s">
        <v>638</v>
      </c>
      <c r="EM68" s="319" t="s">
        <v>636</v>
      </c>
      <c r="EN68" s="275" t="s">
        <v>637</v>
      </c>
      <c r="EO68" s="275">
        <v>0</v>
      </c>
      <c r="EP68" s="276">
        <v>40</v>
      </c>
      <c r="EQ68" s="276">
        <v>0</v>
      </c>
      <c r="ER68" s="815">
        <v>0</v>
      </c>
      <c r="ES68" s="330">
        <v>15</v>
      </c>
      <c r="ET68" s="828">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8" t="s">
        <v>646</v>
      </c>
      <c r="EM69" s="319" t="s">
        <v>643</v>
      </c>
      <c r="EN69" s="275" t="s">
        <v>644</v>
      </c>
      <c r="EO69" s="387">
        <v>15</v>
      </c>
      <c r="EP69" s="387">
        <v>19</v>
      </c>
      <c r="EQ69" s="276">
        <v>17</v>
      </c>
      <c r="ER69" s="276">
        <v>18</v>
      </c>
      <c r="ES69" s="276">
        <v>19</v>
      </c>
      <c r="ET69" s="830">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8" t="s">
        <v>650</v>
      </c>
      <c r="EM70" s="319" t="s">
        <v>648</v>
      </c>
      <c r="EN70" s="275" t="s">
        <v>649</v>
      </c>
      <c r="EO70" s="275">
        <v>4</v>
      </c>
      <c r="EP70" s="275">
        <v>8</v>
      </c>
      <c r="EQ70" s="276">
        <v>6</v>
      </c>
      <c r="ER70" s="276">
        <v>8</v>
      </c>
      <c r="ES70" s="276">
        <v>8</v>
      </c>
      <c r="ET70" s="830">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8" t="s">
        <v>654</v>
      </c>
      <c r="EM71" s="319" t="s">
        <v>652</v>
      </c>
      <c r="EN71" s="275" t="s">
        <v>653</v>
      </c>
      <c r="EO71" s="275">
        <v>0</v>
      </c>
      <c r="EP71" s="275">
        <v>1</v>
      </c>
      <c r="EQ71" s="330">
        <v>0.25</v>
      </c>
      <c r="ER71" s="330">
        <v>0.25</v>
      </c>
      <c r="ES71" s="330">
        <v>0.25</v>
      </c>
      <c r="ET71" s="829">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8" t="s">
        <v>658</v>
      </c>
      <c r="EM72" s="319" t="s">
        <v>656</v>
      </c>
      <c r="EN72" s="275" t="s">
        <v>657</v>
      </c>
      <c r="EO72" s="275">
        <v>2</v>
      </c>
      <c r="EP72" s="275">
        <v>4</v>
      </c>
      <c r="EQ72" s="276">
        <v>1</v>
      </c>
      <c r="ER72" s="276">
        <v>1</v>
      </c>
      <c r="ES72" s="276">
        <v>1</v>
      </c>
      <c r="ET72" s="830">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8" t="s">
        <v>661</v>
      </c>
      <c r="EM73" s="319" t="s">
        <v>660</v>
      </c>
      <c r="EN73" s="275" t="s">
        <v>532</v>
      </c>
      <c r="EO73" s="275">
        <v>1</v>
      </c>
      <c r="EP73" s="275">
        <v>2</v>
      </c>
      <c r="EQ73" s="277">
        <v>0.5</v>
      </c>
      <c r="ER73" s="814">
        <v>0</v>
      </c>
      <c r="ES73" s="815">
        <v>0.25</v>
      </c>
      <c r="ET73" s="831">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8" t="s">
        <v>665</v>
      </c>
      <c r="EM74" s="319" t="s">
        <v>663</v>
      </c>
      <c r="EN74" s="275" t="s">
        <v>664</v>
      </c>
      <c r="EO74" s="275">
        <v>1</v>
      </c>
      <c r="EP74" s="275">
        <v>5</v>
      </c>
      <c r="EQ74" s="276">
        <v>2</v>
      </c>
      <c r="ER74" s="276">
        <v>5</v>
      </c>
      <c r="ES74" s="276">
        <v>5</v>
      </c>
      <c r="ET74" s="830">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8" t="s">
        <v>669</v>
      </c>
      <c r="EM75" s="319" t="s">
        <v>667</v>
      </c>
      <c r="EN75" s="275" t="s">
        <v>668</v>
      </c>
      <c r="EO75" s="387">
        <v>1</v>
      </c>
      <c r="EP75" s="387">
        <v>1</v>
      </c>
      <c r="EQ75" s="277">
        <v>1</v>
      </c>
      <c r="ER75" s="277">
        <v>1</v>
      </c>
      <c r="ES75" s="277">
        <v>1</v>
      </c>
      <c r="ET75" s="833">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8" t="s">
        <v>673</v>
      </c>
      <c r="EM76" s="319" t="s">
        <v>671</v>
      </c>
      <c r="EN76" s="275" t="s">
        <v>672</v>
      </c>
      <c r="EO76" s="387">
        <v>200</v>
      </c>
      <c r="EP76" s="387">
        <v>240</v>
      </c>
      <c r="EQ76" s="276">
        <v>45</v>
      </c>
      <c r="ER76" s="276">
        <v>65</v>
      </c>
      <c r="ES76" s="276">
        <v>65</v>
      </c>
      <c r="ET76" s="830">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8" t="s">
        <v>677</v>
      </c>
      <c r="EM77" s="319" t="s">
        <v>675</v>
      </c>
      <c r="EN77" s="275" t="s">
        <v>676</v>
      </c>
      <c r="EO77" s="387">
        <v>154</v>
      </c>
      <c r="EP77" s="387">
        <v>200</v>
      </c>
      <c r="EQ77" s="276">
        <v>50</v>
      </c>
      <c r="ER77" s="276">
        <v>50</v>
      </c>
      <c r="ES77" s="276">
        <v>50</v>
      </c>
      <c r="ET77" s="830">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8" t="s">
        <v>681</v>
      </c>
      <c r="EM78" s="319" t="s">
        <v>679</v>
      </c>
      <c r="EN78" s="275" t="s">
        <v>1897</v>
      </c>
      <c r="EO78" s="330">
        <v>10</v>
      </c>
      <c r="EP78" s="330">
        <v>100</v>
      </c>
      <c r="EQ78" s="330">
        <v>25</v>
      </c>
      <c r="ER78" s="330">
        <v>25</v>
      </c>
      <c r="ES78" s="330">
        <v>25</v>
      </c>
      <c r="ET78" s="829">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8" t="s">
        <v>685</v>
      </c>
      <c r="EM79" s="319" t="s">
        <v>683</v>
      </c>
      <c r="EN79" s="275" t="s">
        <v>684</v>
      </c>
      <c r="EO79" s="275">
        <v>1</v>
      </c>
      <c r="EP79" s="275">
        <v>2</v>
      </c>
      <c r="EQ79" s="276">
        <v>0</v>
      </c>
      <c r="ER79" s="813">
        <v>0</v>
      </c>
      <c r="ES79" s="814">
        <v>0.5</v>
      </c>
      <c r="ET79" s="828">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8" t="s">
        <v>689</v>
      </c>
      <c r="EM80" s="319" t="s">
        <v>687</v>
      </c>
      <c r="EN80" s="275" t="s">
        <v>688</v>
      </c>
      <c r="EO80" s="841">
        <v>55</v>
      </c>
      <c r="EP80" s="841">
        <v>57</v>
      </c>
      <c r="EQ80" s="808">
        <v>0</v>
      </c>
      <c r="ER80" s="813">
        <v>1</v>
      </c>
      <c r="ES80" s="813">
        <v>1</v>
      </c>
      <c r="ET80" s="840">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8" t="s">
        <v>692</v>
      </c>
      <c r="EM81" s="319" t="s">
        <v>691</v>
      </c>
      <c r="EN81" s="809" t="s">
        <v>668</v>
      </c>
      <c r="EO81" s="275">
        <v>1</v>
      </c>
      <c r="EP81" s="275">
        <v>1</v>
      </c>
      <c r="EQ81" s="330">
        <v>1</v>
      </c>
      <c r="ER81" s="330">
        <v>1</v>
      </c>
      <c r="ES81" s="330">
        <v>1</v>
      </c>
      <c r="ET81" s="829">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2" t="s">
        <v>700</v>
      </c>
      <c r="EM82" s="827" t="s">
        <v>697</v>
      </c>
      <c r="EN82" s="275" t="s">
        <v>698</v>
      </c>
      <c r="EO82" s="275">
        <v>0</v>
      </c>
      <c r="EP82" s="275">
        <v>1</v>
      </c>
      <c r="EQ82" s="276">
        <v>0</v>
      </c>
      <c r="ER82" s="814">
        <v>0.1</v>
      </c>
      <c r="ES82" s="815">
        <v>0.45</v>
      </c>
      <c r="ET82" s="831">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2" t="s">
        <v>704</v>
      </c>
      <c r="EM83" s="827" t="s">
        <v>702</v>
      </c>
      <c r="EN83" s="275" t="s">
        <v>703</v>
      </c>
      <c r="EO83" s="275">
        <v>0</v>
      </c>
      <c r="EP83" s="275">
        <v>1</v>
      </c>
      <c r="EQ83" s="277">
        <v>0.5</v>
      </c>
      <c r="ER83" s="277">
        <v>0.5</v>
      </c>
      <c r="ES83" s="276">
        <v>0</v>
      </c>
      <c r="ET83" s="830">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2" t="s">
        <v>708</v>
      </c>
      <c r="EM84" s="827" t="s">
        <v>706</v>
      </c>
      <c r="EN84" s="275" t="s">
        <v>1898</v>
      </c>
      <c r="EO84" s="276">
        <v>40</v>
      </c>
      <c r="EP84" s="276">
        <v>100</v>
      </c>
      <c r="EQ84" s="276">
        <v>0</v>
      </c>
      <c r="ER84" s="814">
        <v>100</v>
      </c>
      <c r="ES84" s="814">
        <v>0</v>
      </c>
      <c r="ET84" s="828">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2" t="s">
        <v>712</v>
      </c>
      <c r="EM85" s="827" t="s">
        <v>710</v>
      </c>
      <c r="EN85" s="275" t="s">
        <v>711</v>
      </c>
      <c r="EO85" s="275">
        <v>1</v>
      </c>
      <c r="EP85" s="275">
        <v>1</v>
      </c>
      <c r="EQ85" s="330">
        <v>1</v>
      </c>
      <c r="ER85" s="330">
        <v>1</v>
      </c>
      <c r="ES85" s="330">
        <v>1</v>
      </c>
      <c r="ET85" s="829">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2" t="s">
        <v>716</v>
      </c>
      <c r="EM86" s="827" t="s">
        <v>714</v>
      </c>
      <c r="EN86" s="275" t="s">
        <v>715</v>
      </c>
      <c r="EO86" s="275">
        <v>8</v>
      </c>
      <c r="EP86" s="275">
        <v>10</v>
      </c>
      <c r="EQ86" s="276">
        <v>3</v>
      </c>
      <c r="ER86" s="813">
        <v>2</v>
      </c>
      <c r="ES86" s="813">
        <v>3</v>
      </c>
      <c r="ET86" s="830">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2" t="s">
        <v>723</v>
      </c>
      <c r="EM87" s="319" t="s">
        <v>721</v>
      </c>
      <c r="EN87" s="275" t="s">
        <v>722</v>
      </c>
      <c r="EO87" s="275">
        <v>0</v>
      </c>
      <c r="EP87" s="275">
        <v>2</v>
      </c>
      <c r="EQ87" s="808">
        <v>0</v>
      </c>
      <c r="ER87" s="813">
        <v>0</v>
      </c>
      <c r="ES87" s="808">
        <v>1</v>
      </c>
      <c r="ET87" s="834">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2" t="s">
        <v>727</v>
      </c>
      <c r="EM88" s="319" t="s">
        <v>725</v>
      </c>
      <c r="EN88" s="275" t="s">
        <v>726</v>
      </c>
      <c r="EO88" s="275">
        <v>0</v>
      </c>
      <c r="EP88" s="275">
        <v>3</v>
      </c>
      <c r="EQ88" s="276">
        <v>0</v>
      </c>
      <c r="ER88" s="276">
        <v>2</v>
      </c>
      <c r="ES88" s="276">
        <v>1</v>
      </c>
      <c r="ET88" s="830">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2" t="s">
        <v>731</v>
      </c>
      <c r="EM89" s="319" t="s">
        <v>729</v>
      </c>
      <c r="EN89" s="275" t="s">
        <v>1899</v>
      </c>
      <c r="EO89" s="807">
        <v>70</v>
      </c>
      <c r="EP89" s="807">
        <v>100</v>
      </c>
      <c r="EQ89" s="807">
        <v>30</v>
      </c>
      <c r="ER89" s="813">
        <v>25</v>
      </c>
      <c r="ES89" s="813">
        <v>25</v>
      </c>
      <c r="ET89" s="834">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2" t="s">
        <v>735</v>
      </c>
      <c r="EM90" s="319" t="s">
        <v>733</v>
      </c>
      <c r="EN90" s="275" t="s">
        <v>1900</v>
      </c>
      <c r="EO90" s="807">
        <v>90</v>
      </c>
      <c r="EP90" s="807">
        <v>100</v>
      </c>
      <c r="EQ90" s="807">
        <v>10</v>
      </c>
      <c r="ER90" s="813">
        <v>90</v>
      </c>
      <c r="ES90" s="808">
        <v>0</v>
      </c>
      <c r="ET90" s="840">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2" t="s">
        <v>740</v>
      </c>
      <c r="EM91" s="319" t="s">
        <v>738</v>
      </c>
      <c r="EN91" s="275" t="s">
        <v>739</v>
      </c>
      <c r="EO91" s="275">
        <v>1</v>
      </c>
      <c r="EP91" s="275">
        <v>1</v>
      </c>
      <c r="EQ91" s="330">
        <v>1</v>
      </c>
      <c r="ER91" s="330">
        <v>1</v>
      </c>
      <c r="ES91" s="330">
        <v>1</v>
      </c>
      <c r="ET91" s="829">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2" t="s">
        <v>743</v>
      </c>
      <c r="EM92" s="319" t="s">
        <v>742</v>
      </c>
      <c r="EN92" s="275" t="s">
        <v>433</v>
      </c>
      <c r="EO92" s="275">
        <v>3</v>
      </c>
      <c r="EP92" s="275">
        <v>3</v>
      </c>
      <c r="EQ92" s="277">
        <v>3</v>
      </c>
      <c r="ER92" s="277">
        <v>3</v>
      </c>
      <c r="ES92" s="276">
        <v>3</v>
      </c>
      <c r="ET92" s="830">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2" t="s">
        <v>747</v>
      </c>
      <c r="EM93" s="319" t="s">
        <v>745</v>
      </c>
      <c r="EN93" s="275" t="s">
        <v>746</v>
      </c>
      <c r="EO93" s="275">
        <v>1</v>
      </c>
      <c r="EP93" s="275">
        <v>1</v>
      </c>
      <c r="EQ93" s="330">
        <v>1</v>
      </c>
      <c r="ER93" s="330">
        <v>1</v>
      </c>
      <c r="ES93" s="330">
        <v>1</v>
      </c>
      <c r="ET93" s="829">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2" t="s">
        <v>750</v>
      </c>
      <c r="EM94" s="319" t="s">
        <v>749</v>
      </c>
      <c r="EN94" s="275" t="s">
        <v>532</v>
      </c>
      <c r="EO94" s="275">
        <v>492</v>
      </c>
      <c r="EP94" s="275">
        <v>600</v>
      </c>
      <c r="EQ94" s="276">
        <v>519</v>
      </c>
      <c r="ER94" s="276">
        <v>546</v>
      </c>
      <c r="ES94" s="276">
        <v>573</v>
      </c>
      <c r="ET94" s="830">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2" t="s">
        <v>757</v>
      </c>
      <c r="EM95" s="319" t="s">
        <v>755</v>
      </c>
      <c r="EN95" s="275" t="s">
        <v>756</v>
      </c>
      <c r="EO95" s="275">
        <v>0</v>
      </c>
      <c r="EP95" s="275">
        <v>1</v>
      </c>
      <c r="EQ95" s="276">
        <v>0</v>
      </c>
      <c r="ER95" s="277">
        <v>0.6</v>
      </c>
      <c r="ES95" s="277">
        <v>0.4</v>
      </c>
      <c r="ET95" s="830">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2" t="s">
        <v>761</v>
      </c>
      <c r="EM96" s="319" t="s">
        <v>759</v>
      </c>
      <c r="EN96" s="275" t="s">
        <v>760</v>
      </c>
      <c r="EO96" s="275">
        <v>0</v>
      </c>
      <c r="EP96" s="275">
        <v>1</v>
      </c>
      <c r="EQ96" s="276">
        <v>0</v>
      </c>
      <c r="ER96" s="330">
        <v>0.25</v>
      </c>
      <c r="ES96" s="277">
        <v>0.5</v>
      </c>
      <c r="ET96" s="829">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2" t="s">
        <v>765</v>
      </c>
      <c r="EM97" s="319" t="s">
        <v>763</v>
      </c>
      <c r="EN97" s="275" t="s">
        <v>764</v>
      </c>
      <c r="EO97" s="275">
        <v>8</v>
      </c>
      <c r="EP97" s="275">
        <v>8</v>
      </c>
      <c r="EQ97" s="276">
        <v>2</v>
      </c>
      <c r="ER97" s="276">
        <v>2</v>
      </c>
      <c r="ES97" s="276">
        <v>2</v>
      </c>
      <c r="ET97" s="830">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2" t="s">
        <v>770</v>
      </c>
      <c r="EM98" s="319" t="s">
        <v>768</v>
      </c>
      <c r="EN98" s="275" t="s">
        <v>769</v>
      </c>
      <c r="EO98" s="275">
        <v>0</v>
      </c>
      <c r="EP98" s="275">
        <v>1</v>
      </c>
      <c r="EQ98" s="330">
        <v>0.25</v>
      </c>
      <c r="ER98" s="330">
        <v>0.25</v>
      </c>
      <c r="ES98" s="330">
        <v>0.25</v>
      </c>
      <c r="ET98" s="829">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2" t="s">
        <v>777</v>
      </c>
      <c r="EM99" s="319" t="s">
        <v>775</v>
      </c>
      <c r="EN99" s="275" t="s">
        <v>776</v>
      </c>
      <c r="EO99" s="275">
        <v>0</v>
      </c>
      <c r="EP99" s="275">
        <v>1</v>
      </c>
      <c r="EQ99" s="330">
        <v>0.25</v>
      </c>
      <c r="ER99" s="330">
        <v>0.25</v>
      </c>
      <c r="ES99" s="330">
        <v>0.25</v>
      </c>
      <c r="ET99" s="829">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2" t="s">
        <v>781</v>
      </c>
      <c r="EM100" s="319" t="s">
        <v>779</v>
      </c>
      <c r="EN100" s="275" t="s">
        <v>780</v>
      </c>
      <c r="EO100" s="275">
        <v>0</v>
      </c>
      <c r="EP100" s="275">
        <v>1</v>
      </c>
      <c r="EQ100" s="330">
        <v>0.25</v>
      </c>
      <c r="ER100" s="330">
        <v>0.25</v>
      </c>
      <c r="ES100" s="330">
        <v>0.25</v>
      </c>
      <c r="ET100" s="829">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2" t="s">
        <v>785</v>
      </c>
      <c r="EM101" s="319" t="s">
        <v>783</v>
      </c>
      <c r="EN101" s="275" t="s">
        <v>784</v>
      </c>
      <c r="EO101" s="275">
        <v>0</v>
      </c>
      <c r="EP101" s="330">
        <v>100</v>
      </c>
      <c r="EQ101" s="330">
        <v>25</v>
      </c>
      <c r="ER101" s="330">
        <v>25</v>
      </c>
      <c r="ES101" s="330">
        <v>25</v>
      </c>
      <c r="ET101" s="829">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2" t="s">
        <v>789</v>
      </c>
      <c r="EM102" s="319" t="s">
        <v>787</v>
      </c>
      <c r="EN102" s="275" t="s">
        <v>788</v>
      </c>
      <c r="EO102" s="275">
        <v>1</v>
      </c>
      <c r="EP102" s="275">
        <v>1</v>
      </c>
      <c r="EQ102" s="330">
        <v>1</v>
      </c>
      <c r="ER102" s="330">
        <v>1</v>
      </c>
      <c r="ES102" s="330">
        <v>1</v>
      </c>
      <c r="ET102" s="829">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2" t="s">
        <v>793</v>
      </c>
      <c r="EM103" s="319" t="s">
        <v>791</v>
      </c>
      <c r="EN103" s="275" t="s">
        <v>792</v>
      </c>
      <c r="EO103" s="275">
        <v>3</v>
      </c>
      <c r="EP103" s="275">
        <v>3</v>
      </c>
      <c r="EQ103" s="277">
        <v>3</v>
      </c>
      <c r="ER103" s="277">
        <v>3</v>
      </c>
      <c r="ES103" s="276">
        <v>3</v>
      </c>
      <c r="ET103" s="830">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2" t="s">
        <v>797</v>
      </c>
      <c r="EM104" s="319" t="s">
        <v>795</v>
      </c>
      <c r="EN104" s="275" t="s">
        <v>796</v>
      </c>
      <c r="EO104" s="275">
        <v>0</v>
      </c>
      <c r="EP104" s="330">
        <v>100</v>
      </c>
      <c r="EQ104" s="330">
        <v>25</v>
      </c>
      <c r="ER104" s="330">
        <v>25</v>
      </c>
      <c r="ES104" s="330">
        <v>25</v>
      </c>
      <c r="ET104" s="829">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2" t="s">
        <v>800</v>
      </c>
      <c r="EM105" s="319" t="s">
        <v>799</v>
      </c>
      <c r="EN105" s="275" t="s">
        <v>653</v>
      </c>
      <c r="EO105" s="275">
        <v>0</v>
      </c>
      <c r="EP105" s="275">
        <v>1</v>
      </c>
      <c r="EQ105" s="330">
        <v>0.25</v>
      </c>
      <c r="ER105" s="330">
        <v>0.25</v>
      </c>
      <c r="ES105" s="330">
        <v>0.25</v>
      </c>
      <c r="ET105" s="829">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2" t="s">
        <v>808</v>
      </c>
      <c r="EM106" s="319" t="s">
        <v>805</v>
      </c>
      <c r="EN106" s="275" t="s">
        <v>806</v>
      </c>
      <c r="EO106" s="275">
        <v>164</v>
      </c>
      <c r="EP106" s="275">
        <v>131</v>
      </c>
      <c r="EQ106" s="276">
        <v>164</v>
      </c>
      <c r="ER106" s="276">
        <v>154</v>
      </c>
      <c r="ES106" s="276">
        <v>144</v>
      </c>
      <c r="ET106" s="830">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2" t="s">
        <v>812</v>
      </c>
      <c r="EM107" s="319" t="s">
        <v>810</v>
      </c>
      <c r="EN107" s="275" t="s">
        <v>811</v>
      </c>
      <c r="EO107" s="275">
        <v>1</v>
      </c>
      <c r="EP107" s="275">
        <v>1</v>
      </c>
      <c r="EQ107" s="330">
        <v>1</v>
      </c>
      <c r="ER107" s="330">
        <v>1</v>
      </c>
      <c r="ES107" s="330">
        <v>1</v>
      </c>
      <c r="ET107" s="829">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2" t="s">
        <v>816</v>
      </c>
      <c r="EM108" s="319" t="s">
        <v>814</v>
      </c>
      <c r="EN108" s="275" t="s">
        <v>815</v>
      </c>
      <c r="EO108" s="275">
        <v>1</v>
      </c>
      <c r="EP108" s="275">
        <v>1</v>
      </c>
      <c r="EQ108" s="330">
        <v>1</v>
      </c>
      <c r="ER108" s="330">
        <v>1</v>
      </c>
      <c r="ES108" s="330">
        <v>1</v>
      </c>
      <c r="ET108" s="829">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2" t="s">
        <v>821</v>
      </c>
      <c r="EM109" s="319" t="s">
        <v>820</v>
      </c>
      <c r="EN109" s="275" t="s">
        <v>653</v>
      </c>
      <c r="EO109" s="275">
        <v>0</v>
      </c>
      <c r="EP109" s="275">
        <v>1</v>
      </c>
      <c r="EQ109" s="277">
        <v>0.2</v>
      </c>
      <c r="ER109" s="277">
        <v>0.3</v>
      </c>
      <c r="ES109" s="330">
        <v>0.25</v>
      </c>
      <c r="ET109" s="829">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2" t="s">
        <v>824</v>
      </c>
      <c r="EM110" s="319" t="s">
        <v>823</v>
      </c>
      <c r="EN110" s="275" t="s">
        <v>653</v>
      </c>
      <c r="EO110" s="275">
        <v>1</v>
      </c>
      <c r="EP110" s="275">
        <v>1</v>
      </c>
      <c r="EQ110" s="330">
        <v>1</v>
      </c>
      <c r="ER110" s="330">
        <v>1</v>
      </c>
      <c r="ES110" s="330">
        <v>1</v>
      </c>
      <c r="ET110" s="829">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2" t="s">
        <v>833</v>
      </c>
      <c r="EM111" s="319" t="s">
        <v>830</v>
      </c>
      <c r="EN111" s="275" t="s">
        <v>831</v>
      </c>
      <c r="EO111" s="275">
        <v>0</v>
      </c>
      <c r="EP111" s="275">
        <v>1</v>
      </c>
      <c r="EQ111" s="276">
        <v>1</v>
      </c>
      <c r="ER111" s="276">
        <v>1</v>
      </c>
      <c r="ES111" s="276">
        <v>1</v>
      </c>
      <c r="ET111" s="830">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2" t="s">
        <v>837</v>
      </c>
      <c r="EM112" s="319" t="s">
        <v>835</v>
      </c>
      <c r="EN112" s="275" t="s">
        <v>836</v>
      </c>
      <c r="EO112" s="275">
        <v>0</v>
      </c>
      <c r="EP112" s="275">
        <v>1</v>
      </c>
      <c r="EQ112" s="276">
        <v>0</v>
      </c>
      <c r="ER112" s="276">
        <v>1</v>
      </c>
      <c r="ES112" s="276">
        <v>1</v>
      </c>
      <c r="ET112" s="830">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2" t="s">
        <v>841</v>
      </c>
      <c r="EM113" s="319" t="s">
        <v>839</v>
      </c>
      <c r="EN113" s="275" t="s">
        <v>1901</v>
      </c>
      <c r="EO113" s="330">
        <v>25</v>
      </c>
      <c r="EP113" s="330">
        <v>30</v>
      </c>
      <c r="EQ113" s="330">
        <v>25</v>
      </c>
      <c r="ER113" s="330">
        <v>26</v>
      </c>
      <c r="ES113" s="330">
        <v>29</v>
      </c>
      <c r="ET113" s="833">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2" t="s">
        <v>845</v>
      </c>
      <c r="EM114" s="319" t="s">
        <v>843</v>
      </c>
      <c r="EN114" s="275" t="s">
        <v>1902</v>
      </c>
      <c r="EO114" s="277">
        <v>38</v>
      </c>
      <c r="EP114" s="277">
        <v>58</v>
      </c>
      <c r="EQ114" s="277">
        <v>40</v>
      </c>
      <c r="ER114" s="330">
        <v>45</v>
      </c>
      <c r="ES114" s="277">
        <v>50</v>
      </c>
      <c r="ET114" s="829">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2" t="s">
        <v>849</v>
      </c>
      <c r="EM115" s="319" t="s">
        <v>847</v>
      </c>
      <c r="EN115" s="275" t="s">
        <v>1903</v>
      </c>
      <c r="EO115" s="276">
        <v>2</v>
      </c>
      <c r="EP115" s="808">
        <v>10</v>
      </c>
      <c r="EQ115" s="808">
        <v>2</v>
      </c>
      <c r="ER115" s="808">
        <v>4</v>
      </c>
      <c r="ES115" s="808">
        <v>6</v>
      </c>
      <c r="ET115" s="840">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2" t="s">
        <v>853</v>
      </c>
      <c r="EM116" s="319" t="s">
        <v>851</v>
      </c>
      <c r="EN116" s="275" t="s">
        <v>852</v>
      </c>
      <c r="EO116" s="275">
        <v>2</v>
      </c>
      <c r="EP116" s="275">
        <v>3</v>
      </c>
      <c r="EQ116" s="276">
        <v>1</v>
      </c>
      <c r="ER116" s="276">
        <v>1</v>
      </c>
      <c r="ES116" s="277">
        <v>0.5</v>
      </c>
      <c r="ET116" s="833">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2" t="s">
        <v>857</v>
      </c>
      <c r="EM117" s="319" t="s">
        <v>855</v>
      </c>
      <c r="EN117" s="275" t="s">
        <v>1904</v>
      </c>
      <c r="EO117" s="276">
        <v>5</v>
      </c>
      <c r="EP117" s="808">
        <v>30</v>
      </c>
      <c r="EQ117" s="808">
        <v>5</v>
      </c>
      <c r="ER117" s="808">
        <v>15</v>
      </c>
      <c r="ES117" s="808">
        <v>25</v>
      </c>
      <c r="ET117" s="840">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2" t="s">
        <v>861</v>
      </c>
      <c r="EM118" s="319" t="s">
        <v>859</v>
      </c>
      <c r="EN118" s="275" t="s">
        <v>860</v>
      </c>
      <c r="EO118" s="275">
        <v>1</v>
      </c>
      <c r="EP118" s="809">
        <v>2</v>
      </c>
      <c r="EQ118" s="808">
        <v>0</v>
      </c>
      <c r="ER118" s="813">
        <v>0</v>
      </c>
      <c r="ES118" s="808">
        <v>1</v>
      </c>
      <c r="ET118" s="834">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2" t="s">
        <v>865</v>
      </c>
      <c r="EM119" s="319" t="s">
        <v>863</v>
      </c>
      <c r="EN119" s="275" t="s">
        <v>864</v>
      </c>
      <c r="EO119" s="276">
        <v>0</v>
      </c>
      <c r="EP119" s="808">
        <v>40</v>
      </c>
      <c r="EQ119" s="808">
        <v>5</v>
      </c>
      <c r="ER119" s="808">
        <v>15</v>
      </c>
      <c r="ES119" s="808">
        <v>30</v>
      </c>
      <c r="ET119" s="840">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2" t="s">
        <v>869</v>
      </c>
      <c r="EM120" s="319" t="s">
        <v>867</v>
      </c>
      <c r="EN120" s="275" t="s">
        <v>868</v>
      </c>
      <c r="EO120" s="276">
        <v>0</v>
      </c>
      <c r="EP120" s="808">
        <v>90</v>
      </c>
      <c r="EQ120" s="808">
        <v>0</v>
      </c>
      <c r="ER120" s="808">
        <v>5</v>
      </c>
      <c r="ES120" s="808">
        <v>40</v>
      </c>
      <c r="ET120" s="840">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2" t="s">
        <v>875</v>
      </c>
      <c r="EM121" s="319" t="s">
        <v>873</v>
      </c>
      <c r="EN121" s="275" t="s">
        <v>874</v>
      </c>
      <c r="EO121" s="275">
        <v>1</v>
      </c>
      <c r="EP121" s="277">
        <v>2</v>
      </c>
      <c r="EQ121" s="277">
        <v>0.5</v>
      </c>
      <c r="ER121" s="277">
        <v>0.5</v>
      </c>
      <c r="ES121" s="277">
        <v>0.5</v>
      </c>
      <c r="ET121" s="833">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2" t="s">
        <v>879</v>
      </c>
      <c r="EM122" s="319" t="s">
        <v>877</v>
      </c>
      <c r="EN122" s="275" t="s">
        <v>878</v>
      </c>
      <c r="EO122" s="275">
        <v>281</v>
      </c>
      <c r="EP122" s="275">
        <v>600</v>
      </c>
      <c r="EQ122" s="276">
        <v>150</v>
      </c>
      <c r="ER122" s="276">
        <v>150</v>
      </c>
      <c r="ES122" s="276">
        <v>150</v>
      </c>
      <c r="ET122" s="830">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2" t="s">
        <v>883</v>
      </c>
      <c r="EM123" s="319" t="s">
        <v>881</v>
      </c>
      <c r="EN123" s="275" t="s">
        <v>882</v>
      </c>
      <c r="EO123" s="387">
        <v>0</v>
      </c>
      <c r="EP123" s="387">
        <v>1</v>
      </c>
      <c r="EQ123" s="277">
        <v>0.2</v>
      </c>
      <c r="ER123" s="814">
        <v>0</v>
      </c>
      <c r="ES123" s="814">
        <v>0.4</v>
      </c>
      <c r="ET123" s="828">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2" t="s">
        <v>887</v>
      </c>
      <c r="EM124" s="319" t="s">
        <v>885</v>
      </c>
      <c r="EN124" s="275" t="s">
        <v>886</v>
      </c>
      <c r="EO124" s="387">
        <v>1</v>
      </c>
      <c r="EP124" s="387">
        <v>3</v>
      </c>
      <c r="EQ124" s="277">
        <v>0.5</v>
      </c>
      <c r="ER124" s="277">
        <v>0.5</v>
      </c>
      <c r="ES124" s="276">
        <v>1</v>
      </c>
      <c r="ET124" s="830">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2" t="s">
        <v>893</v>
      </c>
      <c r="EM125" s="319" t="s">
        <v>891</v>
      </c>
      <c r="EN125" s="275" t="s">
        <v>892</v>
      </c>
      <c r="EO125" s="277">
        <v>0</v>
      </c>
      <c r="EP125" s="277">
        <v>70</v>
      </c>
      <c r="EQ125" s="277">
        <v>10</v>
      </c>
      <c r="ER125" s="814">
        <v>0</v>
      </c>
      <c r="ES125" s="814">
        <v>30</v>
      </c>
      <c r="ET125" s="828">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2" t="s">
        <v>897</v>
      </c>
      <c r="EM126" s="319" t="s">
        <v>895</v>
      </c>
      <c r="EN126" s="275" t="s">
        <v>896</v>
      </c>
      <c r="EO126" s="275">
        <v>0</v>
      </c>
      <c r="EP126" s="275">
        <v>1</v>
      </c>
      <c r="EQ126" s="277">
        <v>0.2</v>
      </c>
      <c r="ER126" s="814">
        <v>0.2</v>
      </c>
      <c r="ES126" s="277">
        <v>0.3</v>
      </c>
      <c r="ET126" s="828">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2" t="s">
        <v>901</v>
      </c>
      <c r="EM127" s="319" t="s">
        <v>899</v>
      </c>
      <c r="EN127" s="275" t="s">
        <v>900</v>
      </c>
      <c r="EO127" s="275">
        <v>0</v>
      </c>
      <c r="EP127" s="275">
        <v>4</v>
      </c>
      <c r="EQ127" s="276">
        <v>1</v>
      </c>
      <c r="ER127" s="276">
        <v>1</v>
      </c>
      <c r="ES127" s="276">
        <v>1</v>
      </c>
      <c r="ET127" s="830">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2" t="s">
        <v>907</v>
      </c>
      <c r="EM128" s="319" t="s">
        <v>905</v>
      </c>
      <c r="EN128" s="275" t="s">
        <v>906</v>
      </c>
      <c r="EO128" s="275">
        <v>0</v>
      </c>
      <c r="EP128" s="275">
        <v>2</v>
      </c>
      <c r="EQ128" s="277">
        <v>0.5</v>
      </c>
      <c r="ER128" s="277">
        <v>0.5</v>
      </c>
      <c r="ES128" s="277">
        <v>0.5</v>
      </c>
      <c r="ET128" s="833">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2" t="s">
        <v>911</v>
      </c>
      <c r="EM129" s="319" t="s">
        <v>909</v>
      </c>
      <c r="EN129" s="275" t="s">
        <v>910</v>
      </c>
      <c r="EO129" s="275">
        <v>0</v>
      </c>
      <c r="EP129" s="275">
        <v>200</v>
      </c>
      <c r="EQ129" s="276">
        <v>50</v>
      </c>
      <c r="ER129" s="276">
        <v>50</v>
      </c>
      <c r="ES129" s="276">
        <v>50</v>
      </c>
      <c r="ET129" s="830">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2" t="s">
        <v>915</v>
      </c>
      <c r="EM130" s="319" t="s">
        <v>913</v>
      </c>
      <c r="EN130" s="275" t="s">
        <v>914</v>
      </c>
      <c r="EO130" s="275">
        <v>0</v>
      </c>
      <c r="EP130" s="275">
        <v>1</v>
      </c>
      <c r="EQ130" s="277">
        <v>0.2</v>
      </c>
      <c r="ER130" s="277">
        <v>0.3</v>
      </c>
      <c r="ES130" s="277">
        <v>0.3</v>
      </c>
      <c r="ET130" s="833">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2" t="s">
        <v>919</v>
      </c>
      <c r="EM131" s="319" t="s">
        <v>917</v>
      </c>
      <c r="EN131" s="275" t="s">
        <v>918</v>
      </c>
      <c r="EO131" s="275">
        <v>0</v>
      </c>
      <c r="EP131" s="275">
        <v>1</v>
      </c>
      <c r="EQ131" s="277">
        <v>0.2</v>
      </c>
      <c r="ER131" s="277">
        <v>0.3</v>
      </c>
      <c r="ES131" s="277">
        <v>0.3</v>
      </c>
      <c r="ET131" s="833">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2" t="s">
        <v>923</v>
      </c>
      <c r="EM132" s="319" t="s">
        <v>921</v>
      </c>
      <c r="EN132" s="275" t="s">
        <v>922</v>
      </c>
      <c r="EO132" s="275">
        <v>0</v>
      </c>
      <c r="EP132" s="275">
        <v>1</v>
      </c>
      <c r="EQ132" s="277">
        <v>0.2</v>
      </c>
      <c r="ER132" s="277">
        <v>0.3</v>
      </c>
      <c r="ES132" s="277">
        <v>0.3</v>
      </c>
      <c r="ET132" s="833">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2" t="s">
        <v>930</v>
      </c>
      <c r="EM133" s="319" t="s">
        <v>928</v>
      </c>
      <c r="EN133" s="275" t="s">
        <v>929</v>
      </c>
      <c r="EO133" s="275">
        <v>0</v>
      </c>
      <c r="EP133" s="275">
        <v>2</v>
      </c>
      <c r="EQ133" s="277">
        <v>0.5</v>
      </c>
      <c r="ER133" s="277">
        <v>0.5</v>
      </c>
      <c r="ES133" s="277">
        <v>0.5</v>
      </c>
      <c r="ET133" s="833">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2" t="s">
        <v>934</v>
      </c>
      <c r="EM134" s="319" t="s">
        <v>932</v>
      </c>
      <c r="EN134" s="275" t="s">
        <v>933</v>
      </c>
      <c r="EO134" s="275">
        <v>300</v>
      </c>
      <c r="EP134" s="275">
        <v>500</v>
      </c>
      <c r="EQ134" s="276">
        <v>125</v>
      </c>
      <c r="ER134" s="276">
        <v>125</v>
      </c>
      <c r="ES134" s="276">
        <v>125</v>
      </c>
      <c r="ET134" s="830">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2" t="s">
        <v>938</v>
      </c>
      <c r="EM135" s="319" t="s">
        <v>936</v>
      </c>
      <c r="EN135" s="275" t="s">
        <v>937</v>
      </c>
      <c r="EO135" s="275">
        <v>0</v>
      </c>
      <c r="EP135" s="387">
        <v>1</v>
      </c>
      <c r="EQ135" s="330">
        <v>0.25</v>
      </c>
      <c r="ER135" s="815">
        <v>0.05</v>
      </c>
      <c r="ES135" s="815">
        <v>0.35</v>
      </c>
      <c r="ET135" s="831">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2" t="s">
        <v>942</v>
      </c>
      <c r="EM136" s="319" t="s">
        <v>940</v>
      </c>
      <c r="EN136" s="275" t="s">
        <v>941</v>
      </c>
      <c r="EO136" s="275">
        <v>0</v>
      </c>
      <c r="EP136" s="275">
        <v>8</v>
      </c>
      <c r="EQ136" s="276">
        <v>2</v>
      </c>
      <c r="ER136" s="276">
        <v>2</v>
      </c>
      <c r="ES136" s="276">
        <v>2</v>
      </c>
      <c r="ET136" s="830">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2" t="s">
        <v>946</v>
      </c>
      <c r="EM137" s="319" t="s">
        <v>944</v>
      </c>
      <c r="EN137" s="275" t="s">
        <v>945</v>
      </c>
      <c r="EO137" s="275">
        <v>6</v>
      </c>
      <c r="EP137" s="275">
        <v>194</v>
      </c>
      <c r="EQ137" s="276">
        <v>48</v>
      </c>
      <c r="ER137" s="276">
        <v>48</v>
      </c>
      <c r="ES137" s="276">
        <v>48</v>
      </c>
      <c r="ET137" s="830">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2" t="s">
        <v>950</v>
      </c>
      <c r="EM138" s="319" t="s">
        <v>948</v>
      </c>
      <c r="EN138" s="275" t="s">
        <v>949</v>
      </c>
      <c r="EO138" s="275">
        <v>0</v>
      </c>
      <c r="EP138" s="387">
        <v>1</v>
      </c>
      <c r="EQ138" s="330">
        <v>0.25</v>
      </c>
      <c r="ER138" s="330">
        <v>0.25</v>
      </c>
      <c r="ES138" s="330">
        <v>0.25</v>
      </c>
      <c r="ET138" s="829">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2" t="s">
        <v>956</v>
      </c>
      <c r="EM139" s="319" t="s">
        <v>954</v>
      </c>
      <c r="EN139" s="275" t="s">
        <v>955</v>
      </c>
      <c r="EO139" s="275">
        <v>0</v>
      </c>
      <c r="EP139" s="275">
        <v>1</v>
      </c>
      <c r="EQ139" s="276">
        <v>0</v>
      </c>
      <c r="ER139" s="814">
        <v>0</v>
      </c>
      <c r="ES139" s="815">
        <v>0.5</v>
      </c>
      <c r="ET139" s="831">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2" t="s">
        <v>960</v>
      </c>
      <c r="EM140" s="319" t="s">
        <v>958</v>
      </c>
      <c r="EN140" s="275" t="s">
        <v>959</v>
      </c>
      <c r="EO140" s="275">
        <v>0</v>
      </c>
      <c r="EP140" s="275">
        <v>1</v>
      </c>
      <c r="EQ140" s="330">
        <v>0.25</v>
      </c>
      <c r="ER140" s="330">
        <v>0.25</v>
      </c>
      <c r="ES140" s="330">
        <v>0.25</v>
      </c>
      <c r="ET140" s="829">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2" t="s">
        <v>964</v>
      </c>
      <c r="EM141" s="319" t="s">
        <v>962</v>
      </c>
      <c r="EN141" s="275" t="s">
        <v>963</v>
      </c>
      <c r="EO141" s="275">
        <v>1</v>
      </c>
      <c r="EP141" s="275">
        <v>2</v>
      </c>
      <c r="EQ141" s="277">
        <v>0.5</v>
      </c>
      <c r="ER141" s="277">
        <v>0.5</v>
      </c>
      <c r="ES141" s="277">
        <v>0.5</v>
      </c>
      <c r="ET141" s="833">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2" t="s">
        <v>968</v>
      </c>
      <c r="EM142" s="319" t="s">
        <v>966</v>
      </c>
      <c r="EN142" s="275" t="s">
        <v>967</v>
      </c>
      <c r="EO142" s="275">
        <v>10</v>
      </c>
      <c r="EP142" s="275">
        <v>20</v>
      </c>
      <c r="EQ142" s="276">
        <v>6</v>
      </c>
      <c r="ER142" s="276">
        <v>6</v>
      </c>
      <c r="ES142" s="276">
        <v>4</v>
      </c>
      <c r="ET142" s="830">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2" t="s">
        <v>972</v>
      </c>
      <c r="EM143" s="319" t="s">
        <v>970</v>
      </c>
      <c r="EN143" s="275" t="s">
        <v>971</v>
      </c>
      <c r="EO143" s="276">
        <v>15</v>
      </c>
      <c r="EP143" s="276">
        <v>65</v>
      </c>
      <c r="EQ143" s="276">
        <v>0</v>
      </c>
      <c r="ER143" s="277">
        <v>30</v>
      </c>
      <c r="ES143" s="277">
        <v>30</v>
      </c>
      <c r="ET143" s="829">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2" t="s">
        <v>978</v>
      </c>
      <c r="EM144" s="319" t="s">
        <v>976</v>
      </c>
      <c r="EN144" s="275" t="s">
        <v>977</v>
      </c>
      <c r="EO144" s="387">
        <v>0</v>
      </c>
      <c r="EP144" s="387">
        <v>1</v>
      </c>
      <c r="EQ144" s="330">
        <v>0.25</v>
      </c>
      <c r="ER144" s="815">
        <v>0</v>
      </c>
      <c r="ES144" s="815">
        <v>0.35</v>
      </c>
      <c r="ET144" s="831">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2" t="s">
        <v>982</v>
      </c>
      <c r="EM145" s="319" t="s">
        <v>980</v>
      </c>
      <c r="EN145" s="275" t="s">
        <v>981</v>
      </c>
      <c r="EO145" s="387">
        <v>0</v>
      </c>
      <c r="EP145" s="387">
        <v>4</v>
      </c>
      <c r="EQ145" s="276">
        <v>1</v>
      </c>
      <c r="ER145" s="276">
        <v>1</v>
      </c>
      <c r="ES145" s="276">
        <v>1</v>
      </c>
      <c r="ET145" s="830">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2" t="s">
        <v>986</v>
      </c>
      <c r="EM146" s="319" t="s">
        <v>984</v>
      </c>
      <c r="EN146" s="275" t="s">
        <v>985</v>
      </c>
      <c r="EO146" s="387">
        <v>1</v>
      </c>
      <c r="EP146" s="387">
        <v>3</v>
      </c>
      <c r="EQ146" s="276">
        <v>1</v>
      </c>
      <c r="ER146" s="276">
        <v>1</v>
      </c>
      <c r="ES146" s="276">
        <v>1</v>
      </c>
      <c r="ET146" s="830">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2" t="s">
        <v>990</v>
      </c>
      <c r="EM147" s="319" t="s">
        <v>988</v>
      </c>
      <c r="EN147" s="275" t="s">
        <v>989</v>
      </c>
      <c r="EO147" s="387">
        <v>0</v>
      </c>
      <c r="EP147" s="387">
        <v>1</v>
      </c>
      <c r="EQ147" s="277">
        <v>0.2</v>
      </c>
      <c r="ER147" s="277">
        <v>0.2</v>
      </c>
      <c r="ES147" s="277">
        <v>0.3</v>
      </c>
      <c r="ET147" s="833">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8" t="s">
        <v>999</v>
      </c>
      <c r="EM148" s="319" t="s">
        <v>996</v>
      </c>
      <c r="EN148" s="275" t="s">
        <v>997</v>
      </c>
      <c r="EO148" s="809">
        <v>12</v>
      </c>
      <c r="EP148" s="809">
        <v>17</v>
      </c>
      <c r="EQ148" s="808">
        <v>0</v>
      </c>
      <c r="ER148" s="808">
        <v>3</v>
      </c>
      <c r="ES148" s="808">
        <v>2</v>
      </c>
      <c r="ET148" s="840">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8" t="s">
        <v>1003</v>
      </c>
      <c r="EM149" s="319" t="s">
        <v>1001</v>
      </c>
      <c r="EN149" s="275" t="s">
        <v>1002</v>
      </c>
      <c r="EO149" s="275">
        <v>0</v>
      </c>
      <c r="EP149" s="275">
        <v>3</v>
      </c>
      <c r="EQ149" s="277">
        <v>0.2</v>
      </c>
      <c r="ER149" s="843">
        <v>0.2</v>
      </c>
      <c r="ES149" s="843">
        <v>1.6</v>
      </c>
      <c r="ET149" s="830">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8" t="s">
        <v>1007</v>
      </c>
      <c r="EM150" s="319" t="s">
        <v>1005</v>
      </c>
      <c r="EN150" s="275" t="s">
        <v>1006</v>
      </c>
      <c r="EO150" s="387">
        <v>12</v>
      </c>
      <c r="EP150" s="387">
        <v>12</v>
      </c>
      <c r="EQ150" s="276">
        <v>12</v>
      </c>
      <c r="ER150" s="844">
        <v>4</v>
      </c>
      <c r="ES150" s="844">
        <v>4</v>
      </c>
      <c r="ET150" s="845">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8" t="s">
        <v>1011</v>
      </c>
      <c r="EM151" s="319" t="s">
        <v>1009</v>
      </c>
      <c r="EN151" s="275" t="s">
        <v>1010</v>
      </c>
      <c r="EO151" s="841">
        <v>26</v>
      </c>
      <c r="EP151" s="841">
        <v>28</v>
      </c>
      <c r="EQ151" s="808">
        <v>0</v>
      </c>
      <c r="ER151" s="843">
        <v>0.5</v>
      </c>
      <c r="ES151" s="843">
        <v>0.5</v>
      </c>
      <c r="ET151" s="845">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8" t="s">
        <v>1015</v>
      </c>
      <c r="EM152" s="319" t="s">
        <v>1013</v>
      </c>
      <c r="EN152" s="275" t="s">
        <v>1014</v>
      </c>
      <c r="EO152" s="387">
        <v>0</v>
      </c>
      <c r="EP152" s="387">
        <v>3</v>
      </c>
      <c r="EQ152" s="276">
        <v>0</v>
      </c>
      <c r="ER152" s="844">
        <v>0</v>
      </c>
      <c r="ES152" s="844">
        <v>2</v>
      </c>
      <c r="ET152" s="830">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8" t="s">
        <v>1019</v>
      </c>
      <c r="EM153" s="319" t="s">
        <v>1017</v>
      </c>
      <c r="EN153" s="275" t="s">
        <v>1018</v>
      </c>
      <c r="EO153" s="387">
        <v>26</v>
      </c>
      <c r="EP153" s="387">
        <v>26</v>
      </c>
      <c r="EQ153" s="277">
        <v>0.2</v>
      </c>
      <c r="ER153" s="277">
        <v>7.8</v>
      </c>
      <c r="ES153" s="276">
        <v>10</v>
      </c>
      <c r="ET153" s="830">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8" t="s">
        <v>1022</v>
      </c>
      <c r="EM154" s="319" t="s">
        <v>1021</v>
      </c>
      <c r="EN154" s="275" t="s">
        <v>1010</v>
      </c>
      <c r="EO154" s="654">
        <v>0.6</v>
      </c>
      <c r="EP154" s="387">
        <v>1</v>
      </c>
      <c r="EQ154" s="277">
        <v>0.5</v>
      </c>
      <c r="ER154" s="843">
        <v>0.4</v>
      </c>
      <c r="ES154" s="843">
        <v>0.1</v>
      </c>
      <c r="ET154" s="830">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8" t="s">
        <v>1025</v>
      </c>
      <c r="EM155" s="319" t="s">
        <v>1024</v>
      </c>
      <c r="EN155" s="275" t="s">
        <v>1018</v>
      </c>
      <c r="EO155" s="387">
        <v>1</v>
      </c>
      <c r="EP155" s="387">
        <v>1</v>
      </c>
      <c r="EQ155" s="276">
        <v>0</v>
      </c>
      <c r="ER155" s="844">
        <v>0</v>
      </c>
      <c r="ES155" s="843">
        <v>0.5</v>
      </c>
      <c r="ET155" s="846">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8" t="s">
        <v>1028</v>
      </c>
      <c r="EM156" s="319" t="s">
        <v>1027</v>
      </c>
      <c r="EN156" s="275" t="s">
        <v>1010</v>
      </c>
      <c r="EO156" s="387">
        <v>1</v>
      </c>
      <c r="EP156" s="387">
        <v>2</v>
      </c>
      <c r="EQ156" s="277">
        <v>0.4</v>
      </c>
      <c r="ER156" s="847">
        <v>0.08</v>
      </c>
      <c r="ES156" s="847">
        <v>0.6</v>
      </c>
      <c r="ET156" s="848">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8" t="s">
        <v>1031</v>
      </c>
      <c r="EM157" s="319" t="s">
        <v>1030</v>
      </c>
      <c r="EN157" s="275" t="s">
        <v>1018</v>
      </c>
      <c r="EO157" s="387">
        <v>3</v>
      </c>
      <c r="EP157" s="387">
        <v>3</v>
      </c>
      <c r="EQ157" s="277">
        <v>2</v>
      </c>
      <c r="ER157" s="844">
        <v>1</v>
      </c>
      <c r="ES157" s="844">
        <v>1</v>
      </c>
      <c r="ET157" s="845">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8" t="s">
        <v>1034</v>
      </c>
      <c r="EM158" s="319" t="s">
        <v>1033</v>
      </c>
      <c r="EN158" s="275" t="s">
        <v>1010</v>
      </c>
      <c r="EO158" s="841">
        <v>2</v>
      </c>
      <c r="EP158" s="841">
        <v>6</v>
      </c>
      <c r="EQ158" s="808">
        <v>1</v>
      </c>
      <c r="ER158" s="844">
        <v>1</v>
      </c>
      <c r="ES158" s="844">
        <v>2</v>
      </c>
      <c r="ET158" s="840">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8" t="s">
        <v>1037</v>
      </c>
      <c r="EM159" s="319" t="s">
        <v>1036</v>
      </c>
      <c r="EN159" s="275" t="s">
        <v>1018</v>
      </c>
      <c r="EO159" s="387">
        <v>6</v>
      </c>
      <c r="EP159" s="387">
        <v>7</v>
      </c>
      <c r="EQ159" s="277">
        <v>0.2</v>
      </c>
      <c r="ER159" s="843">
        <v>0.4</v>
      </c>
      <c r="ES159" s="843">
        <v>0.4</v>
      </c>
      <c r="ET159" s="845">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8" t="s">
        <v>1040</v>
      </c>
      <c r="EM160" s="319" t="s">
        <v>1039</v>
      </c>
      <c r="EN160" s="275" t="s">
        <v>1010</v>
      </c>
      <c r="EO160" s="387">
        <v>0</v>
      </c>
      <c r="EP160" s="387">
        <v>1</v>
      </c>
      <c r="EQ160" s="276">
        <v>0</v>
      </c>
      <c r="ER160" s="843">
        <v>0.7</v>
      </c>
      <c r="ES160" s="843">
        <v>0.3</v>
      </c>
      <c r="ET160" s="830">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8" t="s">
        <v>1043</v>
      </c>
      <c r="EM161" s="319" t="s">
        <v>1042</v>
      </c>
      <c r="EN161" s="275" t="s">
        <v>1018</v>
      </c>
      <c r="EO161" s="387">
        <v>1</v>
      </c>
      <c r="EP161" s="387">
        <v>1</v>
      </c>
      <c r="EQ161" s="276">
        <v>0</v>
      </c>
      <c r="ER161" s="276">
        <v>0</v>
      </c>
      <c r="ES161" s="276">
        <v>0</v>
      </c>
      <c r="ET161" s="830">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8" t="s">
        <v>1047</v>
      </c>
      <c r="EM162" s="319" t="s">
        <v>1046</v>
      </c>
      <c r="EN162" s="275" t="s">
        <v>1010</v>
      </c>
      <c r="EO162" s="387">
        <v>0</v>
      </c>
      <c r="EP162" s="387">
        <v>3</v>
      </c>
      <c r="EQ162" s="277">
        <v>0.5</v>
      </c>
      <c r="ER162" s="843">
        <v>0.5</v>
      </c>
      <c r="ES162" s="276">
        <v>1</v>
      </c>
      <c r="ET162" s="845">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8" t="s">
        <v>1050</v>
      </c>
      <c r="EM163" s="319" t="s">
        <v>1049</v>
      </c>
      <c r="EN163" s="275" t="s">
        <v>1018</v>
      </c>
      <c r="EO163" s="387">
        <v>19</v>
      </c>
      <c r="EP163" s="387">
        <v>22</v>
      </c>
      <c r="EQ163" s="276">
        <v>4</v>
      </c>
      <c r="ER163" s="844">
        <v>6</v>
      </c>
      <c r="ES163" s="844">
        <v>8</v>
      </c>
      <c r="ET163" s="830">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8" t="s">
        <v>1055</v>
      </c>
      <c r="EM164" s="319" t="s">
        <v>1053</v>
      </c>
      <c r="EN164" s="275" t="s">
        <v>1054</v>
      </c>
      <c r="EO164" s="387">
        <v>0</v>
      </c>
      <c r="EP164" s="387">
        <v>1</v>
      </c>
      <c r="EQ164" s="277">
        <v>0</v>
      </c>
      <c r="ER164" s="843">
        <v>0</v>
      </c>
      <c r="ES164" s="843">
        <v>0.8</v>
      </c>
      <c r="ET164" s="846">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8" t="s">
        <v>1058</v>
      </c>
      <c r="EM165" s="319" t="s">
        <v>65</v>
      </c>
      <c r="EN165" s="809" t="s">
        <v>1054</v>
      </c>
      <c r="EO165" s="841">
        <v>0</v>
      </c>
      <c r="EP165" s="810">
        <v>0.3</v>
      </c>
      <c r="EQ165" s="807">
        <v>0</v>
      </c>
      <c r="ER165" s="843">
        <v>0</v>
      </c>
      <c r="ES165" s="843">
        <v>0</v>
      </c>
      <c r="ET165" s="846">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8" t="s">
        <v>1062</v>
      </c>
      <c r="EM166" s="319" t="s">
        <v>1061</v>
      </c>
      <c r="EN166" s="275" t="s">
        <v>1054</v>
      </c>
      <c r="EO166" s="387">
        <v>0</v>
      </c>
      <c r="EP166" s="387">
        <v>1</v>
      </c>
      <c r="EQ166" s="330">
        <v>0.15</v>
      </c>
      <c r="ER166" s="847">
        <v>0.1</v>
      </c>
      <c r="ES166" s="847">
        <v>0.75</v>
      </c>
      <c r="ET166" s="846">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8" t="s">
        <v>1066</v>
      </c>
      <c r="EM167" s="319" t="s">
        <v>1065</v>
      </c>
      <c r="EN167" s="275" t="s">
        <v>1054</v>
      </c>
      <c r="EO167" s="387">
        <v>0</v>
      </c>
      <c r="EP167" s="387">
        <v>1</v>
      </c>
      <c r="EQ167" s="330">
        <v>0</v>
      </c>
      <c r="ER167" s="847">
        <v>0.05</v>
      </c>
      <c r="ES167" s="330">
        <v>0.4</v>
      </c>
      <c r="ET167" s="848">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8" t="s">
        <v>1070</v>
      </c>
      <c r="EM168" s="319" t="s">
        <v>1069</v>
      </c>
      <c r="EN168" s="275" t="s">
        <v>1054</v>
      </c>
      <c r="EO168" s="387">
        <v>0</v>
      </c>
      <c r="EP168" s="387">
        <v>1</v>
      </c>
      <c r="EQ168" s="807">
        <v>0</v>
      </c>
      <c r="ER168" s="843">
        <v>0</v>
      </c>
      <c r="ES168" s="843">
        <v>1</v>
      </c>
      <c r="ET168" s="846">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2" t="s">
        <v>1078</v>
      </c>
      <c r="EM169" s="319" t="s">
        <v>1076</v>
      </c>
      <c r="EN169" s="275" t="s">
        <v>1077</v>
      </c>
      <c r="EO169" s="275">
        <v>0.3</v>
      </c>
      <c r="EP169" s="275">
        <v>1</v>
      </c>
      <c r="EQ169" s="276">
        <v>0</v>
      </c>
      <c r="ER169" s="844">
        <v>0</v>
      </c>
      <c r="ES169" s="844">
        <v>1</v>
      </c>
      <c r="ET169" s="830">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2" t="s">
        <v>1082</v>
      </c>
      <c r="EM170" s="319" t="s">
        <v>1080</v>
      </c>
      <c r="EN170" s="275" t="s">
        <v>1081</v>
      </c>
      <c r="EO170" s="275">
        <v>6</v>
      </c>
      <c r="EP170" s="809">
        <v>8</v>
      </c>
      <c r="EQ170" s="807">
        <v>0</v>
      </c>
      <c r="ER170" s="843">
        <v>0</v>
      </c>
      <c r="ES170" s="843">
        <v>2</v>
      </c>
      <c r="ET170" s="835">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2" t="s">
        <v>1086</v>
      </c>
      <c r="EM171" s="319" t="s">
        <v>1084</v>
      </c>
      <c r="EN171" s="275" t="s">
        <v>1085</v>
      </c>
      <c r="EO171" s="387">
        <v>15</v>
      </c>
      <c r="EP171" s="841">
        <v>35</v>
      </c>
      <c r="EQ171" s="807">
        <v>0</v>
      </c>
      <c r="ER171" s="843">
        <v>14</v>
      </c>
      <c r="ES171" s="843">
        <v>14</v>
      </c>
      <c r="ET171" s="846">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2" t="s">
        <v>1090</v>
      </c>
      <c r="EM172" s="319" t="s">
        <v>1088</v>
      </c>
      <c r="EN172" s="275" t="s">
        <v>1089</v>
      </c>
      <c r="EO172" s="387">
        <v>140</v>
      </c>
      <c r="EP172" s="387">
        <v>140</v>
      </c>
      <c r="EQ172" s="276">
        <v>20</v>
      </c>
      <c r="ER172" s="276">
        <v>40</v>
      </c>
      <c r="ES172" s="276">
        <v>40</v>
      </c>
      <c r="ET172" s="830">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2" t="s">
        <v>1094</v>
      </c>
      <c r="EM173" s="319" t="s">
        <v>1092</v>
      </c>
      <c r="EN173" s="275" t="s">
        <v>1093</v>
      </c>
      <c r="EO173" s="841">
        <v>12</v>
      </c>
      <c r="EP173" s="841">
        <v>30</v>
      </c>
      <c r="EQ173" s="808">
        <v>2</v>
      </c>
      <c r="ER173" s="808">
        <v>6</v>
      </c>
      <c r="ES173" s="808">
        <v>5</v>
      </c>
      <c r="ET173" s="840">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2" t="s">
        <v>1098</v>
      </c>
      <c r="EM174" s="319" t="s">
        <v>1096</v>
      </c>
      <c r="EN174" s="275" t="s">
        <v>1097</v>
      </c>
      <c r="EO174" s="841">
        <v>4</v>
      </c>
      <c r="EP174" s="841">
        <v>9</v>
      </c>
      <c r="EQ174" s="808">
        <v>1</v>
      </c>
      <c r="ER174" s="844">
        <v>3</v>
      </c>
      <c r="ES174" s="844">
        <v>5</v>
      </c>
      <c r="ET174" s="845">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2" t="s">
        <v>1102</v>
      </c>
      <c r="EM175" s="319" t="s">
        <v>1100</v>
      </c>
      <c r="EN175" s="275" t="s">
        <v>1101</v>
      </c>
      <c r="EO175" s="387">
        <v>0</v>
      </c>
      <c r="EP175" s="387">
        <v>5</v>
      </c>
      <c r="EQ175" s="276">
        <v>0</v>
      </c>
      <c r="ER175" s="849">
        <v>5</v>
      </c>
      <c r="ES175" s="849">
        <v>0</v>
      </c>
      <c r="ET175" s="850">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2" t="s">
        <v>1106</v>
      </c>
      <c r="EM176" s="319" t="s">
        <v>1104</v>
      </c>
      <c r="EN176" s="275" t="s">
        <v>1105</v>
      </c>
      <c r="EO176" s="841">
        <v>64</v>
      </c>
      <c r="EP176" s="841">
        <v>89</v>
      </c>
      <c r="EQ176" s="808">
        <v>7</v>
      </c>
      <c r="ER176" s="844">
        <v>8</v>
      </c>
      <c r="ES176" s="844">
        <v>9</v>
      </c>
      <c r="ET176" s="845">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2" t="s">
        <v>1110</v>
      </c>
      <c r="EM177" s="319" t="s">
        <v>1108</v>
      </c>
      <c r="EN177" s="275" t="s">
        <v>1109</v>
      </c>
      <c r="EO177" s="841">
        <v>1</v>
      </c>
      <c r="EP177" s="841">
        <v>6</v>
      </c>
      <c r="EQ177" s="807">
        <v>0.5</v>
      </c>
      <c r="ER177" s="807">
        <v>1.5</v>
      </c>
      <c r="ES177" s="807">
        <v>1.5</v>
      </c>
      <c r="ET177" s="835">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2" t="s">
        <v>1114</v>
      </c>
      <c r="EM178" s="319" t="s">
        <v>1112</v>
      </c>
      <c r="EN178" s="275" t="s">
        <v>1113</v>
      </c>
      <c r="EO178" s="387">
        <v>0</v>
      </c>
      <c r="EP178" s="387">
        <v>1</v>
      </c>
      <c r="EQ178" s="276">
        <v>0</v>
      </c>
      <c r="ER178" s="277">
        <v>0.5</v>
      </c>
      <c r="ES178" s="277">
        <v>0.5</v>
      </c>
      <c r="ET178" s="830">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2" t="s">
        <v>1118</v>
      </c>
      <c r="EM179" s="319" t="s">
        <v>1116</v>
      </c>
      <c r="EN179" s="275" t="s">
        <v>1117</v>
      </c>
      <c r="EO179" s="387">
        <v>0</v>
      </c>
      <c r="EP179" s="387">
        <v>1</v>
      </c>
      <c r="EQ179" s="276">
        <v>0</v>
      </c>
      <c r="ER179" s="843">
        <v>0.1</v>
      </c>
      <c r="ES179" s="843">
        <v>0.9</v>
      </c>
      <c r="ET179" s="830">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2" t="s">
        <v>1121</v>
      </c>
      <c r="EM180" s="319" t="s">
        <v>1120</v>
      </c>
      <c r="EN180" s="275" t="s">
        <v>906</v>
      </c>
      <c r="EO180" s="387">
        <v>0</v>
      </c>
      <c r="EP180" s="387">
        <v>1</v>
      </c>
      <c r="EQ180" s="330">
        <v>0.02</v>
      </c>
      <c r="ER180" s="843">
        <v>0</v>
      </c>
      <c r="ES180" s="330">
        <v>0.08</v>
      </c>
      <c r="ET180" s="846">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2" t="s">
        <v>1125</v>
      </c>
      <c r="EM181" s="319" t="s">
        <v>1123</v>
      </c>
      <c r="EN181" s="275" t="s">
        <v>1124</v>
      </c>
      <c r="EO181" s="387">
        <v>0</v>
      </c>
      <c r="EP181" s="387">
        <v>1</v>
      </c>
      <c r="EQ181" s="276">
        <v>0</v>
      </c>
      <c r="ER181" s="847">
        <v>0</v>
      </c>
      <c r="ES181" s="330">
        <v>0.35</v>
      </c>
      <c r="ET181" s="848">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2" t="s">
        <v>1132</v>
      </c>
      <c r="EM182" s="319" t="s">
        <v>1130</v>
      </c>
      <c r="EN182" s="275" t="s">
        <v>1131</v>
      </c>
      <c r="EO182" s="275">
        <v>184</v>
      </c>
      <c r="EP182" s="275">
        <v>300</v>
      </c>
      <c r="EQ182" s="276">
        <v>0</v>
      </c>
      <c r="ER182" s="844">
        <v>58</v>
      </c>
      <c r="ES182" s="844">
        <v>58</v>
      </c>
      <c r="ET182" s="830">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2" t="s">
        <v>1136</v>
      </c>
      <c r="EM183" s="319" t="s">
        <v>1134</v>
      </c>
      <c r="EN183" s="275" t="s">
        <v>1135</v>
      </c>
      <c r="EO183" s="275">
        <v>1</v>
      </c>
      <c r="EP183" s="275">
        <v>1</v>
      </c>
      <c r="EQ183" s="330">
        <v>0.25</v>
      </c>
      <c r="ER183" s="330">
        <v>0.25</v>
      </c>
      <c r="ES183" s="330">
        <v>0.25</v>
      </c>
      <c r="ET183" s="829">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2" t="s">
        <v>1140</v>
      </c>
      <c r="EM184" s="319" t="s">
        <v>1138</v>
      </c>
      <c r="EN184" s="275" t="s">
        <v>1139</v>
      </c>
      <c r="EO184" s="649">
        <v>3610</v>
      </c>
      <c r="EP184" s="809">
        <v>3610</v>
      </c>
      <c r="EQ184" s="808">
        <v>3610</v>
      </c>
      <c r="ER184" s="808">
        <v>3610</v>
      </c>
      <c r="ES184" s="808">
        <v>3610</v>
      </c>
      <c r="ET184" s="840">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2" t="s">
        <v>1145</v>
      </c>
      <c r="EM185" s="319" t="s">
        <v>1144</v>
      </c>
      <c r="EN185" s="275" t="s">
        <v>305</v>
      </c>
      <c r="EO185" s="275">
        <v>0</v>
      </c>
      <c r="EP185" s="275">
        <v>1</v>
      </c>
      <c r="EQ185" s="330">
        <v>0.25</v>
      </c>
      <c r="ER185" s="847">
        <v>0</v>
      </c>
      <c r="ES185" s="847">
        <v>0</v>
      </c>
      <c r="ET185" s="848">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8" t="s">
        <v>1152</v>
      </c>
      <c r="EM186" s="319" t="s">
        <v>1149</v>
      </c>
      <c r="EN186" s="275" t="s">
        <v>1150</v>
      </c>
      <c r="EO186" s="275">
        <v>0</v>
      </c>
      <c r="EP186" s="275">
        <v>1</v>
      </c>
      <c r="EQ186" s="277">
        <v>0.5</v>
      </c>
      <c r="ER186" s="814">
        <v>0.3</v>
      </c>
      <c r="ES186" s="814">
        <v>0.2</v>
      </c>
      <c r="ET186" s="830">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8" t="s">
        <v>1156</v>
      </c>
      <c r="EM187" s="319" t="s">
        <v>1154</v>
      </c>
      <c r="EN187" s="275" t="s">
        <v>1155</v>
      </c>
      <c r="EO187" s="275">
        <v>0</v>
      </c>
      <c r="EP187" s="277">
        <v>100</v>
      </c>
      <c r="EQ187" s="277">
        <v>10</v>
      </c>
      <c r="ER187" s="277">
        <v>30</v>
      </c>
      <c r="ES187" s="277">
        <v>30</v>
      </c>
      <c r="ET187" s="833">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8" t="s">
        <v>1160</v>
      </c>
      <c r="EM188" s="319" t="s">
        <v>1158</v>
      </c>
      <c r="EN188" s="275" t="s">
        <v>1159</v>
      </c>
      <c r="EO188" s="387">
        <v>0</v>
      </c>
      <c r="EP188" s="387">
        <v>1</v>
      </c>
      <c r="EQ188" s="276">
        <v>0</v>
      </c>
      <c r="ER188" s="814">
        <v>0.3</v>
      </c>
      <c r="ES188" s="814">
        <v>0.4</v>
      </c>
      <c r="ET188" s="828">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8" t="s">
        <v>1164</v>
      </c>
      <c r="EM189" s="319" t="s">
        <v>1162</v>
      </c>
      <c r="EN189" s="275" t="s">
        <v>1163</v>
      </c>
      <c r="EO189" s="387">
        <v>0</v>
      </c>
      <c r="EP189" s="387">
        <v>2</v>
      </c>
      <c r="EQ189" s="277">
        <v>0</v>
      </c>
      <c r="ER189" s="814">
        <v>0.5</v>
      </c>
      <c r="ES189" s="277">
        <v>1</v>
      </c>
      <c r="ET189" s="828">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8" t="s">
        <v>1168</v>
      </c>
      <c r="EM190" s="319" t="s">
        <v>1166</v>
      </c>
      <c r="EN190" s="275" t="s">
        <v>1167</v>
      </c>
      <c r="EO190" s="387">
        <v>0</v>
      </c>
      <c r="EP190" s="387">
        <v>1</v>
      </c>
      <c r="EQ190" s="330">
        <v>0.25</v>
      </c>
      <c r="ER190" s="330">
        <v>0.25</v>
      </c>
      <c r="ES190" s="330">
        <v>0.25</v>
      </c>
      <c r="ET190" s="829">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8" t="s">
        <v>1172</v>
      </c>
      <c r="EM191" s="319" t="s">
        <v>1170</v>
      </c>
      <c r="EN191" s="275" t="s">
        <v>1171</v>
      </c>
      <c r="EO191" s="841">
        <v>435</v>
      </c>
      <c r="EP191" s="841">
        <v>450</v>
      </c>
      <c r="EQ191" s="808">
        <v>1</v>
      </c>
      <c r="ER191" s="813">
        <v>3</v>
      </c>
      <c r="ES191" s="813">
        <v>9</v>
      </c>
      <c r="ET191" s="840">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2" t="s">
        <v>1178</v>
      </c>
      <c r="EM192" s="319" t="s">
        <v>1176</v>
      </c>
      <c r="EN192" s="275" t="s">
        <v>1177</v>
      </c>
      <c r="EO192" s="275">
        <v>0</v>
      </c>
      <c r="EP192" s="275">
        <v>1</v>
      </c>
      <c r="EQ192" s="276">
        <v>1</v>
      </c>
      <c r="ER192" s="276">
        <v>1</v>
      </c>
      <c r="ES192" s="276">
        <v>1</v>
      </c>
      <c r="ET192" s="830">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2" t="s">
        <v>1182</v>
      </c>
      <c r="EM193" s="319" t="s">
        <v>1180</v>
      </c>
      <c r="EN193" s="275" t="s">
        <v>1181</v>
      </c>
      <c r="EO193" s="275">
        <v>0</v>
      </c>
      <c r="EP193" s="275">
        <v>1</v>
      </c>
      <c r="EQ193" s="276">
        <v>1</v>
      </c>
      <c r="ER193" s="276">
        <v>1</v>
      </c>
      <c r="ES193" s="276">
        <v>1</v>
      </c>
      <c r="ET193" s="830">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2" t="s">
        <v>1186</v>
      </c>
      <c r="EM194" s="319" t="s">
        <v>1184</v>
      </c>
      <c r="EN194" s="275" t="s">
        <v>1185</v>
      </c>
      <c r="EO194" s="387">
        <v>2</v>
      </c>
      <c r="EP194" s="387">
        <v>2</v>
      </c>
      <c r="EQ194" s="808">
        <v>0</v>
      </c>
      <c r="ER194" s="813">
        <v>0</v>
      </c>
      <c r="ES194" s="808">
        <v>1</v>
      </c>
      <c r="ET194" s="834">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2" t="s">
        <v>1193</v>
      </c>
      <c r="EM195" s="319" t="s">
        <v>1191</v>
      </c>
      <c r="EN195" s="275" t="s">
        <v>1192</v>
      </c>
      <c r="EO195" s="275">
        <v>800</v>
      </c>
      <c r="EP195" s="809">
        <v>2800</v>
      </c>
      <c r="EQ195" s="808">
        <v>100</v>
      </c>
      <c r="ER195" s="814">
        <v>1</v>
      </c>
      <c r="ES195" s="813">
        <v>50</v>
      </c>
      <c r="ET195" s="834">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2" t="s">
        <v>1198</v>
      </c>
      <c r="EM196" s="319" t="s">
        <v>1196</v>
      </c>
      <c r="EN196" s="275" t="s">
        <v>1197</v>
      </c>
      <c r="EO196" s="275">
        <v>0</v>
      </c>
      <c r="EP196" s="275">
        <v>400</v>
      </c>
      <c r="EQ196" s="276">
        <v>0</v>
      </c>
      <c r="ER196" s="813">
        <v>0</v>
      </c>
      <c r="ES196" s="813">
        <v>100</v>
      </c>
      <c r="ET196" s="834">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2" t="s">
        <v>1202</v>
      </c>
      <c r="EM197" s="319" t="s">
        <v>1200</v>
      </c>
      <c r="EN197" s="275" t="s">
        <v>1201</v>
      </c>
      <c r="EO197" s="275">
        <v>0</v>
      </c>
      <c r="EP197" s="275">
        <v>100</v>
      </c>
      <c r="EQ197" s="276">
        <v>0</v>
      </c>
      <c r="ER197" s="813">
        <v>0</v>
      </c>
      <c r="ES197" s="813">
        <v>30</v>
      </c>
      <c r="ET197" s="834">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2" t="s">
        <v>1207</v>
      </c>
      <c r="EM198" s="319" t="s">
        <v>1205</v>
      </c>
      <c r="EN198" s="275" t="s">
        <v>1206</v>
      </c>
      <c r="EO198" s="275">
        <v>0</v>
      </c>
      <c r="EP198" s="275">
        <v>1</v>
      </c>
      <c r="EQ198" s="330">
        <v>0</v>
      </c>
      <c r="ER198" s="815">
        <v>0</v>
      </c>
      <c r="ES198" s="330">
        <v>0.5</v>
      </c>
      <c r="ET198" s="831">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2" t="s">
        <v>1211</v>
      </c>
      <c r="EM199" s="319" t="s">
        <v>1209</v>
      </c>
      <c r="EN199" s="275" t="s">
        <v>1905</v>
      </c>
      <c r="EO199" s="277">
        <v>30</v>
      </c>
      <c r="EP199" s="807">
        <v>100</v>
      </c>
      <c r="EQ199" s="807">
        <v>0</v>
      </c>
      <c r="ER199" s="815">
        <v>80</v>
      </c>
      <c r="ES199" s="813">
        <v>20</v>
      </c>
      <c r="ET199" s="831">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2" t="s">
        <v>1215</v>
      </c>
      <c r="EM200" s="319" t="s">
        <v>1213</v>
      </c>
      <c r="EN200" s="275" t="s">
        <v>1214</v>
      </c>
      <c r="EO200" s="275">
        <v>0</v>
      </c>
      <c r="EP200" s="275">
        <v>1</v>
      </c>
      <c r="EQ200" s="330">
        <v>0.51</v>
      </c>
      <c r="ER200" s="330">
        <v>0.16</v>
      </c>
      <c r="ES200" s="330">
        <v>0.16</v>
      </c>
      <c r="ET200" s="829">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6" t="s">
        <v>1222</v>
      </c>
      <c r="EM201" s="319" t="s">
        <v>1220</v>
      </c>
      <c r="EN201" s="275" t="s">
        <v>282</v>
      </c>
      <c r="EO201" s="275">
        <v>0</v>
      </c>
      <c r="EP201" s="275">
        <v>1</v>
      </c>
      <c r="EQ201" s="330">
        <v>0.25</v>
      </c>
      <c r="ER201" s="815">
        <v>0.13</v>
      </c>
      <c r="ES201" s="815">
        <v>0.37</v>
      </c>
      <c r="ET201" s="829">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6" t="s">
        <v>1226</v>
      </c>
      <c r="EM202" s="319" t="s">
        <v>1224</v>
      </c>
      <c r="EN202" s="275" t="s">
        <v>1225</v>
      </c>
      <c r="EO202" s="275">
        <v>2</v>
      </c>
      <c r="EP202" s="275">
        <v>2</v>
      </c>
      <c r="EQ202" s="277">
        <v>0</v>
      </c>
      <c r="ER202" s="330">
        <v>0.75</v>
      </c>
      <c r="ES202" s="330">
        <v>0.75</v>
      </c>
      <c r="ET202" s="833">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6" t="s">
        <v>1230</v>
      </c>
      <c r="EM203" s="319" t="s">
        <v>1228</v>
      </c>
      <c r="EN203" s="275" t="s">
        <v>1229</v>
      </c>
      <c r="EO203" s="689">
        <v>0.25</v>
      </c>
      <c r="EP203" s="387">
        <v>1</v>
      </c>
      <c r="EQ203" s="276">
        <v>0</v>
      </c>
      <c r="ER203" s="815">
        <v>0</v>
      </c>
      <c r="ES203" s="277">
        <v>0.5</v>
      </c>
      <c r="ET203" s="831">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6" t="s">
        <v>1234</v>
      </c>
      <c r="EM204" s="319" t="s">
        <v>1232</v>
      </c>
      <c r="EN204" s="275" t="s">
        <v>1233</v>
      </c>
      <c r="EO204" s="387">
        <v>20</v>
      </c>
      <c r="EP204" s="387">
        <v>20</v>
      </c>
      <c r="EQ204" s="276">
        <v>4</v>
      </c>
      <c r="ER204" s="276">
        <v>6</v>
      </c>
      <c r="ES204" s="813">
        <v>6</v>
      </c>
      <c r="ET204" s="834">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6" t="s">
        <v>1238</v>
      </c>
      <c r="EM205" s="319" t="s">
        <v>1236</v>
      </c>
      <c r="EN205" s="275" t="s">
        <v>1237</v>
      </c>
      <c r="EO205" s="387">
        <v>1</v>
      </c>
      <c r="EP205" s="387">
        <v>1</v>
      </c>
      <c r="EQ205" s="276">
        <v>0</v>
      </c>
      <c r="ER205" s="815">
        <v>0.25</v>
      </c>
      <c r="ES205" s="815">
        <v>0.38</v>
      </c>
      <c r="ET205" s="831">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2" t="s">
        <v>1244</v>
      </c>
      <c r="EM206" s="319" t="s">
        <v>1242</v>
      </c>
      <c r="EN206" s="275" t="s">
        <v>1243</v>
      </c>
      <c r="EO206" s="275">
        <v>0</v>
      </c>
      <c r="EP206" s="275">
        <v>1</v>
      </c>
      <c r="EQ206" s="276">
        <v>0</v>
      </c>
      <c r="ER206" s="814">
        <v>0</v>
      </c>
      <c r="ES206" s="814">
        <v>0.5</v>
      </c>
      <c r="ET206" s="828">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2" t="s">
        <v>1247</v>
      </c>
      <c r="EM207" s="319" t="s">
        <v>1246</v>
      </c>
      <c r="EN207" s="275" t="s">
        <v>874</v>
      </c>
      <c r="EO207" s="275">
        <v>1</v>
      </c>
      <c r="EP207" s="275">
        <v>1</v>
      </c>
      <c r="EQ207" s="277">
        <v>0.2</v>
      </c>
      <c r="ER207" s="277">
        <v>0.3</v>
      </c>
      <c r="ES207" s="277">
        <v>0.3</v>
      </c>
      <c r="ET207" s="833">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2" t="s">
        <v>1251</v>
      </c>
      <c r="EM208" s="319" t="s">
        <v>1249</v>
      </c>
      <c r="EN208" s="275" t="s">
        <v>1250</v>
      </c>
      <c r="EO208" s="387">
        <v>24</v>
      </c>
      <c r="EP208" s="387">
        <v>80</v>
      </c>
      <c r="EQ208" s="276">
        <v>0</v>
      </c>
      <c r="ER208" s="813">
        <v>4</v>
      </c>
      <c r="ES208" s="813">
        <v>26</v>
      </c>
      <c r="ET208" s="834">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2" t="s">
        <v>1255</v>
      </c>
      <c r="EM209" s="319" t="s">
        <v>1253</v>
      </c>
      <c r="EN209" s="275" t="s">
        <v>1254</v>
      </c>
      <c r="EO209" s="841">
        <v>51</v>
      </c>
      <c r="EP209" s="841">
        <v>65</v>
      </c>
      <c r="EQ209" s="808">
        <v>0</v>
      </c>
      <c r="ER209" s="813">
        <v>3</v>
      </c>
      <c r="ES209" s="808">
        <v>6</v>
      </c>
      <c r="ET209" s="834">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2" t="s">
        <v>1259</v>
      </c>
      <c r="EM210" s="319" t="s">
        <v>1257</v>
      </c>
      <c r="EN210" s="275" t="s">
        <v>1258</v>
      </c>
      <c r="EO210" s="387">
        <v>0</v>
      </c>
      <c r="EP210" s="387">
        <v>1</v>
      </c>
      <c r="EQ210" s="276">
        <v>0</v>
      </c>
      <c r="ER210" s="277">
        <v>0.2</v>
      </c>
      <c r="ES210" s="277">
        <v>0.5</v>
      </c>
      <c r="ET210" s="833">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2" t="s">
        <v>1265</v>
      </c>
      <c r="EM211" s="319" t="s">
        <v>1263</v>
      </c>
      <c r="EN211" s="275" t="s">
        <v>1264</v>
      </c>
      <c r="EO211" s="275">
        <v>1</v>
      </c>
      <c r="EP211" s="275">
        <v>1</v>
      </c>
      <c r="EQ211" s="276">
        <v>0</v>
      </c>
      <c r="ER211" s="815">
        <v>0.25</v>
      </c>
      <c r="ES211" s="814">
        <v>0.5</v>
      </c>
      <c r="ET211" s="831">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2" t="s">
        <v>1269</v>
      </c>
      <c r="EM212" s="319" t="s">
        <v>1267</v>
      </c>
      <c r="EN212" s="275" t="s">
        <v>1268</v>
      </c>
      <c r="EO212" s="275">
        <v>0</v>
      </c>
      <c r="EP212" s="275">
        <v>1</v>
      </c>
      <c r="EQ212" s="277">
        <v>0.1</v>
      </c>
      <c r="ER212" s="815">
        <v>0.9</v>
      </c>
      <c r="ES212" s="330">
        <v>0</v>
      </c>
      <c r="ET212" s="833">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2" t="s">
        <v>1273</v>
      </c>
      <c r="EM213" s="319" t="s">
        <v>1267</v>
      </c>
      <c r="EN213" s="275" t="s">
        <v>1272</v>
      </c>
      <c r="EO213" s="275">
        <v>0</v>
      </c>
      <c r="EP213" s="809">
        <v>1</v>
      </c>
      <c r="EQ213" s="811">
        <v>0</v>
      </c>
      <c r="ER213" s="815">
        <v>0.3</v>
      </c>
      <c r="ES213" s="811">
        <v>0.35</v>
      </c>
      <c r="ET213" s="851">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2" t="s">
        <v>1277</v>
      </c>
      <c r="EM214" s="827" t="s">
        <v>1275</v>
      </c>
      <c r="EN214" s="274" t="s">
        <v>1276</v>
      </c>
      <c r="EO214" s="274">
        <v>2</v>
      </c>
      <c r="EP214" s="274">
        <v>2</v>
      </c>
      <c r="EQ214" s="491">
        <v>0</v>
      </c>
      <c r="ER214" s="491">
        <v>0</v>
      </c>
      <c r="ES214" s="813">
        <v>1</v>
      </c>
      <c r="ET214" s="834">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2" t="s">
        <v>1281</v>
      </c>
      <c r="EM215" s="319" t="s">
        <v>1279</v>
      </c>
      <c r="EN215" s="275" t="s">
        <v>1280</v>
      </c>
      <c r="EO215" s="275">
        <v>6</v>
      </c>
      <c r="EP215" s="275">
        <v>8</v>
      </c>
      <c r="EQ215" s="276">
        <v>2</v>
      </c>
      <c r="ER215" s="276">
        <v>2</v>
      </c>
      <c r="ES215" s="276">
        <v>2</v>
      </c>
      <c r="ET215" s="830">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2" t="s">
        <v>1284</v>
      </c>
      <c r="EM216" s="319" t="s">
        <v>1283</v>
      </c>
      <c r="EN216" s="275" t="s">
        <v>305</v>
      </c>
      <c r="EO216" s="275">
        <v>1</v>
      </c>
      <c r="EP216" s="275">
        <v>1</v>
      </c>
      <c r="EQ216" s="330">
        <v>0.25</v>
      </c>
      <c r="ER216" s="330">
        <v>0.25</v>
      </c>
      <c r="ES216" s="330">
        <v>0.25</v>
      </c>
      <c r="ET216" s="829">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2" t="s">
        <v>1288</v>
      </c>
      <c r="EM217" s="319" t="s">
        <v>1286</v>
      </c>
      <c r="EN217" s="275" t="s">
        <v>1287</v>
      </c>
      <c r="EO217" s="275">
        <v>0.05</v>
      </c>
      <c r="EP217" s="809">
        <v>0.7</v>
      </c>
      <c r="EQ217" s="807">
        <v>0.1</v>
      </c>
      <c r="ER217" s="815">
        <v>0.2</v>
      </c>
      <c r="ES217" s="814">
        <v>0.2</v>
      </c>
      <c r="ET217" s="828">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6" t="s">
        <v>1294</v>
      </c>
      <c r="EM218" s="319" t="s">
        <v>1292</v>
      </c>
      <c r="EN218" s="275" t="s">
        <v>1293</v>
      </c>
      <c r="EO218" s="275">
        <v>0</v>
      </c>
      <c r="EP218" s="275">
        <v>1</v>
      </c>
      <c r="EQ218" s="330">
        <v>0</v>
      </c>
      <c r="ER218" s="815">
        <v>0</v>
      </c>
      <c r="ES218" s="277">
        <v>0.5</v>
      </c>
      <c r="ET218" s="828">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6" t="s">
        <v>1298</v>
      </c>
      <c r="EM219" s="319" t="s">
        <v>1296</v>
      </c>
      <c r="EN219" s="275" t="s">
        <v>1297</v>
      </c>
      <c r="EO219" s="275">
        <v>35</v>
      </c>
      <c r="EP219" s="275">
        <v>40</v>
      </c>
      <c r="EQ219" s="276">
        <v>10</v>
      </c>
      <c r="ER219" s="276">
        <v>10</v>
      </c>
      <c r="ES219" s="276">
        <v>10</v>
      </c>
      <c r="ET219" s="830">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6" t="s">
        <v>1301</v>
      </c>
      <c r="EM220" s="319" t="s">
        <v>1300</v>
      </c>
      <c r="EN220" s="275" t="s">
        <v>170</v>
      </c>
      <c r="EO220" s="275">
        <v>0</v>
      </c>
      <c r="EP220" s="275">
        <v>4</v>
      </c>
      <c r="EQ220" s="276">
        <v>1</v>
      </c>
      <c r="ER220" s="276">
        <v>1</v>
      </c>
      <c r="ES220" s="276">
        <v>1</v>
      </c>
      <c r="ET220" s="830">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6" t="s">
        <v>1307</v>
      </c>
      <c r="EM221" s="827" t="s">
        <v>1305</v>
      </c>
      <c r="EN221" s="274" t="s">
        <v>1306</v>
      </c>
      <c r="EO221" s="275">
        <v>1</v>
      </c>
      <c r="EP221" s="275">
        <v>1</v>
      </c>
      <c r="EQ221" s="330">
        <v>0.25</v>
      </c>
      <c r="ER221" s="330">
        <v>0.75</v>
      </c>
      <c r="ES221" s="276">
        <v>0</v>
      </c>
      <c r="ET221" s="830">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6" t="s">
        <v>1310</v>
      </c>
      <c r="EM222" s="827" t="s">
        <v>1305</v>
      </c>
      <c r="EN222" s="274" t="s">
        <v>1309</v>
      </c>
      <c r="EO222" s="275">
        <v>1</v>
      </c>
      <c r="EP222" s="275">
        <v>1</v>
      </c>
      <c r="EQ222" s="330">
        <v>0.25</v>
      </c>
      <c r="ER222" s="330">
        <v>0.25</v>
      </c>
      <c r="ES222" s="330">
        <v>0.25</v>
      </c>
      <c r="ET222" s="829">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6" t="s">
        <v>1314</v>
      </c>
      <c r="EM223" s="319" t="s">
        <v>1312</v>
      </c>
      <c r="EN223" s="275" t="s">
        <v>1313</v>
      </c>
      <c r="EO223" s="275">
        <v>3</v>
      </c>
      <c r="EP223" s="275">
        <v>3</v>
      </c>
      <c r="EQ223" s="276">
        <v>0</v>
      </c>
      <c r="ER223" s="276">
        <v>1</v>
      </c>
      <c r="ES223" s="276">
        <v>1</v>
      </c>
      <c r="ET223" s="830">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6" t="s">
        <v>1318</v>
      </c>
      <c r="EM224" s="827" t="s">
        <v>1316</v>
      </c>
      <c r="EN224" s="274" t="s">
        <v>1317</v>
      </c>
      <c r="EO224" s="275">
        <v>0.3</v>
      </c>
      <c r="EP224" s="275">
        <v>1</v>
      </c>
      <c r="EQ224" s="277">
        <v>0.2</v>
      </c>
      <c r="ER224" s="814">
        <v>0.2</v>
      </c>
      <c r="ES224" s="815">
        <v>0.3</v>
      </c>
      <c r="ET224" s="831">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6" t="s">
        <v>1322</v>
      </c>
      <c r="EM225" s="827" t="s">
        <v>1316</v>
      </c>
      <c r="EN225" s="274" t="s">
        <v>1321</v>
      </c>
      <c r="EO225" s="275">
        <v>0</v>
      </c>
      <c r="EP225" s="275">
        <v>1</v>
      </c>
      <c r="EQ225" s="330">
        <v>0</v>
      </c>
      <c r="ER225" s="815">
        <v>0</v>
      </c>
      <c r="ES225" s="815">
        <v>0.5</v>
      </c>
      <c r="ET225" s="831">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6" t="s">
        <v>1326</v>
      </c>
      <c r="EM226" s="319" t="s">
        <v>1324</v>
      </c>
      <c r="EN226" s="275" t="s">
        <v>1325</v>
      </c>
      <c r="EO226" s="275">
        <v>1</v>
      </c>
      <c r="EP226" s="275">
        <v>1</v>
      </c>
      <c r="EQ226" s="330">
        <v>0.25</v>
      </c>
      <c r="ER226" s="330">
        <v>0.25</v>
      </c>
      <c r="ES226" s="330">
        <v>0.25</v>
      </c>
      <c r="ET226" s="829">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6" t="s">
        <v>1330</v>
      </c>
      <c r="EM227" s="319" t="s">
        <v>1328</v>
      </c>
      <c r="EN227" s="275" t="s">
        <v>1329</v>
      </c>
      <c r="EO227" s="275">
        <v>0.25</v>
      </c>
      <c r="EP227" s="275">
        <v>1</v>
      </c>
      <c r="EQ227" s="277">
        <v>0.2</v>
      </c>
      <c r="ER227" s="277">
        <v>0.3</v>
      </c>
      <c r="ES227" s="330">
        <v>0.25</v>
      </c>
      <c r="ET227" s="829">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6" t="s">
        <v>1334</v>
      </c>
      <c r="EM228" s="319" t="s">
        <v>1332</v>
      </c>
      <c r="EN228" s="275" t="s">
        <v>1333</v>
      </c>
      <c r="EO228" s="275">
        <v>1</v>
      </c>
      <c r="EP228" s="275">
        <v>4</v>
      </c>
      <c r="EQ228" s="276">
        <v>0</v>
      </c>
      <c r="ER228" s="813">
        <v>1</v>
      </c>
      <c r="ES228" s="813">
        <v>3</v>
      </c>
      <c r="ET228" s="834">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2" t="s">
        <v>1341</v>
      </c>
      <c r="EM229" s="319" t="s">
        <v>1339</v>
      </c>
      <c r="EN229" s="275" t="s">
        <v>1340</v>
      </c>
      <c r="EO229" s="275">
        <v>0</v>
      </c>
      <c r="EP229" s="275">
        <v>23</v>
      </c>
      <c r="EQ229" s="276">
        <v>4</v>
      </c>
      <c r="ER229" s="813">
        <v>10</v>
      </c>
      <c r="ES229" s="813">
        <v>6</v>
      </c>
      <c r="ET229" s="834">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6" t="s">
        <v>1350</v>
      </c>
      <c r="EM230" s="319" t="s">
        <v>1348</v>
      </c>
      <c r="EN230" s="275" t="s">
        <v>1349</v>
      </c>
      <c r="EO230" s="275">
        <v>3</v>
      </c>
      <c r="EP230" s="275">
        <v>3</v>
      </c>
      <c r="EQ230" s="277">
        <v>0.2</v>
      </c>
      <c r="ER230" s="814">
        <v>0.2</v>
      </c>
      <c r="ES230" s="814">
        <v>1.4</v>
      </c>
      <c r="ET230" s="828">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6" t="s">
        <v>1355</v>
      </c>
      <c r="EM231" s="319" t="s">
        <v>1353</v>
      </c>
      <c r="EN231" s="275" t="s">
        <v>1354</v>
      </c>
      <c r="EO231" s="275">
        <v>0</v>
      </c>
      <c r="EP231" s="276">
        <v>80</v>
      </c>
      <c r="EQ231" s="276">
        <v>0</v>
      </c>
      <c r="ER231" s="814">
        <v>0</v>
      </c>
      <c r="ES231" s="277">
        <v>20</v>
      </c>
      <c r="ET231" s="828">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6" t="s">
        <v>1358</v>
      </c>
      <c r="EM232" s="319" t="s">
        <v>1357</v>
      </c>
      <c r="EN232" s="275" t="s">
        <v>305</v>
      </c>
      <c r="EO232" s="387">
        <v>1</v>
      </c>
      <c r="EP232" s="387">
        <v>1</v>
      </c>
      <c r="EQ232" s="277">
        <v>0.5</v>
      </c>
      <c r="ER232" s="814">
        <v>0.2</v>
      </c>
      <c r="ES232" s="814">
        <v>0.2</v>
      </c>
      <c r="ET232" s="828">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6" t="s">
        <v>1362</v>
      </c>
      <c r="EM233" s="827" t="s">
        <v>1360</v>
      </c>
      <c r="EN233" s="274" t="s">
        <v>1361</v>
      </c>
      <c r="EO233" s="387">
        <v>0</v>
      </c>
      <c r="EP233" s="387">
        <v>1</v>
      </c>
      <c r="EQ233" s="276">
        <v>0</v>
      </c>
      <c r="ER233" s="814">
        <v>0.4</v>
      </c>
      <c r="ES233" s="814">
        <v>0.6</v>
      </c>
      <c r="ET233" s="830">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6" t="s">
        <v>1366</v>
      </c>
      <c r="EM234" s="827" t="s">
        <v>1360</v>
      </c>
      <c r="EN234" s="274" t="s">
        <v>1365</v>
      </c>
      <c r="EO234" s="387">
        <v>0</v>
      </c>
      <c r="EP234" s="387">
        <v>1</v>
      </c>
      <c r="EQ234" s="277">
        <v>0.1</v>
      </c>
      <c r="ER234" s="277">
        <v>0.9</v>
      </c>
      <c r="ES234" s="276">
        <v>0</v>
      </c>
      <c r="ET234" s="830">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6" t="s">
        <v>1370</v>
      </c>
      <c r="EM235" s="827" t="s">
        <v>1360</v>
      </c>
      <c r="EN235" s="274" t="s">
        <v>1369</v>
      </c>
      <c r="EO235" s="387">
        <v>0</v>
      </c>
      <c r="EP235" s="387">
        <v>1</v>
      </c>
      <c r="EQ235" s="276">
        <v>0</v>
      </c>
      <c r="ER235" s="276">
        <v>1</v>
      </c>
      <c r="ES235" s="276">
        <v>0</v>
      </c>
      <c r="ET235" s="830">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6" t="s">
        <v>1374</v>
      </c>
      <c r="EM236" s="827" t="s">
        <v>1372</v>
      </c>
      <c r="EN236" s="274" t="s">
        <v>1373</v>
      </c>
      <c r="EO236" s="387">
        <v>0</v>
      </c>
      <c r="EP236" s="810">
        <v>0.3</v>
      </c>
      <c r="EQ236" s="811">
        <v>0.05</v>
      </c>
      <c r="ER236" s="811">
        <v>0.05</v>
      </c>
      <c r="ES236" s="807">
        <v>0.1</v>
      </c>
      <c r="ET236" s="835">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6" t="s">
        <v>1378</v>
      </c>
      <c r="EM237" s="827" t="s">
        <v>1376</v>
      </c>
      <c r="EN237" s="274" t="s">
        <v>1377</v>
      </c>
      <c r="EO237" s="387">
        <v>0</v>
      </c>
      <c r="EP237" s="387">
        <v>1</v>
      </c>
      <c r="EQ237" s="277">
        <v>0.3</v>
      </c>
      <c r="ER237" s="814">
        <v>0</v>
      </c>
      <c r="ES237" s="814">
        <v>0.3</v>
      </c>
      <c r="ET237" s="828">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6" t="s">
        <v>1382</v>
      </c>
      <c r="EM238" s="827" t="s">
        <v>1376</v>
      </c>
      <c r="EN238" s="274" t="s">
        <v>1381</v>
      </c>
      <c r="EO238" s="387">
        <v>0</v>
      </c>
      <c r="EP238" s="387">
        <v>1</v>
      </c>
      <c r="EQ238" s="276">
        <v>0</v>
      </c>
      <c r="ER238" s="813">
        <v>0</v>
      </c>
      <c r="ES238" s="276">
        <v>0</v>
      </c>
      <c r="ET238" s="834">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6" t="s">
        <v>1386</v>
      </c>
      <c r="EM239" s="319" t="s">
        <v>1384</v>
      </c>
      <c r="EN239" s="275" t="s">
        <v>1385</v>
      </c>
      <c r="EO239" s="387">
        <v>1</v>
      </c>
      <c r="EP239" s="841">
        <v>4</v>
      </c>
      <c r="EQ239" s="276">
        <v>1</v>
      </c>
      <c r="ER239" s="276">
        <v>1</v>
      </c>
      <c r="ES239" s="276">
        <v>1</v>
      </c>
      <c r="ET239" s="830">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2" t="s">
        <v>1393</v>
      </c>
      <c r="EM240" s="319" t="s">
        <v>1391</v>
      </c>
      <c r="EN240" s="275" t="s">
        <v>1392</v>
      </c>
      <c r="EO240" s="275">
        <v>0</v>
      </c>
      <c r="EP240" s="275">
        <v>5</v>
      </c>
      <c r="EQ240" s="276">
        <v>1</v>
      </c>
      <c r="ER240" s="813">
        <v>3</v>
      </c>
      <c r="ES240" s="814">
        <v>0.9</v>
      </c>
      <c r="ET240" s="828">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2" t="s">
        <v>1397</v>
      </c>
      <c r="EM241" s="827" t="s">
        <v>1395</v>
      </c>
      <c r="EN241" s="274" t="s">
        <v>1396</v>
      </c>
      <c r="EO241" s="275">
        <v>0</v>
      </c>
      <c r="EP241" s="275">
        <v>1</v>
      </c>
      <c r="EQ241" s="276">
        <v>0</v>
      </c>
      <c r="ER241" s="814">
        <v>0.5</v>
      </c>
      <c r="ES241" s="814">
        <v>0.5</v>
      </c>
      <c r="ET241" s="830">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2" t="s">
        <v>1400</v>
      </c>
      <c r="EM242" s="827" t="s">
        <v>1395</v>
      </c>
      <c r="EN242" s="809" t="s">
        <v>1399</v>
      </c>
      <c r="EO242" s="809">
        <v>5</v>
      </c>
      <c r="EP242" s="809">
        <v>1</v>
      </c>
      <c r="EQ242" s="808">
        <v>0</v>
      </c>
      <c r="ER242" s="814">
        <v>0.2</v>
      </c>
      <c r="ES242" s="814">
        <v>0.8</v>
      </c>
      <c r="ET242" s="840">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2" t="s">
        <v>1404</v>
      </c>
      <c r="EM243" s="319" t="s">
        <v>1402</v>
      </c>
      <c r="EN243" s="275" t="s">
        <v>1403</v>
      </c>
      <c r="EO243" s="689">
        <v>0.01</v>
      </c>
      <c r="EP243" s="654">
        <v>0.5</v>
      </c>
      <c r="EQ243" s="276">
        <v>0</v>
      </c>
      <c r="ER243" s="277">
        <v>0.2</v>
      </c>
      <c r="ES243" s="277">
        <v>0.2</v>
      </c>
      <c r="ET243" s="833">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2" t="s">
        <v>1407</v>
      </c>
      <c r="EM244" s="827" t="s">
        <v>1406</v>
      </c>
      <c r="EN244" s="274" t="s">
        <v>1377</v>
      </c>
      <c r="EO244" s="387">
        <v>0</v>
      </c>
      <c r="EP244" s="387">
        <v>1</v>
      </c>
      <c r="EQ244" s="277">
        <v>0.3</v>
      </c>
      <c r="ER244" s="814">
        <v>0.1</v>
      </c>
      <c r="ES244" s="814">
        <v>0.6</v>
      </c>
      <c r="ET244" s="830">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2" t="s">
        <v>1409</v>
      </c>
      <c r="EM245" s="827" t="s">
        <v>1406</v>
      </c>
      <c r="EN245" s="274" t="s">
        <v>1381</v>
      </c>
      <c r="EO245" s="387">
        <v>0</v>
      </c>
      <c r="EP245" s="387">
        <v>1</v>
      </c>
      <c r="EQ245" s="277">
        <v>0.1</v>
      </c>
      <c r="ER245" s="814">
        <v>0</v>
      </c>
      <c r="ES245" s="814">
        <v>0.2</v>
      </c>
      <c r="ET245" s="828">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2" t="s">
        <v>1413</v>
      </c>
      <c r="EM246" s="827" t="s">
        <v>1411</v>
      </c>
      <c r="EN246" s="274" t="s">
        <v>1412</v>
      </c>
      <c r="EO246" s="654">
        <v>0.4</v>
      </c>
      <c r="EP246" s="387">
        <v>1</v>
      </c>
      <c r="EQ246" s="277">
        <v>0.8</v>
      </c>
      <c r="ER246" s="277">
        <v>0.2</v>
      </c>
      <c r="ES246" s="276">
        <v>0</v>
      </c>
      <c r="ET246" s="830">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2" t="s">
        <v>1417</v>
      </c>
      <c r="EM247" s="827" t="s">
        <v>1411</v>
      </c>
      <c r="EN247" s="274" t="s">
        <v>1416</v>
      </c>
      <c r="EO247" s="387">
        <v>0</v>
      </c>
      <c r="EP247" s="387">
        <v>1</v>
      </c>
      <c r="EQ247" s="276">
        <v>0</v>
      </c>
      <c r="ER247" s="814">
        <v>0.2</v>
      </c>
      <c r="ES247" s="814">
        <v>0.6</v>
      </c>
      <c r="ET247" s="828">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2" t="s">
        <v>1420</v>
      </c>
      <c r="EM248" s="319" t="s">
        <v>1419</v>
      </c>
      <c r="EN248" s="275" t="s">
        <v>1385</v>
      </c>
      <c r="EO248" s="387">
        <v>0</v>
      </c>
      <c r="EP248" s="387">
        <v>4</v>
      </c>
      <c r="EQ248" s="276">
        <v>1</v>
      </c>
      <c r="ER248" s="276">
        <v>1</v>
      </c>
      <c r="ES248" s="276">
        <v>1</v>
      </c>
      <c r="ET248" s="830">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2" t="s">
        <v>1426</v>
      </c>
      <c r="EM249" s="319" t="s">
        <v>1425</v>
      </c>
      <c r="EN249" s="275" t="s">
        <v>1385</v>
      </c>
      <c r="EO249" s="275">
        <v>0</v>
      </c>
      <c r="EP249" s="275">
        <v>4</v>
      </c>
      <c r="EQ249" s="276">
        <v>1</v>
      </c>
      <c r="ER249" s="276">
        <v>1</v>
      </c>
      <c r="ES249" s="276">
        <v>1</v>
      </c>
      <c r="ET249" s="830">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2" t="s">
        <v>1430</v>
      </c>
      <c r="EM250" s="319" t="s">
        <v>1428</v>
      </c>
      <c r="EN250" s="275" t="s">
        <v>1429</v>
      </c>
      <c r="EO250" s="275">
        <v>7</v>
      </c>
      <c r="EP250" s="275">
        <v>3</v>
      </c>
      <c r="EQ250" s="277">
        <v>0.5</v>
      </c>
      <c r="ER250" s="813">
        <v>1</v>
      </c>
      <c r="ES250" s="276">
        <v>1</v>
      </c>
      <c r="ET250" s="828">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2" t="s">
        <v>1434</v>
      </c>
      <c r="EM251" s="319" t="s">
        <v>1432</v>
      </c>
      <c r="EN251" s="275" t="s">
        <v>1433</v>
      </c>
      <c r="EO251" s="275">
        <v>0</v>
      </c>
      <c r="EP251" s="275">
        <v>2</v>
      </c>
      <c r="EQ251" s="276">
        <v>0</v>
      </c>
      <c r="ER251" s="276">
        <v>1</v>
      </c>
      <c r="ES251" s="276">
        <v>1</v>
      </c>
      <c r="ET251" s="830">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8" t="s">
        <v>1440</v>
      </c>
      <c r="EM252" s="827" t="s">
        <v>1438</v>
      </c>
      <c r="EN252" s="274" t="s">
        <v>1439</v>
      </c>
      <c r="EO252" s="275">
        <v>0</v>
      </c>
      <c r="EP252" s="275">
        <v>1</v>
      </c>
      <c r="EQ252" s="276">
        <v>1</v>
      </c>
      <c r="ER252" s="276">
        <v>0</v>
      </c>
      <c r="ES252" s="276">
        <v>0</v>
      </c>
      <c r="ET252" s="830">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8" t="s">
        <v>1443</v>
      </c>
      <c r="EM253" s="827" t="s">
        <v>1438</v>
      </c>
      <c r="EN253" s="274" t="s">
        <v>1442</v>
      </c>
      <c r="EO253" s="275">
        <v>0</v>
      </c>
      <c r="EP253" s="275">
        <v>1</v>
      </c>
      <c r="EQ253" s="276">
        <v>0</v>
      </c>
      <c r="ER253" s="813">
        <v>0</v>
      </c>
      <c r="ES253" s="814">
        <v>0.4</v>
      </c>
      <c r="ET253" s="828">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8" t="s">
        <v>1447</v>
      </c>
      <c r="EM254" s="827" t="s">
        <v>1445</v>
      </c>
      <c r="EN254" s="274" t="s">
        <v>1446</v>
      </c>
      <c r="EO254" s="275">
        <v>0</v>
      </c>
      <c r="EP254" s="275">
        <v>1</v>
      </c>
      <c r="EQ254" s="277">
        <v>0.2</v>
      </c>
      <c r="ER254" s="814">
        <v>0.3</v>
      </c>
      <c r="ES254" s="814">
        <v>0.5</v>
      </c>
      <c r="ET254" s="830">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8" t="s">
        <v>1450</v>
      </c>
      <c r="EM255" s="827" t="s">
        <v>1445</v>
      </c>
      <c r="EN255" s="274" t="s">
        <v>1449</v>
      </c>
      <c r="EO255" s="275">
        <v>0</v>
      </c>
      <c r="EP255" s="275">
        <v>1</v>
      </c>
      <c r="EQ255" s="276">
        <v>0</v>
      </c>
      <c r="ER255" s="813">
        <v>0</v>
      </c>
      <c r="ES255" s="814">
        <v>0.4</v>
      </c>
      <c r="ET255" s="828">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8" t="s">
        <v>1459</v>
      </c>
      <c r="EM256" s="319" t="s">
        <v>1456</v>
      </c>
      <c r="EN256" s="275" t="s">
        <v>1457</v>
      </c>
      <c r="EO256" s="275">
        <v>10</v>
      </c>
      <c r="EP256" s="275">
        <v>100</v>
      </c>
      <c r="EQ256" s="276">
        <v>25</v>
      </c>
      <c r="ER256" s="276">
        <v>25</v>
      </c>
      <c r="ES256" s="276">
        <v>25</v>
      </c>
      <c r="ET256" s="830">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8" t="s">
        <v>1463</v>
      </c>
      <c r="EM257" s="319" t="s">
        <v>1461</v>
      </c>
      <c r="EN257" s="275" t="s">
        <v>1462</v>
      </c>
      <c r="EO257" s="330">
        <v>17</v>
      </c>
      <c r="EP257" s="811">
        <v>100</v>
      </c>
      <c r="EQ257" s="811">
        <v>25</v>
      </c>
      <c r="ER257" s="811">
        <v>25</v>
      </c>
      <c r="ES257" s="811">
        <v>25</v>
      </c>
      <c r="ET257" s="851">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8" t="s">
        <v>1467</v>
      </c>
      <c r="EM258" s="319" t="s">
        <v>1465</v>
      </c>
      <c r="EN258" s="275" t="s">
        <v>1466</v>
      </c>
      <c r="EO258" s="387">
        <v>1</v>
      </c>
      <c r="EP258" s="387">
        <v>2</v>
      </c>
      <c r="EQ258" s="277">
        <v>0.6</v>
      </c>
      <c r="ER258" s="277">
        <v>0.8</v>
      </c>
      <c r="ES258" s="277">
        <v>0.6</v>
      </c>
      <c r="ET258" s="830">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8" t="s">
        <v>1471</v>
      </c>
      <c r="EM259" s="319" t="s">
        <v>1469</v>
      </c>
      <c r="EN259" s="275" t="s">
        <v>1470</v>
      </c>
      <c r="EO259" s="387">
        <v>2</v>
      </c>
      <c r="EP259" s="387">
        <v>2</v>
      </c>
      <c r="EQ259" s="277">
        <v>0.5</v>
      </c>
      <c r="ER259" s="277">
        <v>0.5</v>
      </c>
      <c r="ES259" s="277">
        <v>0.5</v>
      </c>
      <c r="ET259" s="833">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8" t="s">
        <v>1475</v>
      </c>
      <c r="EM260" s="319" t="s">
        <v>1473</v>
      </c>
      <c r="EN260" s="275" t="s">
        <v>1474</v>
      </c>
      <c r="EO260" s="387">
        <v>0</v>
      </c>
      <c r="EP260" s="387">
        <v>1</v>
      </c>
      <c r="EQ260" s="330">
        <v>0.25</v>
      </c>
      <c r="ER260" s="330">
        <v>0.25</v>
      </c>
      <c r="ES260" s="330">
        <v>0.25</v>
      </c>
      <c r="ET260" s="829">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8" t="s">
        <v>1479</v>
      </c>
      <c r="EM261" s="319" t="s">
        <v>1477</v>
      </c>
      <c r="EN261" s="275" t="s">
        <v>1478</v>
      </c>
      <c r="EO261" s="387">
        <v>0</v>
      </c>
      <c r="EP261" s="387">
        <v>2</v>
      </c>
      <c r="EQ261" s="276">
        <v>0</v>
      </c>
      <c r="ER261" s="276">
        <v>1</v>
      </c>
      <c r="ES261" s="277">
        <v>0.5</v>
      </c>
      <c r="ET261" s="833">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8" t="s">
        <v>1483</v>
      </c>
      <c r="EM262" s="319" t="s">
        <v>1481</v>
      </c>
      <c r="EN262" s="275" t="s">
        <v>1482</v>
      </c>
      <c r="EO262" s="387">
        <v>9</v>
      </c>
      <c r="EP262" s="387">
        <v>11</v>
      </c>
      <c r="EQ262" s="330">
        <v>2.75</v>
      </c>
      <c r="ER262" s="330">
        <v>2.75</v>
      </c>
      <c r="ES262" s="330">
        <v>2.75</v>
      </c>
      <c r="ET262" s="829">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2" t="s">
        <v>1489</v>
      </c>
      <c r="EM263" s="319" t="s">
        <v>1487</v>
      </c>
      <c r="EN263" s="275" t="s">
        <v>1488</v>
      </c>
      <c r="EO263" s="275">
        <v>0</v>
      </c>
      <c r="EP263" s="275">
        <v>1</v>
      </c>
      <c r="EQ263" s="330">
        <v>0.25</v>
      </c>
      <c r="ER263" s="330">
        <v>0.25</v>
      </c>
      <c r="ES263" s="330">
        <v>0.25</v>
      </c>
      <c r="ET263" s="829">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2" t="s">
        <v>1493</v>
      </c>
      <c r="EM264" s="319" t="s">
        <v>1491</v>
      </c>
      <c r="EN264" s="275" t="s">
        <v>1492</v>
      </c>
      <c r="EO264" s="275">
        <v>1</v>
      </c>
      <c r="EP264" s="275">
        <v>1</v>
      </c>
      <c r="EQ264" s="330">
        <v>0.25</v>
      </c>
      <c r="ER264" s="330">
        <v>0.25</v>
      </c>
      <c r="ES264" s="330">
        <v>0.25</v>
      </c>
      <c r="ET264" s="829">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2" t="s">
        <v>1497</v>
      </c>
      <c r="EM265" s="319" t="s">
        <v>1495</v>
      </c>
      <c r="EN265" s="275" t="s">
        <v>1496</v>
      </c>
      <c r="EO265" s="387">
        <v>1</v>
      </c>
      <c r="EP265" s="387">
        <v>1</v>
      </c>
      <c r="EQ265" s="276">
        <v>1</v>
      </c>
      <c r="ER265" s="276">
        <v>0</v>
      </c>
      <c r="ES265" s="276">
        <v>0</v>
      </c>
      <c r="ET265" s="830">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2" t="s">
        <v>1501</v>
      </c>
      <c r="EM266" s="319" t="s">
        <v>1499</v>
      </c>
      <c r="EN266" s="275" t="s">
        <v>1500</v>
      </c>
      <c r="EO266" s="387">
        <v>1</v>
      </c>
      <c r="EP266" s="387">
        <v>1</v>
      </c>
      <c r="EQ266" s="276">
        <v>0</v>
      </c>
      <c r="ER266" s="276">
        <v>1</v>
      </c>
      <c r="ES266" s="276">
        <v>0</v>
      </c>
      <c r="ET266" s="830">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2" t="s">
        <v>1505</v>
      </c>
      <c r="EM267" s="319" t="s">
        <v>1503</v>
      </c>
      <c r="EN267" s="275" t="s">
        <v>1504</v>
      </c>
      <c r="EO267" s="387">
        <v>0</v>
      </c>
      <c r="EP267" s="387">
        <v>1</v>
      </c>
      <c r="EQ267" s="276">
        <v>0</v>
      </c>
      <c r="ER267" s="276">
        <v>0</v>
      </c>
      <c r="ES267" s="277">
        <v>0.5</v>
      </c>
      <c r="ET267" s="833">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2" t="s">
        <v>1509</v>
      </c>
      <c r="EM268" s="319" t="s">
        <v>1507</v>
      </c>
      <c r="EN268" s="275" t="s">
        <v>1508</v>
      </c>
      <c r="EO268" s="387">
        <v>0</v>
      </c>
      <c r="EP268" s="387">
        <v>1</v>
      </c>
      <c r="EQ268" s="277">
        <v>0.3</v>
      </c>
      <c r="ER268" s="277">
        <v>0</v>
      </c>
      <c r="ES268" s="277">
        <v>0.3</v>
      </c>
      <c r="ET268" s="833">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6" t="s">
        <v>1514</v>
      </c>
      <c r="EM269" s="319" t="s">
        <v>1513</v>
      </c>
      <c r="EN269" s="275" t="s">
        <v>1488</v>
      </c>
      <c r="EO269" s="275">
        <v>0</v>
      </c>
      <c r="EP269" s="275">
        <v>1</v>
      </c>
      <c r="EQ269" s="330">
        <v>0.25</v>
      </c>
      <c r="ER269" s="330">
        <v>0.25</v>
      </c>
      <c r="ES269" s="330">
        <v>0.25</v>
      </c>
      <c r="ET269" s="829">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2" t="s">
        <v>1518</v>
      </c>
      <c r="EM270" s="319" t="s">
        <v>1516</v>
      </c>
      <c r="EN270" s="275" t="s">
        <v>1517</v>
      </c>
      <c r="EO270" s="275">
        <v>5</v>
      </c>
      <c r="EP270" s="275">
        <v>10</v>
      </c>
      <c r="EQ270" s="276">
        <v>0</v>
      </c>
      <c r="ER270" s="276">
        <v>5</v>
      </c>
      <c r="ES270" s="813">
        <v>3</v>
      </c>
      <c r="ET270" s="834">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2" t="s">
        <v>1522</v>
      </c>
      <c r="EM271" s="319" t="s">
        <v>1520</v>
      </c>
      <c r="EN271" s="275" t="s">
        <v>1521</v>
      </c>
      <c r="EO271" s="275">
        <v>1</v>
      </c>
      <c r="EP271" s="275">
        <v>2</v>
      </c>
      <c r="EQ271" s="277">
        <v>0.3</v>
      </c>
      <c r="ER271" s="277">
        <v>0.3</v>
      </c>
      <c r="ES271" s="277">
        <v>1.1000000000000001</v>
      </c>
      <c r="ET271" s="833">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8" t="s">
        <v>1528</v>
      </c>
      <c r="EM272" s="319" t="s">
        <v>1526</v>
      </c>
      <c r="EN272" s="275" t="s">
        <v>1527</v>
      </c>
      <c r="EO272" s="275">
        <v>0</v>
      </c>
      <c r="EP272" s="275">
        <v>1</v>
      </c>
      <c r="EQ272" s="330">
        <v>0.25</v>
      </c>
      <c r="ER272" s="330">
        <v>0.25</v>
      </c>
      <c r="ES272" s="330">
        <v>0.25</v>
      </c>
      <c r="ET272" s="829">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8" t="s">
        <v>1532</v>
      </c>
      <c r="EM273" s="319" t="s">
        <v>1530</v>
      </c>
      <c r="EN273" s="275" t="s">
        <v>1531</v>
      </c>
      <c r="EO273" s="275">
        <v>1</v>
      </c>
      <c r="EP273" s="275">
        <v>3</v>
      </c>
      <c r="EQ273" s="276">
        <v>0</v>
      </c>
      <c r="ER273" s="276">
        <v>1</v>
      </c>
      <c r="ES273" s="276">
        <v>1</v>
      </c>
      <c r="ET273" s="830">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8" t="s">
        <v>1535</v>
      </c>
      <c r="EM274" s="319" t="s">
        <v>1534</v>
      </c>
      <c r="EN274" s="275" t="s">
        <v>1488</v>
      </c>
      <c r="EO274" s="275">
        <v>0</v>
      </c>
      <c r="EP274" s="275">
        <v>1</v>
      </c>
      <c r="EQ274" s="276">
        <v>0</v>
      </c>
      <c r="ER274" s="277">
        <v>0.5</v>
      </c>
      <c r="ES274" s="277">
        <v>0</v>
      </c>
      <c r="ET274" s="833">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2" t="s">
        <v>1542</v>
      </c>
      <c r="EM275" s="319" t="s">
        <v>1540</v>
      </c>
      <c r="EN275" s="275" t="s">
        <v>1541</v>
      </c>
      <c r="EO275" s="275">
        <v>0</v>
      </c>
      <c r="EP275" s="275">
        <v>1</v>
      </c>
      <c r="EQ275" s="276">
        <v>0</v>
      </c>
      <c r="ER275" s="276">
        <v>1</v>
      </c>
      <c r="ES275" s="276">
        <v>0</v>
      </c>
      <c r="ET275" s="830">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2" t="s">
        <v>1546</v>
      </c>
      <c r="EM276" s="319" t="s">
        <v>1544</v>
      </c>
      <c r="EN276" s="275" t="s">
        <v>1545</v>
      </c>
      <c r="EO276" s="275">
        <v>1</v>
      </c>
      <c r="EP276" s="275">
        <v>1</v>
      </c>
      <c r="EQ276" s="330">
        <v>0.25</v>
      </c>
      <c r="ER276" s="330">
        <v>0.75</v>
      </c>
      <c r="ES276" s="276">
        <v>0</v>
      </c>
      <c r="ET276" s="830">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2" t="s">
        <v>1549</v>
      </c>
      <c r="EM277" s="319" t="s">
        <v>1548</v>
      </c>
      <c r="EN277" s="275" t="s">
        <v>1539</v>
      </c>
      <c r="EO277" s="275">
        <v>2</v>
      </c>
      <c r="EP277" s="275">
        <v>4</v>
      </c>
      <c r="EQ277" s="276">
        <v>1</v>
      </c>
      <c r="ER277" s="276">
        <v>1</v>
      </c>
      <c r="ES277" s="276">
        <v>1</v>
      </c>
      <c r="ET277" s="830">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2" t="s">
        <v>1553</v>
      </c>
      <c r="EM278" s="319" t="s">
        <v>1551</v>
      </c>
      <c r="EN278" s="275" t="s">
        <v>1552</v>
      </c>
      <c r="EO278" s="275">
        <v>0</v>
      </c>
      <c r="EP278" s="275">
        <v>1</v>
      </c>
      <c r="EQ278" s="276">
        <v>0</v>
      </c>
      <c r="ER278" s="330">
        <v>0.56999999999999995</v>
      </c>
      <c r="ES278" s="277">
        <v>0.2</v>
      </c>
      <c r="ET278" s="829">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2" t="s">
        <v>1557</v>
      </c>
      <c r="EM279" s="319" t="s">
        <v>1555</v>
      </c>
      <c r="EN279" s="275" t="s">
        <v>1556</v>
      </c>
      <c r="EO279" s="275">
        <v>0</v>
      </c>
      <c r="EP279" s="491">
        <v>50</v>
      </c>
      <c r="EQ279" s="808">
        <v>0</v>
      </c>
      <c r="ER279" s="811">
        <v>10</v>
      </c>
      <c r="ES279" s="811">
        <v>20</v>
      </c>
      <c r="ET279" s="851">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2" t="s">
        <v>1561</v>
      </c>
      <c r="EM280" s="319" t="s">
        <v>1559</v>
      </c>
      <c r="EN280" s="275" t="s">
        <v>1560</v>
      </c>
      <c r="EO280" s="275">
        <v>0</v>
      </c>
      <c r="EP280" s="330">
        <v>100</v>
      </c>
      <c r="EQ280" s="330">
        <v>17</v>
      </c>
      <c r="ER280" s="277">
        <v>50</v>
      </c>
      <c r="ES280" s="330">
        <v>17</v>
      </c>
      <c r="ET280" s="829">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2" t="s">
        <v>1568</v>
      </c>
      <c r="EM281" s="319" t="s">
        <v>1566</v>
      </c>
      <c r="EN281" s="275" t="s">
        <v>1567</v>
      </c>
      <c r="EO281" s="275">
        <v>32</v>
      </c>
      <c r="EP281" s="275">
        <v>32</v>
      </c>
      <c r="EQ281" s="276">
        <v>32</v>
      </c>
      <c r="ER281" s="276">
        <v>32</v>
      </c>
      <c r="ES281" s="276">
        <v>32</v>
      </c>
      <c r="ET281" s="830">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2" t="s">
        <v>1572</v>
      </c>
      <c r="EM282" s="319" t="s">
        <v>1570</v>
      </c>
      <c r="EN282" s="275" t="s">
        <v>1571</v>
      </c>
      <c r="EO282" s="649">
        <v>4</v>
      </c>
      <c r="EP282" s="809">
        <v>5</v>
      </c>
      <c r="EQ282" s="808">
        <v>1</v>
      </c>
      <c r="ER282" s="808">
        <v>1</v>
      </c>
      <c r="ES282" s="808">
        <v>2</v>
      </c>
      <c r="ET282" s="840">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8" t="s">
        <v>1579</v>
      </c>
      <c r="EM283" s="319" t="s">
        <v>1576</v>
      </c>
      <c r="EN283" s="275" t="s">
        <v>1577</v>
      </c>
      <c r="EO283" s="275">
        <v>1</v>
      </c>
      <c r="EP283" s="275">
        <v>1</v>
      </c>
      <c r="EQ283" s="277">
        <v>0.5</v>
      </c>
      <c r="ER283" s="814">
        <v>0</v>
      </c>
      <c r="ES283" s="276">
        <v>0</v>
      </c>
      <c r="ET283" s="828">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8" t="s">
        <v>1582</v>
      </c>
      <c r="EM284" s="319" t="s">
        <v>1576</v>
      </c>
      <c r="EN284" s="275" t="s">
        <v>1581</v>
      </c>
      <c r="EO284" s="275">
        <v>1</v>
      </c>
      <c r="EP284" s="809">
        <v>1</v>
      </c>
      <c r="EQ284" s="808">
        <v>0</v>
      </c>
      <c r="ER284" s="813">
        <v>0</v>
      </c>
      <c r="ES284" s="808">
        <v>0</v>
      </c>
      <c r="ET284" s="834">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8" t="s">
        <v>1586</v>
      </c>
      <c r="EM285" s="827" t="s">
        <v>1584</v>
      </c>
      <c r="EN285" s="274" t="s">
        <v>1585</v>
      </c>
      <c r="EO285" s="654">
        <v>0.5</v>
      </c>
      <c r="EP285" s="387">
        <v>1</v>
      </c>
      <c r="EQ285" s="276">
        <v>0</v>
      </c>
      <c r="ER285" s="277">
        <v>0.5</v>
      </c>
      <c r="ES285" s="330">
        <v>0.25</v>
      </c>
      <c r="ET285" s="829">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8" t="s">
        <v>1589</v>
      </c>
      <c r="EM286" s="827" t="s">
        <v>1584</v>
      </c>
      <c r="EN286" s="274" t="s">
        <v>1588</v>
      </c>
      <c r="EO286" s="275">
        <v>0.7</v>
      </c>
      <c r="EP286" s="275">
        <v>1</v>
      </c>
      <c r="EQ286" s="277">
        <v>0.5</v>
      </c>
      <c r="ER286" s="815">
        <v>0.25</v>
      </c>
      <c r="ES286" s="815">
        <v>0.25</v>
      </c>
      <c r="ET286" s="830">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8" t="s">
        <v>1592</v>
      </c>
      <c r="EM287" s="319" t="s">
        <v>1591</v>
      </c>
      <c r="EN287" s="275" t="s">
        <v>1531</v>
      </c>
      <c r="EO287" s="654">
        <v>0.5</v>
      </c>
      <c r="EP287" s="387">
        <v>1</v>
      </c>
      <c r="EQ287" s="330">
        <v>0.25</v>
      </c>
      <c r="ER287" s="330">
        <v>0.25</v>
      </c>
      <c r="ES287" s="330">
        <v>0.25</v>
      </c>
      <c r="ET287" s="829">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8" t="s">
        <v>1596</v>
      </c>
      <c r="EM288" s="827" t="s">
        <v>1594</v>
      </c>
      <c r="EN288" s="274" t="s">
        <v>1595</v>
      </c>
      <c r="EO288" s="387">
        <v>1</v>
      </c>
      <c r="EP288" s="387">
        <v>4</v>
      </c>
      <c r="EQ288" s="276">
        <v>1</v>
      </c>
      <c r="ER288" s="276">
        <v>1</v>
      </c>
      <c r="ES288" s="276">
        <v>1</v>
      </c>
      <c r="ET288" s="830">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8" t="s">
        <v>1599</v>
      </c>
      <c r="EM289" s="827" t="s">
        <v>1594</v>
      </c>
      <c r="EN289" s="274" t="s">
        <v>1598</v>
      </c>
      <c r="EO289" s="387">
        <v>1</v>
      </c>
      <c r="EP289" s="387">
        <v>4</v>
      </c>
      <c r="EQ289" s="276">
        <v>1</v>
      </c>
      <c r="ER289" s="276">
        <v>1</v>
      </c>
      <c r="ES289" s="276">
        <v>1</v>
      </c>
      <c r="ET289" s="830">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8" t="s">
        <v>1603</v>
      </c>
      <c r="EM290" s="827" t="s">
        <v>1601</v>
      </c>
      <c r="EN290" s="274" t="s">
        <v>1602</v>
      </c>
      <c r="EO290" s="387">
        <v>1</v>
      </c>
      <c r="EP290" s="387">
        <v>4</v>
      </c>
      <c r="EQ290" s="276">
        <v>1</v>
      </c>
      <c r="ER290" s="276">
        <v>1</v>
      </c>
      <c r="ES290" s="276">
        <v>1</v>
      </c>
      <c r="ET290" s="830">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8" t="s">
        <v>1606</v>
      </c>
      <c r="EM291" s="827" t="s">
        <v>1601</v>
      </c>
      <c r="EN291" s="274" t="s">
        <v>1605</v>
      </c>
      <c r="EO291" s="387">
        <v>1</v>
      </c>
      <c r="EP291" s="387">
        <v>4</v>
      </c>
      <c r="EQ291" s="276">
        <v>1</v>
      </c>
      <c r="ER291" s="276">
        <v>1</v>
      </c>
      <c r="ES291" s="276">
        <v>1</v>
      </c>
      <c r="ET291" s="830">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8" t="s">
        <v>1610</v>
      </c>
      <c r="EM292" s="827" t="s">
        <v>1608</v>
      </c>
      <c r="EN292" s="274" t="s">
        <v>1609</v>
      </c>
      <c r="EO292" s="654">
        <v>0.5</v>
      </c>
      <c r="EP292" s="387">
        <v>1</v>
      </c>
      <c r="EQ292" s="330">
        <v>0.25</v>
      </c>
      <c r="ER292" s="330">
        <v>0.25</v>
      </c>
      <c r="ES292" s="330">
        <v>0.25</v>
      </c>
      <c r="ET292" s="829">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8" t="s">
        <v>1614</v>
      </c>
      <c r="EM293" s="827" t="s">
        <v>1612</v>
      </c>
      <c r="EN293" s="274" t="s">
        <v>1613</v>
      </c>
      <c r="EO293" s="654">
        <v>0.5</v>
      </c>
      <c r="EP293" s="387">
        <v>1</v>
      </c>
      <c r="EQ293" s="330">
        <v>0.25</v>
      </c>
      <c r="ER293" s="330">
        <v>0.25</v>
      </c>
      <c r="ES293" s="330">
        <v>0.25</v>
      </c>
      <c r="ET293" s="829">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8" t="s">
        <v>1618</v>
      </c>
      <c r="EM294" s="319" t="s">
        <v>1616</v>
      </c>
      <c r="EN294" s="275" t="s">
        <v>1617</v>
      </c>
      <c r="EO294" s="387">
        <v>0</v>
      </c>
      <c r="EP294" s="387">
        <v>1</v>
      </c>
      <c r="EQ294" s="276">
        <v>0</v>
      </c>
      <c r="ER294" s="276">
        <v>1</v>
      </c>
      <c r="ES294" s="276">
        <v>0</v>
      </c>
      <c r="ET294" s="830">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8" t="s">
        <v>1624</v>
      </c>
      <c r="EM295" s="319" t="s">
        <v>1622</v>
      </c>
      <c r="EN295" s="275" t="s">
        <v>1621</v>
      </c>
      <c r="EO295" s="275">
        <v>0</v>
      </c>
      <c r="EP295" s="275">
        <v>1</v>
      </c>
      <c r="EQ295" s="330">
        <v>0.25</v>
      </c>
      <c r="ER295" s="330">
        <v>0.25</v>
      </c>
      <c r="ES295" s="330">
        <v>0.25</v>
      </c>
      <c r="ET295" s="829">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8" t="s">
        <v>1628</v>
      </c>
      <c r="EM296" s="319" t="s">
        <v>1626</v>
      </c>
      <c r="EN296" s="275" t="s">
        <v>1627</v>
      </c>
      <c r="EO296" s="387">
        <v>0</v>
      </c>
      <c r="EP296" s="387">
        <v>1</v>
      </c>
      <c r="EQ296" s="330">
        <v>0.25</v>
      </c>
      <c r="ER296" s="330">
        <v>0.25</v>
      </c>
      <c r="ES296" s="330">
        <v>0.25</v>
      </c>
      <c r="ET296" s="829">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2" t="s">
        <v>1634</v>
      </c>
      <c r="EM297" s="319" t="s">
        <v>1632</v>
      </c>
      <c r="EN297" s="275" t="s">
        <v>1633</v>
      </c>
      <c r="EO297" s="275">
        <v>1</v>
      </c>
      <c r="EP297" s="275">
        <v>1</v>
      </c>
      <c r="EQ297" s="330">
        <v>1</v>
      </c>
      <c r="ER297" s="330">
        <v>1</v>
      </c>
      <c r="ES297" s="330">
        <v>1</v>
      </c>
      <c r="ET297" s="829">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2" t="s">
        <v>1638</v>
      </c>
      <c r="EM298" s="319" t="s">
        <v>1636</v>
      </c>
      <c r="EN298" s="275" t="s">
        <v>1637</v>
      </c>
      <c r="EO298" s="275">
        <v>198</v>
      </c>
      <c r="EP298" s="275">
        <v>230</v>
      </c>
      <c r="EQ298" s="276">
        <v>50</v>
      </c>
      <c r="ER298" s="276">
        <v>60</v>
      </c>
      <c r="ES298" s="276">
        <v>60</v>
      </c>
      <c r="ET298" s="830">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8" t="s">
        <v>1646</v>
      </c>
      <c r="EM299" s="319" t="s">
        <v>1643</v>
      </c>
      <c r="EN299" s="275" t="s">
        <v>1644</v>
      </c>
      <c r="EO299" s="275">
        <v>1</v>
      </c>
      <c r="EP299" s="275">
        <v>1</v>
      </c>
      <c r="EQ299" s="276">
        <v>1</v>
      </c>
      <c r="ER299" s="276">
        <v>0</v>
      </c>
      <c r="ES299" s="276">
        <v>0</v>
      </c>
      <c r="ET299" s="830">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8" t="s">
        <v>1650</v>
      </c>
      <c r="EM300" s="319" t="s">
        <v>1648</v>
      </c>
      <c r="EN300" s="275" t="s">
        <v>1649</v>
      </c>
      <c r="EO300" s="275">
        <v>0</v>
      </c>
      <c r="EP300" s="275">
        <v>1</v>
      </c>
      <c r="EQ300" s="330">
        <v>0.25</v>
      </c>
      <c r="ER300" s="330">
        <v>0.25</v>
      </c>
      <c r="ES300" s="330">
        <v>0.25</v>
      </c>
      <c r="ET300" s="829">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8" t="s">
        <v>1654</v>
      </c>
      <c r="EM301" s="319" t="s">
        <v>1652</v>
      </c>
      <c r="EN301" s="275" t="s">
        <v>1653</v>
      </c>
      <c r="EO301" s="275">
        <v>3500</v>
      </c>
      <c r="EP301" s="275">
        <v>1500</v>
      </c>
      <c r="EQ301" s="808">
        <v>3000</v>
      </c>
      <c r="ER301" s="808">
        <v>2500</v>
      </c>
      <c r="ES301" s="808">
        <v>2000</v>
      </c>
      <c r="ET301" s="840">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8" t="s">
        <v>1658</v>
      </c>
      <c r="EM302" s="319" t="s">
        <v>1656</v>
      </c>
      <c r="EN302" s="275" t="s">
        <v>1657</v>
      </c>
      <c r="EO302" s="275">
        <v>1</v>
      </c>
      <c r="EP302" s="275">
        <v>1</v>
      </c>
      <c r="EQ302" s="330">
        <v>0.25</v>
      </c>
      <c r="ER302" s="330">
        <v>0.25</v>
      </c>
      <c r="ES302" s="330">
        <v>0.25</v>
      </c>
      <c r="ET302" s="829">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8" t="s">
        <v>1662</v>
      </c>
      <c r="EM303" s="319" t="s">
        <v>1660</v>
      </c>
      <c r="EN303" s="275" t="s">
        <v>1661</v>
      </c>
      <c r="EO303" s="275">
        <v>0</v>
      </c>
      <c r="EP303" s="275">
        <v>1</v>
      </c>
      <c r="EQ303" s="330">
        <v>0.25</v>
      </c>
      <c r="ER303" s="330">
        <v>0.25</v>
      </c>
      <c r="ES303" s="330">
        <v>0.25</v>
      </c>
      <c r="ET303" s="829">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2" t="s">
        <v>1666</v>
      </c>
      <c r="EM304" s="853" t="s">
        <v>1664</v>
      </c>
      <c r="EN304" s="854" t="s">
        <v>1665</v>
      </c>
      <c r="EO304" s="855">
        <v>2</v>
      </c>
      <c r="EP304" s="855">
        <v>3</v>
      </c>
      <c r="EQ304" s="856">
        <v>0.75</v>
      </c>
      <c r="ER304" s="856">
        <v>0.75</v>
      </c>
      <c r="ES304" s="856">
        <v>0.75</v>
      </c>
      <c r="ET304" s="857">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LKmA6bVhS3a1Zp3p/9fy4E6E8hM1epQ3w2WUaOaLtvDlE+i1UFcCzD5+D0f1jNMW/ykvhnHC6qD8VeHvENIdtw==" saltValue="gtwT2tG1v24Ewe3fXrjG8w=="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9" sqref="C9"/>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63" t="s">
        <v>1716</v>
      </c>
      <c r="B3" s="864" t="s">
        <v>1717</v>
      </c>
      <c r="C3" s="865" t="s">
        <v>1718</v>
      </c>
      <c r="E3" s="211" t="str">
        <f>+CONCATENATE(C3," - ",B3)</f>
        <v>WALFRANDO ADOLFO FORERO BEJARANO - ALCALDE MUNICPAL</v>
      </c>
    </row>
    <row r="4" spans="1:5" ht="30" x14ac:dyDescent="0.25">
      <c r="A4" s="863" t="s">
        <v>1719</v>
      </c>
      <c r="B4" s="864" t="s">
        <v>1720</v>
      </c>
      <c r="C4" s="865" t="s">
        <v>1721</v>
      </c>
      <c r="E4" s="211" t="str">
        <f t="shared" ref="E4:E44" si="0">+CONCATENATE(C4," - ",B4)</f>
        <v>MARLA PATRICIA BARBOSA PALLARES - JEFE OFICINA JURÍDICA Y DE CONTRATACIÓN</v>
      </c>
    </row>
    <row r="5" spans="1:5" ht="30" x14ac:dyDescent="0.25">
      <c r="A5" s="863" t="s">
        <v>1722</v>
      </c>
      <c r="B5" s="864" t="s">
        <v>1723</v>
      </c>
      <c r="C5" s="865" t="s">
        <v>1724</v>
      </c>
      <c r="E5" s="211" t="str">
        <f t="shared" si="0"/>
        <v>LILIANA FERNANDA LÓPEZ RIVEROS - JEFE DE CONTROL INTERNO</v>
      </c>
    </row>
    <row r="6" spans="1:5" ht="30" x14ac:dyDescent="0.25">
      <c r="A6" s="863" t="s">
        <v>1725</v>
      </c>
      <c r="B6" s="864" t="s">
        <v>1726</v>
      </c>
      <c r="C6" s="865" t="s">
        <v>1727</v>
      </c>
      <c r="E6" s="211" t="str">
        <f t="shared" si="0"/>
        <v>LUIS ARMANDO SUÁREZ MORENO - SECRETARIO DE GOBIERNO</v>
      </c>
    </row>
    <row r="7" spans="1:5" ht="42.75" x14ac:dyDescent="0.25">
      <c r="A7" s="863" t="s">
        <v>1728</v>
      </c>
      <c r="B7" s="864" t="s">
        <v>1729</v>
      </c>
      <c r="C7" s="865" t="s">
        <v>1730</v>
      </c>
      <c r="E7" s="211" t="str">
        <f t="shared" si="0"/>
        <v>MARTHA LUCÍA FARIAS VILLARRAGA - SECRETARIA DE DESARROLLO ADMINISTRATIVO</v>
      </c>
    </row>
    <row r="8" spans="1:5" ht="42.75" x14ac:dyDescent="0.25">
      <c r="A8" s="863" t="s">
        <v>1917</v>
      </c>
      <c r="B8" s="864" t="s">
        <v>1916</v>
      </c>
      <c r="C8" s="865" t="s">
        <v>1957</v>
      </c>
      <c r="E8" s="211" t="str">
        <f t="shared" si="0"/>
        <v>CAROLINA SANCHEZ MORA - SECRETARIA DESARROLLO ECONÓMICO</v>
      </c>
    </row>
    <row r="9" spans="1:5" ht="42.75" x14ac:dyDescent="0.25">
      <c r="A9" s="863" t="s">
        <v>1731</v>
      </c>
      <c r="B9" s="864" t="s">
        <v>1732</v>
      </c>
      <c r="C9" s="865" t="s">
        <v>1733</v>
      </c>
      <c r="E9" s="211" t="str">
        <f t="shared" si="0"/>
        <v>LINETH MAGALY VÁSQUEZ ROCHA - SECRETARIA DE DESARROLLO E INTEGRACIÓN SOCIAL</v>
      </c>
    </row>
    <row r="10" spans="1:5" ht="30" x14ac:dyDescent="0.25">
      <c r="A10" s="863" t="s">
        <v>1734</v>
      </c>
      <c r="B10" s="864" t="s">
        <v>1915</v>
      </c>
      <c r="C10" s="865" t="s">
        <v>1914</v>
      </c>
      <c r="E10" s="211" t="str">
        <f t="shared" si="0"/>
        <v>CARLOS JULIÁN NAVAS MARTÍNEZ - SECRETARIO DEL AMBIENTE</v>
      </c>
    </row>
    <row r="11" spans="1:5" ht="30" x14ac:dyDescent="0.25">
      <c r="A11" s="863" t="s">
        <v>1735</v>
      </c>
      <c r="B11" s="864" t="s">
        <v>1736</v>
      </c>
      <c r="C11" s="865" t="s">
        <v>1737</v>
      </c>
      <c r="E11" s="211" t="str">
        <f t="shared" si="0"/>
        <v>CÉSAR ORLANDO CHAPETÓN MARTÍNEZ  - SECRETARIO DE PLANEACIÓN</v>
      </c>
    </row>
    <row r="12" spans="1:5" x14ac:dyDescent="0.25">
      <c r="A12" s="863" t="s">
        <v>1738</v>
      </c>
      <c r="B12" s="864" t="s">
        <v>1739</v>
      </c>
      <c r="C12" s="865" t="s">
        <v>1740</v>
      </c>
      <c r="E12" s="211" t="str">
        <f t="shared" si="0"/>
        <v>WILMAN CONTRERAS MATEUS - SECRETARIO DE SALUD</v>
      </c>
    </row>
    <row r="13" spans="1:5" ht="30" x14ac:dyDescent="0.25">
      <c r="A13" s="866" t="s">
        <v>1741</v>
      </c>
      <c r="B13" s="864" t="s">
        <v>1742</v>
      </c>
      <c r="C13" s="865" t="s">
        <v>1743</v>
      </c>
      <c r="E13" s="211" t="str">
        <f t="shared" si="0"/>
        <v>SANDRA PATRICIA GARAVITO MORENO - SECRETARIA DE EDUCACIÓN</v>
      </c>
    </row>
    <row r="14" spans="1:5" ht="30" x14ac:dyDescent="0.25">
      <c r="A14" s="863" t="s">
        <v>1744</v>
      </c>
      <c r="B14" s="864" t="s">
        <v>1745</v>
      </c>
      <c r="C14" s="865" t="s">
        <v>1746</v>
      </c>
      <c r="E14" s="211" t="str">
        <f t="shared" si="0"/>
        <v>RAFAEL ANTONIO RIVERA GÓMEZ - SECRETARIO DE INFRAESTRUCTURA</v>
      </c>
    </row>
    <row r="15" spans="1:5" ht="30" x14ac:dyDescent="0.25">
      <c r="A15" s="863" t="s">
        <v>1747</v>
      </c>
      <c r="B15" s="864" t="s">
        <v>1748</v>
      </c>
      <c r="C15" s="865" t="s">
        <v>1749</v>
      </c>
      <c r="E15" s="211" t="str">
        <f t="shared" si="0"/>
        <v>MIGUEL ALEJANDRO RICO SUAREZ - SECRETARIO DE HACIENDA</v>
      </c>
    </row>
    <row r="16" spans="1:5" ht="42.75" x14ac:dyDescent="0.25">
      <c r="A16" s="863" t="s">
        <v>1750</v>
      </c>
      <c r="B16" s="864" t="s">
        <v>1751</v>
      </c>
      <c r="C16" s="865" t="s">
        <v>1752</v>
      </c>
      <c r="E16" s="211" t="str">
        <f t="shared" si="0"/>
        <v>JOHNNY FERNEY PÉREZ QUINCHE - SECRETARIO DE CULTURA Y PATRIMONIO</v>
      </c>
    </row>
    <row r="17" spans="1:5" ht="30" x14ac:dyDescent="0.25">
      <c r="A17" s="863" t="s">
        <v>1753</v>
      </c>
      <c r="B17" s="864" t="s">
        <v>1754</v>
      </c>
      <c r="C17" s="865" t="s">
        <v>1755</v>
      </c>
      <c r="E17" s="211" t="str">
        <f t="shared" si="0"/>
        <v>ANGELA PATRICIA NAVARRO LÓPEZ - JEFE DE COMUNICACIONES</v>
      </c>
    </row>
    <row r="18" spans="1:5" ht="57" x14ac:dyDescent="0.25">
      <c r="A18" s="863" t="s">
        <v>1756</v>
      </c>
      <c r="B18" s="864" t="s">
        <v>1757</v>
      </c>
      <c r="C18" s="865" t="s">
        <v>1758</v>
      </c>
      <c r="E18" s="211" t="str">
        <f t="shared" si="0"/>
        <v>HENRY HERNAN PRIETO VALBUENA - DIRECTOR EJECUTIVO INSTITUTO DE RECREACIÓN Y DEPORTE</v>
      </c>
    </row>
    <row r="19" spans="1:5" ht="30" x14ac:dyDescent="0.25">
      <c r="A19" s="863" t="s">
        <v>1759</v>
      </c>
      <c r="B19" s="864" t="s">
        <v>1760</v>
      </c>
      <c r="C19" s="865" t="s">
        <v>1761</v>
      </c>
      <c r="E19" s="211" t="str">
        <f t="shared" si="0"/>
        <v xml:space="preserve">FRANCISCO ALIRIO RODRÍGUEZ SANTOS - GERENTE EMPRESA DE SERVICIOS PÚBLICOS </v>
      </c>
    </row>
    <row r="20" spans="1:5" ht="15.75" x14ac:dyDescent="0.25">
      <c r="A20" s="867"/>
      <c r="B20" s="868"/>
      <c r="C20" s="869"/>
      <c r="E20" s="211" t="str">
        <f t="shared" si="0"/>
        <v xml:space="preserve"> - </v>
      </c>
    </row>
    <row r="21" spans="1:5" ht="15.75" x14ac:dyDescent="0.25">
      <c r="A21" s="867"/>
      <c r="B21" s="868"/>
      <c r="C21" s="869"/>
      <c r="E21" s="211" t="str">
        <f t="shared" si="0"/>
        <v xml:space="preserve"> - </v>
      </c>
    </row>
    <row r="22" spans="1:5" ht="15.75" x14ac:dyDescent="0.25">
      <c r="A22" s="867"/>
      <c r="B22" s="868"/>
      <c r="C22" s="869"/>
      <c r="E22" s="211" t="str">
        <f t="shared" si="0"/>
        <v xml:space="preserve"> - </v>
      </c>
    </row>
    <row r="23" spans="1:5" ht="15.75" x14ac:dyDescent="0.25">
      <c r="A23" s="867"/>
      <c r="B23" s="868"/>
      <c r="C23" s="869"/>
      <c r="E23" s="211" t="str">
        <f t="shared" si="0"/>
        <v xml:space="preserve"> - </v>
      </c>
    </row>
    <row r="24" spans="1:5" ht="15.75" x14ac:dyDescent="0.25">
      <c r="A24" s="867"/>
      <c r="B24" s="868"/>
      <c r="C24" s="869"/>
      <c r="E24" s="211" t="str">
        <f t="shared" si="0"/>
        <v xml:space="preserve"> - </v>
      </c>
    </row>
    <row r="25" spans="1:5" ht="15.75" x14ac:dyDescent="0.25">
      <c r="A25" s="867"/>
      <c r="B25" s="868"/>
      <c r="C25" s="869"/>
      <c r="E25" s="211" t="str">
        <f t="shared" si="0"/>
        <v xml:space="preserve"> - </v>
      </c>
    </row>
    <row r="26" spans="1:5" ht="15.75" x14ac:dyDescent="0.25">
      <c r="A26" s="867"/>
      <c r="B26" s="868"/>
      <c r="C26" s="869"/>
      <c r="E26" s="211" t="str">
        <f t="shared" si="0"/>
        <v xml:space="preserve"> - </v>
      </c>
    </row>
    <row r="27" spans="1:5" ht="15.75" x14ac:dyDescent="0.25">
      <c r="A27" s="867"/>
      <c r="B27" s="868"/>
      <c r="C27" s="869"/>
      <c r="E27" s="211" t="str">
        <f t="shared" si="0"/>
        <v xml:space="preserve"> - </v>
      </c>
    </row>
    <row r="28" spans="1:5" ht="15.75" x14ac:dyDescent="0.25">
      <c r="A28" s="867"/>
      <c r="B28" s="868"/>
      <c r="C28" s="869"/>
      <c r="E28" s="211" t="str">
        <f t="shared" si="0"/>
        <v xml:space="preserve"> - </v>
      </c>
    </row>
    <row r="29" spans="1:5" ht="15.75" x14ac:dyDescent="0.25">
      <c r="A29" s="867"/>
      <c r="B29" s="868"/>
      <c r="C29" s="869"/>
      <c r="E29" s="211" t="str">
        <f t="shared" si="0"/>
        <v xml:space="preserve"> - </v>
      </c>
    </row>
    <row r="30" spans="1:5" x14ac:dyDescent="0.25">
      <c r="A30" s="870"/>
      <c r="B30" s="871"/>
      <c r="C30" s="872"/>
      <c r="E30" s="211" t="str">
        <f t="shared" si="0"/>
        <v xml:space="preserve"> - </v>
      </c>
    </row>
    <row r="31" spans="1:5" x14ac:dyDescent="0.25">
      <c r="A31" s="870"/>
      <c r="B31" s="871"/>
      <c r="C31" s="872"/>
      <c r="E31" s="211" t="str">
        <f t="shared" si="0"/>
        <v xml:space="preserve"> - </v>
      </c>
    </row>
    <row r="32" spans="1:5" x14ac:dyDescent="0.25">
      <c r="A32" s="870"/>
      <c r="B32" s="871"/>
      <c r="C32" s="872"/>
      <c r="E32" s="211" t="str">
        <f t="shared" si="0"/>
        <v xml:space="preserve"> - </v>
      </c>
    </row>
    <row r="33" spans="1:5" x14ac:dyDescent="0.25">
      <c r="A33" s="870"/>
      <c r="B33" s="871"/>
      <c r="C33" s="872"/>
      <c r="E33" s="211" t="str">
        <f t="shared" si="0"/>
        <v xml:space="preserve"> - </v>
      </c>
    </row>
    <row r="34" spans="1:5" x14ac:dyDescent="0.25">
      <c r="A34" s="870"/>
      <c r="B34" s="871"/>
      <c r="C34" s="872"/>
      <c r="E34" s="211" t="str">
        <f t="shared" si="0"/>
        <v xml:space="preserve"> - </v>
      </c>
    </row>
    <row r="35" spans="1:5" x14ac:dyDescent="0.25">
      <c r="A35" s="870"/>
      <c r="B35" s="871"/>
      <c r="C35" s="872"/>
      <c r="E35" s="211" t="str">
        <f t="shared" si="0"/>
        <v xml:space="preserve"> - </v>
      </c>
    </row>
    <row r="36" spans="1:5" x14ac:dyDescent="0.25">
      <c r="A36" s="870"/>
      <c r="B36" s="871"/>
      <c r="C36" s="872"/>
      <c r="E36" s="211" t="str">
        <f t="shared" si="0"/>
        <v xml:space="preserve"> - </v>
      </c>
    </row>
    <row r="37" spans="1:5" x14ac:dyDescent="0.25">
      <c r="A37" s="870"/>
      <c r="B37" s="871"/>
      <c r="C37" s="872"/>
      <c r="E37" s="211" t="str">
        <f t="shared" si="0"/>
        <v xml:space="preserve"> - </v>
      </c>
    </row>
    <row r="38" spans="1:5" x14ac:dyDescent="0.25">
      <c r="A38" s="870"/>
      <c r="B38" s="871"/>
      <c r="C38" s="872"/>
      <c r="E38" s="211" t="str">
        <f t="shared" si="0"/>
        <v xml:space="preserve"> - </v>
      </c>
    </row>
    <row r="39" spans="1:5" x14ac:dyDescent="0.25">
      <c r="A39" s="870"/>
      <c r="B39" s="871"/>
      <c r="C39" s="872"/>
      <c r="E39" s="211" t="str">
        <f t="shared" si="0"/>
        <v xml:space="preserve"> - </v>
      </c>
    </row>
    <row r="40" spans="1:5" x14ac:dyDescent="0.25">
      <c r="A40" s="870"/>
      <c r="B40" s="871"/>
      <c r="C40" s="872"/>
      <c r="E40" s="211" t="str">
        <f t="shared" si="0"/>
        <v xml:space="preserve"> - </v>
      </c>
    </row>
    <row r="41" spans="1:5" x14ac:dyDescent="0.25">
      <c r="A41" s="870"/>
      <c r="B41" s="871"/>
      <c r="C41" s="872"/>
      <c r="E41" s="211" t="str">
        <f t="shared" si="0"/>
        <v xml:space="preserve"> - </v>
      </c>
    </row>
    <row r="42" spans="1:5" x14ac:dyDescent="0.25">
      <c r="A42" s="870"/>
      <c r="B42" s="871"/>
      <c r="C42" s="872"/>
      <c r="E42" s="211" t="str">
        <f t="shared" si="0"/>
        <v xml:space="preserve"> - </v>
      </c>
    </row>
    <row r="43" spans="1:5" x14ac:dyDescent="0.25">
      <c r="A43" s="870"/>
      <c r="B43" s="871"/>
      <c r="C43" s="872"/>
      <c r="E43" s="211" t="str">
        <f t="shared" si="0"/>
        <v xml:space="preserve"> - </v>
      </c>
    </row>
    <row r="44" spans="1:5" ht="15.75" thickBot="1" x14ac:dyDescent="0.3">
      <c r="A44" s="873"/>
      <c r="B44" s="874"/>
      <c r="C44" s="875"/>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49" t="s">
        <v>1955</v>
      </c>
      <c r="B1" s="1049"/>
      <c r="C1" s="1049"/>
      <c r="D1" s="1049"/>
      <c r="E1" s="1049"/>
      <c r="F1" s="1049"/>
      <c r="G1" s="1049"/>
      <c r="H1" s="1049"/>
      <c r="I1" s="1049"/>
      <c r="J1" s="1049"/>
      <c r="K1" s="1049"/>
      <c r="L1" s="1049"/>
      <c r="M1" s="1049"/>
      <c r="N1" s="1049"/>
      <c r="O1" s="1049"/>
      <c r="P1" s="1049"/>
    </row>
    <row r="2" spans="1:18" s="68" customFormat="1" ht="48" customHeight="1" x14ac:dyDescent="0.2">
      <c r="A2" s="67" t="s">
        <v>1765</v>
      </c>
      <c r="B2" s="1050" t="s">
        <v>1766</v>
      </c>
      <c r="C2" s="1051"/>
      <c r="D2" s="1051"/>
      <c r="E2" s="1051"/>
      <c r="F2" s="1051"/>
      <c r="G2" s="1051"/>
      <c r="H2" s="1052"/>
      <c r="I2" s="1050" t="s">
        <v>1767</v>
      </c>
      <c r="J2" s="1051"/>
      <c r="K2" s="1052"/>
      <c r="L2" s="1053" t="s">
        <v>1768</v>
      </c>
      <c r="M2" s="1053"/>
      <c r="N2" s="1053"/>
      <c r="O2" s="1053"/>
      <c r="P2" s="1054"/>
    </row>
    <row r="3" spans="1:18" ht="51" x14ac:dyDescent="0.2">
      <c r="A3" s="69" t="s">
        <v>1769</v>
      </c>
      <c r="B3" s="70" t="s">
        <v>1770</v>
      </c>
      <c r="C3" s="71" t="s">
        <v>1771</v>
      </c>
      <c r="D3" s="71" t="s">
        <v>1920</v>
      </c>
      <c r="E3" s="71" t="s">
        <v>1919</v>
      </c>
      <c r="F3" s="71" t="s">
        <v>1921</v>
      </c>
      <c r="G3" s="71" t="s">
        <v>1922</v>
      </c>
      <c r="H3" s="1055" t="s">
        <v>1694</v>
      </c>
      <c r="I3" s="70" t="s">
        <v>1772</v>
      </c>
      <c r="J3" s="71" t="s">
        <v>1773</v>
      </c>
      <c r="K3" s="1055"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55"/>
      <c r="I4" s="75" t="s">
        <v>1695</v>
      </c>
      <c r="J4" s="76" t="s">
        <v>1696</v>
      </c>
      <c r="K4" s="1055"/>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12">
        <v>786</v>
      </c>
      <c r="O5" s="85"/>
      <c r="P5" s="86"/>
    </row>
    <row r="6" spans="1:18" x14ac:dyDescent="0.2">
      <c r="H6" s="87"/>
    </row>
    <row r="10" spans="1:18" ht="15" x14ac:dyDescent="0.25">
      <c r="A10" s="876" t="s">
        <v>1956</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Ejecutado 2019</Clasificaci_x00f3_n>
    <Descripci_x00f3_n xmlns="2985bb4b-4701-49be-b6af-cb425f14ffe8">E2.P_F.MR2 -  DESARROLLO TURÍSTICO DE ALTA COMPETITIVIDAD</Descripci_x00f3_n>
  </documentManagement>
</p:properties>
</file>

<file path=customXml/itemProps1.xml><?xml version="1.0" encoding="utf-8"?>
<ds:datastoreItem xmlns:ds="http://schemas.openxmlformats.org/officeDocument/2006/customXml" ds:itemID="{BA983190-EE27-430E-AE20-E3CF7720281B}"/>
</file>

<file path=customXml/itemProps2.xml><?xml version="1.0" encoding="utf-8"?>
<ds:datastoreItem xmlns:ds="http://schemas.openxmlformats.org/officeDocument/2006/customXml" ds:itemID="{BA0B94D4-B5CF-4820-B654-E8908375DEEB}"/>
</file>

<file path=customXml/itemProps3.xml><?xml version="1.0" encoding="utf-8"?>
<ds:datastoreItem xmlns:ds="http://schemas.openxmlformats.org/officeDocument/2006/customXml" ds:itemID="{B339A234-AD31-45F4-B7DA-64C5CAB0DFF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E2.P_F.MR2 -  DESARROLLO TURÍSTICO DE ALTA COMPETITIVIDAD</dc:title>
  <dc:creator>FARID</dc:creator>
  <cp:lastModifiedBy>Adriana Mora</cp:lastModifiedBy>
  <dcterms:created xsi:type="dcterms:W3CDTF">2017-01-16T16:29:25Z</dcterms:created>
  <dcterms:modified xsi:type="dcterms:W3CDTF">2020-01-29T17:05:36Z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