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1.P_B  SALUD CON ATENCIÓN DIGNA, PRIORITARIA Y DE CALIDAD\"/>
    </mc:Choice>
  </mc:AlternateContent>
  <xr:revisionPtr revIDLastSave="0" documentId="13_ncr:1_{8B31AD27-5E0E-4B26-9AE2-C5F41AF252F2}"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94" i="6" l="1"/>
  <c r="AB94" i="6"/>
  <c r="Z94" i="6"/>
  <c r="X94" i="6"/>
  <c r="V94" i="6"/>
  <c r="T94" i="6"/>
  <c r="R94" i="6"/>
  <c r="AD85" i="6"/>
  <c r="AB85" i="6"/>
  <c r="Z85" i="6"/>
  <c r="X85" i="6"/>
  <c r="V85" i="6"/>
  <c r="T85" i="6"/>
  <c r="R85" i="6"/>
  <c r="AD76" i="6"/>
  <c r="AB76" i="6"/>
  <c r="Z76" i="6"/>
  <c r="X76" i="6"/>
  <c r="V76" i="6"/>
  <c r="T76" i="6"/>
  <c r="R76" i="6"/>
  <c r="AD67" i="6"/>
  <c r="AB67" i="6"/>
  <c r="Z67" i="6"/>
  <c r="X67" i="6"/>
  <c r="V67" i="6"/>
  <c r="T67" i="6"/>
  <c r="R67" i="6"/>
  <c r="AD58" i="6"/>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K5" i="10" l="1"/>
  <c r="H5" i="10"/>
  <c r="AI93" i="6" l="1"/>
  <c r="AH93" i="6"/>
  <c r="AG93" i="6"/>
  <c r="AF93" i="6"/>
  <c r="AE93" i="6"/>
  <c r="AC93" i="6"/>
  <c r="AA93" i="6"/>
  <c r="Y93" i="6"/>
  <c r="W93" i="6"/>
  <c r="U93" i="6"/>
  <c r="S93" i="6"/>
  <c r="J93" i="6" l="1"/>
  <c r="AI84" i="6"/>
  <c r="AH84" i="6"/>
  <c r="AG84" i="6"/>
  <c r="AF84" i="6"/>
  <c r="AE84" i="6"/>
  <c r="AC84" i="6"/>
  <c r="AA84" i="6"/>
  <c r="Y84" i="6"/>
  <c r="W84" i="6"/>
  <c r="U84" i="6"/>
  <c r="S84" i="6"/>
  <c r="J84" i="6"/>
  <c r="AI75" i="6"/>
  <c r="AH75" i="6"/>
  <c r="AG75" i="6"/>
  <c r="AF75" i="6"/>
  <c r="AE75" i="6"/>
  <c r="AC75" i="6"/>
  <c r="AA75" i="6"/>
  <c r="Y75" i="6"/>
  <c r="W75" i="6"/>
  <c r="U75" i="6"/>
  <c r="S75" i="6"/>
  <c r="J75" i="6"/>
  <c r="AI66" i="6"/>
  <c r="AH66" i="6"/>
  <c r="AG66" i="6"/>
  <c r="AF66" i="6"/>
  <c r="AE66" i="6"/>
  <c r="AC66" i="6"/>
  <c r="AA66" i="6"/>
  <c r="Y66" i="6"/>
  <c r="W66" i="6"/>
  <c r="U66" i="6"/>
  <c r="S66" i="6"/>
  <c r="J66" i="6"/>
  <c r="AI57" i="6"/>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U100" i="6" l="1"/>
  <c r="AR100" i="6"/>
  <c r="AK100" i="6"/>
  <c r="AK101" i="6" l="1"/>
  <c r="AK99" i="6"/>
  <c r="AK98" i="6"/>
  <c r="AK97" i="6"/>
  <c r="AK96" i="6"/>
  <c r="AK95" i="6"/>
  <c r="AK94" i="6"/>
  <c r="AK90" i="6"/>
  <c r="AK89" i="6"/>
  <c r="AK88" i="6"/>
  <c r="AK87" i="6"/>
  <c r="AK86" i="6"/>
  <c r="AK85" i="6"/>
  <c r="AK81" i="6"/>
  <c r="AK80" i="6"/>
  <c r="AK79" i="6"/>
  <c r="AK78" i="6"/>
  <c r="AK77" i="6"/>
  <c r="AK76" i="6"/>
  <c r="AK72" i="6"/>
  <c r="AK71" i="6"/>
  <c r="AK70" i="6"/>
  <c r="AK69" i="6"/>
  <c r="AK68" i="6"/>
  <c r="AK67" i="6"/>
  <c r="AK63" i="6"/>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K93" i="6" l="1"/>
  <c r="AK84" i="6"/>
  <c r="AK75" i="6"/>
  <c r="AK66" i="6"/>
  <c r="AK57" i="6"/>
  <c r="AK48" i="6"/>
  <c r="AK39" i="6"/>
  <c r="AK30" i="6"/>
  <c r="AK21" i="6"/>
  <c r="AK12" i="6"/>
  <c r="AH9" i="6"/>
  <c r="AI9" i="6"/>
  <c r="AU99" i="6"/>
  <c r="AR99" i="6"/>
  <c r="AU200" i="6" l="1"/>
  <c r="AR200" i="6"/>
  <c r="AK200" i="6"/>
  <c r="AU199" i="6"/>
  <c r="AR199" i="6"/>
  <c r="AK199" i="6"/>
  <c r="AU198" i="6"/>
  <c r="AR198" i="6"/>
  <c r="AK198" i="6"/>
  <c r="AU197" i="6"/>
  <c r="AR197" i="6"/>
  <c r="AK197" i="6"/>
  <c r="AU196" i="6"/>
  <c r="AR196" i="6"/>
  <c r="AK196" i="6"/>
  <c r="AU195" i="6"/>
  <c r="AR195" i="6"/>
  <c r="AK195" i="6"/>
  <c r="AJ195" i="6"/>
  <c r="AJ194" i="6" s="1"/>
  <c r="I195" i="6"/>
  <c r="H195" i="6"/>
  <c r="G195" i="6"/>
  <c r="F195" i="6"/>
  <c r="E195" i="6"/>
  <c r="AZ194" i="6"/>
  <c r="AY194" i="6"/>
  <c r="AX194" i="6"/>
  <c r="AW194" i="6"/>
  <c r="AV194" i="6"/>
  <c r="AT194" i="6"/>
  <c r="AS194" i="6"/>
  <c r="AQ194" i="6"/>
  <c r="AP194" i="6"/>
  <c r="AO194" i="6"/>
  <c r="AN194" i="6"/>
  <c r="AM194" i="6"/>
  <c r="AL194" i="6"/>
  <c r="AG194" i="6"/>
  <c r="AF194" i="6"/>
  <c r="AE194" i="6"/>
  <c r="AD194" i="6"/>
  <c r="AC194" i="6"/>
  <c r="AB194" i="6"/>
  <c r="AA194" i="6"/>
  <c r="Z194" i="6"/>
  <c r="Y194" i="6"/>
  <c r="X194" i="6"/>
  <c r="W194" i="6"/>
  <c r="V194" i="6"/>
  <c r="U194" i="6"/>
  <c r="T194" i="6"/>
  <c r="S194" i="6"/>
  <c r="R194" i="6"/>
  <c r="J194" i="6"/>
  <c r="AU191" i="6"/>
  <c r="AR191" i="6"/>
  <c r="AK191" i="6"/>
  <c r="AU190" i="6"/>
  <c r="AR190" i="6"/>
  <c r="AK190" i="6"/>
  <c r="AU189" i="6"/>
  <c r="AR189" i="6"/>
  <c r="AK189" i="6"/>
  <c r="AU188" i="6"/>
  <c r="AR188" i="6"/>
  <c r="AK188" i="6"/>
  <c r="AU187" i="6"/>
  <c r="AR187" i="6"/>
  <c r="AK187" i="6"/>
  <c r="AU186" i="6"/>
  <c r="AR186" i="6"/>
  <c r="AK186" i="6"/>
  <c r="AJ186" i="6"/>
  <c r="AJ185" i="6" s="1"/>
  <c r="I186" i="6"/>
  <c r="H186" i="6"/>
  <c r="G186" i="6"/>
  <c r="F186" i="6"/>
  <c r="E186" i="6"/>
  <c r="AZ185" i="6"/>
  <c r="AY185" i="6"/>
  <c r="AX185" i="6"/>
  <c r="AW185" i="6"/>
  <c r="AV185" i="6"/>
  <c r="AT185" i="6"/>
  <c r="AS185" i="6"/>
  <c r="AQ185" i="6"/>
  <c r="AP185" i="6"/>
  <c r="AO185" i="6"/>
  <c r="AN185" i="6"/>
  <c r="AM185" i="6"/>
  <c r="AL185" i="6"/>
  <c r="AG185" i="6"/>
  <c r="AF185" i="6"/>
  <c r="AE185" i="6"/>
  <c r="AD185" i="6"/>
  <c r="AC185" i="6"/>
  <c r="AB185" i="6"/>
  <c r="AA185" i="6"/>
  <c r="Z185" i="6"/>
  <c r="Y185" i="6"/>
  <c r="X185" i="6"/>
  <c r="W185" i="6"/>
  <c r="V185" i="6"/>
  <c r="U185" i="6"/>
  <c r="T185" i="6"/>
  <c r="S185" i="6"/>
  <c r="R185" i="6"/>
  <c r="J185" i="6"/>
  <c r="AU182" i="6"/>
  <c r="AR182" i="6"/>
  <c r="AK182" i="6"/>
  <c r="AU181" i="6"/>
  <c r="AR181" i="6"/>
  <c r="AK181" i="6"/>
  <c r="AU180" i="6"/>
  <c r="AR180" i="6"/>
  <c r="AK180" i="6"/>
  <c r="AU179" i="6"/>
  <c r="AR179" i="6"/>
  <c r="AK179" i="6"/>
  <c r="AU178" i="6"/>
  <c r="AR178" i="6"/>
  <c r="AK178" i="6"/>
  <c r="AU177" i="6"/>
  <c r="AR177" i="6"/>
  <c r="AK177" i="6"/>
  <c r="AJ177" i="6"/>
  <c r="AJ176" i="6" s="1"/>
  <c r="I177" i="6"/>
  <c r="H177" i="6"/>
  <c r="G177" i="6"/>
  <c r="F177" i="6"/>
  <c r="E177" i="6"/>
  <c r="AZ176" i="6"/>
  <c r="AY176" i="6"/>
  <c r="AX176" i="6"/>
  <c r="AW176" i="6"/>
  <c r="AV176" i="6"/>
  <c r="AT176" i="6"/>
  <c r="AS176" i="6"/>
  <c r="AQ176" i="6"/>
  <c r="AP176" i="6"/>
  <c r="AO176" i="6"/>
  <c r="AN176" i="6"/>
  <c r="AM176" i="6"/>
  <c r="AL176" i="6"/>
  <c r="AG176" i="6"/>
  <c r="AF176" i="6"/>
  <c r="AE176" i="6"/>
  <c r="AD176" i="6"/>
  <c r="AC176" i="6"/>
  <c r="AB176" i="6"/>
  <c r="AA176" i="6"/>
  <c r="Z176" i="6"/>
  <c r="Y176" i="6"/>
  <c r="X176" i="6"/>
  <c r="W176" i="6"/>
  <c r="V176" i="6"/>
  <c r="U176" i="6"/>
  <c r="T176" i="6"/>
  <c r="S176" i="6"/>
  <c r="R176" i="6"/>
  <c r="J176" i="6"/>
  <c r="AU173" i="6"/>
  <c r="AR173" i="6"/>
  <c r="AK173" i="6"/>
  <c r="AU172" i="6"/>
  <c r="AR172" i="6"/>
  <c r="AK172" i="6"/>
  <c r="AU171" i="6"/>
  <c r="AR171" i="6"/>
  <c r="AK171" i="6"/>
  <c r="AU170" i="6"/>
  <c r="AR170" i="6"/>
  <c r="AK170" i="6"/>
  <c r="AU169" i="6"/>
  <c r="AR169" i="6"/>
  <c r="AK169" i="6"/>
  <c r="AU168" i="6"/>
  <c r="AR168" i="6"/>
  <c r="AK168" i="6"/>
  <c r="AJ168" i="6"/>
  <c r="AJ167" i="6" s="1"/>
  <c r="I168" i="6"/>
  <c r="H168" i="6"/>
  <c r="G168" i="6"/>
  <c r="F168" i="6"/>
  <c r="E168" i="6"/>
  <c r="AZ167" i="6"/>
  <c r="AY167" i="6"/>
  <c r="AX167" i="6"/>
  <c r="AW167" i="6"/>
  <c r="AV167" i="6"/>
  <c r="AT167" i="6"/>
  <c r="AS167" i="6"/>
  <c r="AQ167" i="6"/>
  <c r="AP167" i="6"/>
  <c r="AO167" i="6"/>
  <c r="AN167" i="6"/>
  <c r="AM167" i="6"/>
  <c r="AL167" i="6"/>
  <c r="AG167" i="6"/>
  <c r="AF167" i="6"/>
  <c r="AE167" i="6"/>
  <c r="AD167" i="6"/>
  <c r="AC167" i="6"/>
  <c r="AB167" i="6"/>
  <c r="AA167" i="6"/>
  <c r="Z167" i="6"/>
  <c r="Y167" i="6"/>
  <c r="X167" i="6"/>
  <c r="W167" i="6"/>
  <c r="V167" i="6"/>
  <c r="U167" i="6"/>
  <c r="T167" i="6"/>
  <c r="S167" i="6"/>
  <c r="R167" i="6"/>
  <c r="J167" i="6"/>
  <c r="AU164" i="6"/>
  <c r="AR164" i="6"/>
  <c r="AK164" i="6"/>
  <c r="AU163" i="6"/>
  <c r="AR163" i="6"/>
  <c r="AK163" i="6"/>
  <c r="AU162" i="6"/>
  <c r="AR162" i="6"/>
  <c r="AK162" i="6"/>
  <c r="AU161" i="6"/>
  <c r="AR161" i="6"/>
  <c r="AK161" i="6"/>
  <c r="AU160" i="6"/>
  <c r="AR160" i="6"/>
  <c r="AK160" i="6"/>
  <c r="AU159" i="6"/>
  <c r="AR159" i="6"/>
  <c r="AK159" i="6"/>
  <c r="AJ159" i="6"/>
  <c r="AJ158" i="6" s="1"/>
  <c r="I159" i="6"/>
  <c r="H159" i="6"/>
  <c r="G159" i="6"/>
  <c r="F159" i="6"/>
  <c r="E159" i="6"/>
  <c r="AZ158" i="6"/>
  <c r="AY158" i="6"/>
  <c r="AX158" i="6"/>
  <c r="AW158" i="6"/>
  <c r="AV158" i="6"/>
  <c r="AT158" i="6"/>
  <c r="AS158" i="6"/>
  <c r="AQ158" i="6"/>
  <c r="AP158" i="6"/>
  <c r="AO158" i="6"/>
  <c r="AN158" i="6"/>
  <c r="AM158" i="6"/>
  <c r="AL158" i="6"/>
  <c r="AG158" i="6"/>
  <c r="AF158" i="6"/>
  <c r="AE158" i="6"/>
  <c r="AD158" i="6"/>
  <c r="AC158" i="6"/>
  <c r="AB158" i="6"/>
  <c r="AA158" i="6"/>
  <c r="Z158" i="6"/>
  <c r="Y158" i="6"/>
  <c r="X158" i="6"/>
  <c r="W158" i="6"/>
  <c r="V158" i="6"/>
  <c r="U158" i="6"/>
  <c r="T158" i="6"/>
  <c r="S158" i="6"/>
  <c r="R158" i="6"/>
  <c r="J158" i="6"/>
  <c r="AU155" i="6"/>
  <c r="AR155" i="6"/>
  <c r="AK155" i="6"/>
  <c r="AU154" i="6"/>
  <c r="AR154" i="6"/>
  <c r="AK154" i="6"/>
  <c r="AU153" i="6"/>
  <c r="AR153" i="6"/>
  <c r="AK153" i="6"/>
  <c r="AU152" i="6"/>
  <c r="AR152" i="6"/>
  <c r="AK152" i="6"/>
  <c r="AU151" i="6"/>
  <c r="AR151" i="6"/>
  <c r="AK151" i="6"/>
  <c r="AU150" i="6"/>
  <c r="AR150" i="6"/>
  <c r="AK150" i="6"/>
  <c r="AJ150" i="6"/>
  <c r="AJ149" i="6" s="1"/>
  <c r="I150" i="6"/>
  <c r="H150" i="6"/>
  <c r="G150" i="6"/>
  <c r="F150" i="6"/>
  <c r="E150" i="6"/>
  <c r="AZ149" i="6"/>
  <c r="AY149" i="6"/>
  <c r="AX149" i="6"/>
  <c r="AW149" i="6"/>
  <c r="AV149" i="6"/>
  <c r="AT149" i="6"/>
  <c r="AS149" i="6"/>
  <c r="AQ149" i="6"/>
  <c r="AP149" i="6"/>
  <c r="AO149" i="6"/>
  <c r="AN149" i="6"/>
  <c r="AM149" i="6"/>
  <c r="AL149" i="6"/>
  <c r="AG149" i="6"/>
  <c r="AF149" i="6"/>
  <c r="AE149" i="6"/>
  <c r="AD149" i="6"/>
  <c r="AC149" i="6"/>
  <c r="AB149" i="6"/>
  <c r="AA149" i="6"/>
  <c r="Z149" i="6"/>
  <c r="Y149" i="6"/>
  <c r="X149" i="6"/>
  <c r="W149" i="6"/>
  <c r="V149" i="6"/>
  <c r="U149" i="6"/>
  <c r="T149" i="6"/>
  <c r="S149" i="6"/>
  <c r="R149" i="6"/>
  <c r="J149" i="6"/>
  <c r="AU146" i="6"/>
  <c r="AR146" i="6"/>
  <c r="AK146" i="6"/>
  <c r="AU145" i="6"/>
  <c r="AR145" i="6"/>
  <c r="AK145" i="6"/>
  <c r="AU144" i="6"/>
  <c r="AR144" i="6"/>
  <c r="AK144" i="6"/>
  <c r="AU143" i="6"/>
  <c r="AR143" i="6"/>
  <c r="AK143" i="6"/>
  <c r="AU142" i="6"/>
  <c r="AR142" i="6"/>
  <c r="AK142" i="6"/>
  <c r="AU141" i="6"/>
  <c r="AR141" i="6"/>
  <c r="AK141" i="6"/>
  <c r="AJ141" i="6"/>
  <c r="AJ140" i="6" s="1"/>
  <c r="I141" i="6"/>
  <c r="H141" i="6"/>
  <c r="G141" i="6"/>
  <c r="F141" i="6"/>
  <c r="E141" i="6"/>
  <c r="AZ140" i="6"/>
  <c r="AY140" i="6"/>
  <c r="AX140" i="6"/>
  <c r="AW140" i="6"/>
  <c r="AV140" i="6"/>
  <c r="AT140" i="6"/>
  <c r="AS140" i="6"/>
  <c r="AQ140" i="6"/>
  <c r="AP140" i="6"/>
  <c r="AO140" i="6"/>
  <c r="AN140" i="6"/>
  <c r="AM140" i="6"/>
  <c r="AL140" i="6"/>
  <c r="AG140" i="6"/>
  <c r="AF140" i="6"/>
  <c r="AE140" i="6"/>
  <c r="AD140" i="6"/>
  <c r="AC140" i="6"/>
  <c r="AB140" i="6"/>
  <c r="AA140" i="6"/>
  <c r="Z140" i="6"/>
  <c r="Y140" i="6"/>
  <c r="X140" i="6"/>
  <c r="W140" i="6"/>
  <c r="V140" i="6"/>
  <c r="U140" i="6"/>
  <c r="T140" i="6"/>
  <c r="S140" i="6"/>
  <c r="R140" i="6"/>
  <c r="J140" i="6"/>
  <c r="AU137" i="6"/>
  <c r="AR137" i="6"/>
  <c r="AK137" i="6"/>
  <c r="AU136" i="6"/>
  <c r="AR136" i="6"/>
  <c r="AK136" i="6"/>
  <c r="AU135" i="6"/>
  <c r="AR135" i="6"/>
  <c r="AK135" i="6"/>
  <c r="AU134" i="6"/>
  <c r="AR134" i="6"/>
  <c r="AK134" i="6"/>
  <c r="AU133" i="6"/>
  <c r="AR133" i="6"/>
  <c r="AK133" i="6"/>
  <c r="AU132" i="6"/>
  <c r="AR132" i="6"/>
  <c r="AK132" i="6"/>
  <c r="AJ132" i="6"/>
  <c r="AJ131" i="6" s="1"/>
  <c r="I132" i="6"/>
  <c r="H132" i="6"/>
  <c r="G132" i="6"/>
  <c r="F132" i="6"/>
  <c r="E132" i="6"/>
  <c r="AZ131" i="6"/>
  <c r="AY131" i="6"/>
  <c r="AX131" i="6"/>
  <c r="AW131" i="6"/>
  <c r="AV131" i="6"/>
  <c r="AT131" i="6"/>
  <c r="AS131" i="6"/>
  <c r="AQ131" i="6"/>
  <c r="AP131" i="6"/>
  <c r="AO131" i="6"/>
  <c r="AN131" i="6"/>
  <c r="AM131" i="6"/>
  <c r="AL131" i="6"/>
  <c r="AG131" i="6"/>
  <c r="AF131" i="6"/>
  <c r="AE131" i="6"/>
  <c r="AD131" i="6"/>
  <c r="AC131" i="6"/>
  <c r="AB131" i="6"/>
  <c r="AA131" i="6"/>
  <c r="Z131" i="6"/>
  <c r="Y131" i="6"/>
  <c r="X131" i="6"/>
  <c r="W131" i="6"/>
  <c r="V131" i="6"/>
  <c r="U131" i="6"/>
  <c r="T131" i="6"/>
  <c r="S131" i="6"/>
  <c r="R131" i="6"/>
  <c r="J131" i="6"/>
  <c r="AU128" i="6"/>
  <c r="AR128" i="6"/>
  <c r="AK128" i="6"/>
  <c r="AU127" i="6"/>
  <c r="AR127" i="6"/>
  <c r="AK127" i="6"/>
  <c r="AU126" i="6"/>
  <c r="AR126" i="6"/>
  <c r="AK126" i="6"/>
  <c r="AU125" i="6"/>
  <c r="AR125" i="6"/>
  <c r="AK125" i="6"/>
  <c r="AU124" i="6"/>
  <c r="AR124" i="6"/>
  <c r="AK124" i="6"/>
  <c r="AU123" i="6"/>
  <c r="AR123" i="6"/>
  <c r="AK123" i="6"/>
  <c r="AJ123" i="6"/>
  <c r="AJ122" i="6" s="1"/>
  <c r="I123" i="6"/>
  <c r="H123" i="6"/>
  <c r="G123" i="6"/>
  <c r="F123" i="6"/>
  <c r="E123" i="6"/>
  <c r="AZ122" i="6"/>
  <c r="AY122" i="6"/>
  <c r="AX122" i="6"/>
  <c r="AW122" i="6"/>
  <c r="AV122" i="6"/>
  <c r="AT122" i="6"/>
  <c r="AS122" i="6"/>
  <c r="AQ122" i="6"/>
  <c r="AP122" i="6"/>
  <c r="AO122" i="6"/>
  <c r="AN122" i="6"/>
  <c r="AM122" i="6"/>
  <c r="AL122" i="6"/>
  <c r="AG122" i="6"/>
  <c r="AF122" i="6"/>
  <c r="AE122" i="6"/>
  <c r="AD122" i="6"/>
  <c r="AC122" i="6"/>
  <c r="AB122" i="6"/>
  <c r="AA122" i="6"/>
  <c r="Z122" i="6"/>
  <c r="Y122" i="6"/>
  <c r="X122" i="6"/>
  <c r="W122" i="6"/>
  <c r="V122" i="6"/>
  <c r="U122" i="6"/>
  <c r="T122" i="6"/>
  <c r="S122" i="6"/>
  <c r="R122" i="6"/>
  <c r="J122" i="6"/>
  <c r="AU119" i="6"/>
  <c r="AR119" i="6"/>
  <c r="AK119" i="6"/>
  <c r="AU118" i="6"/>
  <c r="AR118" i="6"/>
  <c r="AK118" i="6"/>
  <c r="AU117" i="6"/>
  <c r="AR117" i="6"/>
  <c r="AK117" i="6"/>
  <c r="AU116" i="6"/>
  <c r="AR116" i="6"/>
  <c r="AK116" i="6"/>
  <c r="AU115" i="6"/>
  <c r="AR115" i="6"/>
  <c r="AK115" i="6"/>
  <c r="AU114" i="6"/>
  <c r="AR114" i="6"/>
  <c r="AK114" i="6"/>
  <c r="AJ114" i="6"/>
  <c r="AJ113" i="6" s="1"/>
  <c r="I114" i="6"/>
  <c r="H114" i="6"/>
  <c r="G114" i="6"/>
  <c r="F114" i="6"/>
  <c r="E114" i="6"/>
  <c r="AZ113" i="6"/>
  <c r="AY113" i="6"/>
  <c r="AX113" i="6"/>
  <c r="AW113" i="6"/>
  <c r="AV113" i="6"/>
  <c r="AT113" i="6"/>
  <c r="AS113" i="6"/>
  <c r="AQ113" i="6"/>
  <c r="AP113" i="6"/>
  <c r="AO113" i="6"/>
  <c r="AN113" i="6"/>
  <c r="AM113" i="6"/>
  <c r="AL113" i="6"/>
  <c r="AG113" i="6"/>
  <c r="AF113" i="6"/>
  <c r="AE113" i="6"/>
  <c r="AD113" i="6"/>
  <c r="AC113" i="6"/>
  <c r="AB113" i="6"/>
  <c r="AA113" i="6"/>
  <c r="Z113" i="6"/>
  <c r="Y113" i="6"/>
  <c r="X113" i="6"/>
  <c r="W113" i="6"/>
  <c r="V113" i="6"/>
  <c r="U113" i="6"/>
  <c r="T113" i="6"/>
  <c r="S113" i="6"/>
  <c r="R113" i="6"/>
  <c r="J113" i="6"/>
  <c r="AU110" i="6"/>
  <c r="AR110" i="6"/>
  <c r="AK110" i="6"/>
  <c r="AU109" i="6"/>
  <c r="AR109" i="6"/>
  <c r="AK109" i="6"/>
  <c r="AU108" i="6"/>
  <c r="AR108" i="6"/>
  <c r="AK108" i="6"/>
  <c r="AU107" i="6"/>
  <c r="AR107" i="6"/>
  <c r="AK107" i="6"/>
  <c r="AU106" i="6"/>
  <c r="AR106" i="6"/>
  <c r="AK106" i="6"/>
  <c r="AU105" i="6"/>
  <c r="AR105" i="6"/>
  <c r="AK105" i="6"/>
  <c r="AJ105" i="6"/>
  <c r="AJ104" i="6" s="1"/>
  <c r="I105" i="6"/>
  <c r="H105" i="6"/>
  <c r="G105" i="6"/>
  <c r="F105" i="6"/>
  <c r="E105" i="6"/>
  <c r="AZ104" i="6"/>
  <c r="AY104" i="6"/>
  <c r="AX104" i="6"/>
  <c r="AW104" i="6"/>
  <c r="AV104" i="6"/>
  <c r="AT104" i="6"/>
  <c r="AS104" i="6"/>
  <c r="AQ104" i="6"/>
  <c r="AP104" i="6"/>
  <c r="AO104" i="6"/>
  <c r="AN104" i="6"/>
  <c r="AM104" i="6"/>
  <c r="AL104" i="6"/>
  <c r="AG104" i="6"/>
  <c r="AF104" i="6"/>
  <c r="AE104" i="6"/>
  <c r="AD104" i="6"/>
  <c r="AC104" i="6"/>
  <c r="AB104" i="6"/>
  <c r="AA104" i="6"/>
  <c r="Z104" i="6"/>
  <c r="Y104" i="6"/>
  <c r="X104" i="6"/>
  <c r="W104" i="6"/>
  <c r="V104" i="6"/>
  <c r="U104" i="6"/>
  <c r="T104" i="6"/>
  <c r="S104" i="6"/>
  <c r="R104" i="6"/>
  <c r="J104" i="6"/>
  <c r="AU101" i="6"/>
  <c r="AR101" i="6"/>
  <c r="AU98" i="6"/>
  <c r="AR98" i="6"/>
  <c r="AU97" i="6"/>
  <c r="AR97" i="6"/>
  <c r="AU96" i="6"/>
  <c r="AR96" i="6"/>
  <c r="AU95" i="6"/>
  <c r="AR95" i="6"/>
  <c r="AU94" i="6"/>
  <c r="AR94" i="6"/>
  <c r="H94" i="6"/>
  <c r="G94" i="6"/>
  <c r="F94" i="6"/>
  <c r="E94" i="6"/>
  <c r="AU90" i="6"/>
  <c r="AR90" i="6"/>
  <c r="AU89" i="6"/>
  <c r="AR89" i="6"/>
  <c r="AU88" i="6"/>
  <c r="AR88" i="6"/>
  <c r="AU87" i="6"/>
  <c r="AR87" i="6"/>
  <c r="AU86" i="6"/>
  <c r="AR86" i="6"/>
  <c r="AU85" i="6"/>
  <c r="AR85" i="6"/>
  <c r="H85" i="6"/>
  <c r="G85" i="6"/>
  <c r="F85" i="6"/>
  <c r="E85" i="6"/>
  <c r="AU81" i="6"/>
  <c r="AR81" i="6"/>
  <c r="AU80" i="6"/>
  <c r="AR80" i="6"/>
  <c r="AU79" i="6"/>
  <c r="AR79" i="6"/>
  <c r="AU78" i="6"/>
  <c r="AR78" i="6"/>
  <c r="AU77" i="6"/>
  <c r="AR77" i="6"/>
  <c r="AU76" i="6"/>
  <c r="AR76" i="6"/>
  <c r="H76" i="6"/>
  <c r="G76" i="6"/>
  <c r="F76" i="6"/>
  <c r="E76" i="6"/>
  <c r="AU72" i="6"/>
  <c r="AR72" i="6"/>
  <c r="AU71" i="6"/>
  <c r="AR71" i="6"/>
  <c r="AU70" i="6"/>
  <c r="AR70" i="6"/>
  <c r="AU69" i="6"/>
  <c r="AR69" i="6"/>
  <c r="AU68" i="6"/>
  <c r="AR68" i="6"/>
  <c r="AU67" i="6"/>
  <c r="AR67" i="6"/>
  <c r="H67" i="6"/>
  <c r="G67" i="6"/>
  <c r="F67" i="6"/>
  <c r="E67" i="6"/>
  <c r="AU63" i="6"/>
  <c r="AR63" i="6"/>
  <c r="AU62" i="6"/>
  <c r="AR62" i="6"/>
  <c r="AU61" i="6"/>
  <c r="AR61" i="6"/>
  <c r="AU60" i="6"/>
  <c r="AR60" i="6"/>
  <c r="AU59" i="6"/>
  <c r="AR59" i="6"/>
  <c r="AU58" i="6"/>
  <c r="AR58" i="6"/>
  <c r="H58" i="6"/>
  <c r="G58" i="6"/>
  <c r="F58" i="6"/>
  <c r="E58"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K176" i="6" l="1"/>
  <c r="AU158" i="6"/>
  <c r="AU122" i="6"/>
  <c r="AK149" i="6"/>
  <c r="AK194" i="6"/>
  <c r="AU185" i="6"/>
  <c r="AU140" i="6"/>
  <c r="AR158" i="6"/>
  <c r="AK131" i="6"/>
  <c r="AK104" i="6"/>
  <c r="AK158" i="6"/>
  <c r="AU176" i="6"/>
  <c r="AU104" i="6"/>
  <c r="AR167" i="6"/>
  <c r="AK140" i="6"/>
  <c r="AR140" i="6"/>
  <c r="AU149" i="6"/>
  <c r="AK122" i="6"/>
  <c r="AR122" i="6"/>
  <c r="AU131" i="6"/>
  <c r="AR113" i="6"/>
  <c r="AK185" i="6"/>
  <c r="AR185" i="6"/>
  <c r="AU194" i="6"/>
  <c r="AR104" i="6"/>
  <c r="AR131" i="6"/>
  <c r="AR149" i="6"/>
  <c r="AR176" i="6"/>
  <c r="AR194" i="6"/>
  <c r="AU113" i="6"/>
  <c r="AU167" i="6"/>
  <c r="AK167" i="6"/>
  <c r="AK113"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94" i="6" l="1"/>
  <c r="I85" i="6"/>
  <c r="I76" i="6"/>
  <c r="I67" i="6"/>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5" i="6" l="1"/>
  <c r="C186" i="6"/>
  <c r="C177" i="6"/>
  <c r="C168" i="6"/>
  <c r="C159" i="6"/>
  <c r="C150" i="6"/>
  <c r="C141" i="6"/>
  <c r="C132" i="6"/>
  <c r="C123" i="6"/>
  <c r="C114" i="6"/>
  <c r="C105" i="6"/>
  <c r="C94" i="6"/>
  <c r="C85" i="6"/>
  <c r="C76" i="6"/>
  <c r="C67" i="6"/>
  <c r="C58" i="6"/>
  <c r="C49" i="6"/>
  <c r="C40" i="6"/>
  <c r="C22" i="6"/>
  <c r="C31" i="6"/>
  <c r="B195" i="6"/>
  <c r="B186" i="6"/>
  <c r="B177" i="6"/>
  <c r="B168" i="6"/>
  <c r="B159" i="6"/>
  <c r="B150" i="6"/>
  <c r="B141" i="6"/>
  <c r="B132" i="6"/>
  <c r="B123" i="6"/>
  <c r="B114" i="6"/>
  <c r="B105" i="6"/>
  <c r="B94" i="6"/>
  <c r="B85" i="6"/>
  <c r="B76" i="6"/>
  <c r="B40" i="6"/>
  <c r="B22" i="6"/>
  <c r="B67"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218" i="5"/>
  <c r="AG95" i="5"/>
  <c r="AN95" i="5" s="1"/>
  <c r="AN111" i="5"/>
  <c r="AN283" i="5"/>
  <c r="AU283" i="5" s="1"/>
  <c r="BC283" i="5" s="1"/>
  <c r="AG9" i="5"/>
  <c r="AN9" i="5" s="1"/>
  <c r="AK186" i="5"/>
  <c r="AR186" i="5" s="1"/>
  <c r="AG275" i="5"/>
  <c r="AN139" i="5"/>
  <c r="BB186" i="5"/>
  <c r="AH9" i="5"/>
  <c r="AO9" i="5" s="1"/>
  <c r="AU9" i="5" s="1"/>
  <c r="AO139" i="5"/>
  <c r="AU139" i="5" s="1"/>
  <c r="AH186" i="5"/>
  <c r="AO186" i="5" s="1"/>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9" i="5" l="1"/>
  <c r="BB9" i="5" s="1"/>
  <c r="AV139" i="5"/>
  <c r="BB139" i="5" s="1"/>
  <c r="AO133" i="5"/>
  <c r="AV133" i="5" s="1"/>
  <c r="BB133" i="5" s="1"/>
  <c r="BC109" i="5"/>
  <c r="AU211" i="5"/>
  <c r="BC211" i="5" s="1"/>
  <c r="BB69" i="5"/>
  <c r="AU186" i="5"/>
  <c r="BC201" i="5"/>
  <c r="AU69" i="5"/>
  <c r="AN186" i="5"/>
  <c r="BC95" i="5"/>
  <c r="BC53"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128" i="5" s="1"/>
  <c r="BC87" i="5"/>
  <c r="BC69" i="5" l="1"/>
  <c r="AU133" i="5"/>
  <c r="BC186"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93" i="6" l="1"/>
  <c r="AD21" i="6"/>
  <c r="T93" i="6" l="1"/>
  <c r="AD30" i="6"/>
  <c r="T21" i="6"/>
  <c r="T12" i="6"/>
  <c r="V93" i="6"/>
  <c r="Z30" i="6"/>
  <c r="Z21" i="6"/>
  <c r="T39" i="6"/>
  <c r="AD12" i="6"/>
  <c r="V30" i="6"/>
  <c r="V21" i="6"/>
  <c r="AB39" i="6"/>
  <c r="AB30" i="6"/>
  <c r="Z66" i="6"/>
  <c r="T57" i="6"/>
  <c r="T48" i="6"/>
  <c r="V48" i="6"/>
  <c r="X39" i="6"/>
  <c r="X30" i="6"/>
  <c r="X57" i="6"/>
  <c r="AD48" i="6"/>
  <c r="AD39" i="6"/>
  <c r="V66" i="6"/>
  <c r="V57" i="6"/>
  <c r="AB75" i="6"/>
  <c r="Z48" i="6"/>
  <c r="Z39" i="6"/>
  <c r="AD84" i="6"/>
  <c r="X48" i="6"/>
  <c r="X75" i="6"/>
  <c r="X66" i="6"/>
  <c r="T30" i="6"/>
  <c r="AB57" i="6"/>
  <c r="AB48" i="6"/>
  <c r="V39" i="6"/>
  <c r="T75" i="6"/>
  <c r="T66" i="6"/>
  <c r="AD75" i="6"/>
  <c r="Z84" i="6"/>
  <c r="Z75" i="6"/>
  <c r="T84" i="6"/>
  <c r="X21" i="6"/>
  <c r="X12" i="6"/>
  <c r="Z93" i="6"/>
  <c r="Z57" i="6"/>
  <c r="AD66" i="6"/>
  <c r="AD57" i="6"/>
  <c r="AB66" i="6"/>
  <c r="V84" i="6"/>
  <c r="V75" i="6"/>
  <c r="Z12" i="6"/>
  <c r="AB93" i="6"/>
  <c r="AB84" i="6"/>
  <c r="V12" i="6"/>
  <c r="X93" i="6"/>
  <c r="X84" i="6"/>
  <c r="AB21" i="6"/>
  <c r="AB12" i="6"/>
  <c r="V9" i="6" l="1"/>
  <c r="R75" i="6"/>
  <c r="AJ76" i="6"/>
  <c r="AJ75" i="6" s="1"/>
  <c r="R12" i="6"/>
  <c r="AJ13" i="6"/>
  <c r="AJ12" i="6" s="1"/>
  <c r="R84" i="6"/>
  <c r="AJ85" i="6"/>
  <c r="AJ84" i="6" s="1"/>
  <c r="R93" i="6"/>
  <c r="AJ94" i="6"/>
  <c r="AJ93" i="6" s="1"/>
  <c r="T9" i="6"/>
  <c r="AD9" i="6"/>
  <c r="AB9" i="6"/>
  <c r="Z9" i="6"/>
  <c r="X9" i="6"/>
  <c r="R57" i="6"/>
  <c r="AJ58" i="6"/>
  <c r="AJ57" i="6" s="1"/>
  <c r="R21" i="6"/>
  <c r="AJ22" i="6"/>
  <c r="AJ21" i="6" s="1"/>
  <c r="R39" i="6"/>
  <c r="AJ40" i="6"/>
  <c r="AJ39" i="6" s="1"/>
  <c r="R30" i="6"/>
  <c r="AJ31" i="6"/>
  <c r="AJ30" i="6" s="1"/>
  <c r="R66" i="6"/>
  <c r="AJ67" i="6"/>
  <c r="AJ66" i="6" s="1"/>
  <c r="R48" i="6"/>
  <c r="AJ49" i="6"/>
  <c r="AJ48"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R66" authorId="3" shapeId="0" xr:uid="{00000000-0006-0000-0000-0000D5000000}">
      <text>
        <r>
          <rPr>
            <b/>
            <sz val="9"/>
            <color indexed="81"/>
            <rFont val="Tahoma"/>
            <family val="2"/>
          </rPr>
          <t>COFINANCIACIÓN DEPARTAMENTO</t>
        </r>
        <r>
          <rPr>
            <sz val="9"/>
            <color indexed="81"/>
            <rFont val="Tahoma"/>
            <family val="2"/>
          </rPr>
          <t xml:space="preserve">
</t>
        </r>
      </text>
    </comment>
    <comment ref="S66" authorId="3" shapeId="0" xr:uid="{00000000-0006-0000-0000-0000D6000000}">
      <text>
        <r>
          <rPr>
            <b/>
            <sz val="9"/>
            <color indexed="81"/>
            <rFont val="Tahoma"/>
            <family val="2"/>
          </rPr>
          <t>COFINANCIACIÓN DEPARTAMENTO</t>
        </r>
        <r>
          <rPr>
            <sz val="9"/>
            <color indexed="81"/>
            <rFont val="Tahoma"/>
            <family val="2"/>
          </rPr>
          <t xml:space="preserve">
</t>
        </r>
      </text>
    </comment>
    <comment ref="T66" authorId="3" shapeId="0" xr:uid="{00000000-0006-0000-0000-0000D7000000}">
      <text>
        <r>
          <rPr>
            <b/>
            <sz val="9"/>
            <color indexed="81"/>
            <rFont val="Tahoma"/>
            <family val="2"/>
          </rPr>
          <t>COFINACIACIÓN NACIÓN</t>
        </r>
      </text>
    </comment>
    <comment ref="U66" authorId="3" shapeId="0" xr:uid="{00000000-0006-0000-0000-0000D8000000}">
      <text>
        <r>
          <rPr>
            <b/>
            <sz val="9"/>
            <color indexed="81"/>
            <rFont val="Tahoma"/>
            <family val="2"/>
          </rPr>
          <t>COFINACIACIÓN NACIÓN</t>
        </r>
      </text>
    </comment>
    <comment ref="V66" authorId="3" shapeId="0" xr:uid="{00000000-0006-0000-0000-0000D9000000}">
      <text>
        <r>
          <rPr>
            <b/>
            <sz val="9"/>
            <color indexed="81"/>
            <rFont val="Tahoma"/>
            <family val="2"/>
          </rPr>
          <t>CRÉDITO</t>
        </r>
      </text>
    </comment>
    <comment ref="W66" authorId="3" shapeId="0" xr:uid="{00000000-0006-0000-0000-0000DA000000}">
      <text>
        <r>
          <rPr>
            <b/>
            <sz val="9"/>
            <color indexed="81"/>
            <rFont val="Tahoma"/>
            <family val="2"/>
          </rPr>
          <t>CRÉDITO</t>
        </r>
      </text>
    </comment>
    <comment ref="X66" authorId="3" shapeId="0" xr:uid="{00000000-0006-0000-0000-0000DB000000}">
      <text>
        <r>
          <rPr>
            <b/>
            <sz val="9"/>
            <color indexed="81"/>
            <rFont val="Tahoma"/>
            <family val="2"/>
          </rPr>
          <t>OTROS</t>
        </r>
      </text>
    </comment>
    <comment ref="Y66" authorId="3" shapeId="0" xr:uid="{00000000-0006-0000-0000-0000DC000000}">
      <text>
        <r>
          <rPr>
            <b/>
            <sz val="9"/>
            <color indexed="81"/>
            <rFont val="Tahoma"/>
            <family val="2"/>
          </rPr>
          <t>OTROS</t>
        </r>
      </text>
    </comment>
    <comment ref="Z66" authorId="3" shapeId="0" xr:uid="{00000000-0006-0000-0000-0000DD000000}">
      <text>
        <r>
          <rPr>
            <b/>
            <sz val="9"/>
            <color indexed="81"/>
            <rFont val="Tahoma"/>
            <family val="2"/>
          </rPr>
          <t>RECURSOS PROPIOS</t>
        </r>
      </text>
    </comment>
    <comment ref="AA66" authorId="3" shapeId="0" xr:uid="{00000000-0006-0000-0000-0000DE000000}">
      <text>
        <r>
          <rPr>
            <b/>
            <sz val="9"/>
            <color indexed="81"/>
            <rFont val="Tahoma"/>
            <family val="2"/>
          </rPr>
          <t>RECURSOS PROPIOS</t>
        </r>
      </text>
    </comment>
    <comment ref="AB66" authorId="3" shapeId="0" xr:uid="{00000000-0006-0000-0000-0000DF000000}">
      <text>
        <r>
          <rPr>
            <b/>
            <sz val="9"/>
            <color indexed="81"/>
            <rFont val="Tahoma"/>
            <family val="2"/>
          </rPr>
          <t>SGP</t>
        </r>
      </text>
    </comment>
    <comment ref="AC66" authorId="3" shapeId="0" xr:uid="{00000000-0006-0000-0000-0000E0000000}">
      <text>
        <r>
          <rPr>
            <b/>
            <sz val="9"/>
            <color indexed="81"/>
            <rFont val="Tahoma"/>
            <family val="2"/>
          </rPr>
          <t>SGP</t>
        </r>
      </text>
    </comment>
    <comment ref="AD66" authorId="3" shapeId="0" xr:uid="{00000000-0006-0000-0000-0000E1000000}">
      <text>
        <r>
          <rPr>
            <b/>
            <sz val="9"/>
            <color indexed="81"/>
            <rFont val="Tahoma"/>
            <family val="2"/>
          </rPr>
          <t>REGALÍAS</t>
        </r>
      </text>
    </comment>
    <comment ref="AE66" authorId="3" shapeId="0" xr:uid="{00000000-0006-0000-0000-0000E2000000}">
      <text>
        <r>
          <rPr>
            <b/>
            <sz val="9"/>
            <color indexed="81"/>
            <rFont val="Tahoma"/>
            <family val="2"/>
          </rPr>
          <t>REGALÍAS</t>
        </r>
      </text>
    </comment>
    <comment ref="AF66" authorId="3" shapeId="0" xr:uid="{00000000-0006-0000-0000-0000E3000000}">
      <text>
        <r>
          <rPr>
            <b/>
            <sz val="9"/>
            <color indexed="81"/>
            <rFont val="Tahoma"/>
            <family val="2"/>
          </rPr>
          <t>RECURSOS FUNCIONAMIENTO</t>
        </r>
      </text>
    </comment>
    <comment ref="AG66" authorId="3" shapeId="0" xr:uid="{00000000-0006-0000-0000-0000E4000000}">
      <text>
        <r>
          <rPr>
            <b/>
            <sz val="9"/>
            <color indexed="81"/>
            <rFont val="Tahoma"/>
            <family val="2"/>
          </rPr>
          <t>RECURSOS FUNCIONAMIENTO</t>
        </r>
      </text>
    </comment>
    <comment ref="AH66" authorId="3" shapeId="0" xr:uid="{00000000-0006-0000-0000-0000E5000000}">
      <text>
        <r>
          <rPr>
            <b/>
            <sz val="9"/>
            <color indexed="81"/>
            <rFont val="Tahoma"/>
            <family val="2"/>
          </rPr>
          <t>RECURSOS GESTIONADOS</t>
        </r>
      </text>
    </comment>
    <comment ref="AI66" authorId="3" shapeId="0" xr:uid="{00000000-0006-0000-0000-0000E6000000}">
      <text>
        <r>
          <rPr>
            <b/>
            <sz val="9"/>
            <color indexed="81"/>
            <rFont val="Tahoma"/>
            <family val="2"/>
          </rPr>
          <t>RECURSOS GESTIONADOS</t>
        </r>
      </text>
    </comment>
    <comment ref="AJ66" authorId="3" shapeId="0" xr:uid="{00000000-0006-0000-0000-0000E7000000}">
      <text>
        <r>
          <rPr>
            <b/>
            <sz val="9"/>
            <color indexed="81"/>
            <rFont val="Tahoma"/>
            <family val="2"/>
          </rPr>
          <t>TOTALES</t>
        </r>
        <r>
          <rPr>
            <sz val="9"/>
            <color indexed="81"/>
            <rFont val="Tahoma"/>
            <family val="2"/>
          </rPr>
          <t xml:space="preserve">
</t>
        </r>
      </text>
    </comment>
    <comment ref="AK66" authorId="3" shapeId="0" xr:uid="{00000000-0006-0000-0000-0000E8000000}">
      <text>
        <r>
          <rPr>
            <b/>
            <sz val="9"/>
            <color indexed="81"/>
            <rFont val="Tahoma"/>
            <family val="2"/>
          </rPr>
          <t>TOTALES</t>
        </r>
        <r>
          <rPr>
            <sz val="9"/>
            <color indexed="81"/>
            <rFont val="Tahoma"/>
            <family val="2"/>
          </rPr>
          <t xml:space="preserve">
</t>
        </r>
      </text>
    </comment>
    <comment ref="AL66" authorId="2" shapeId="0" xr:uid="{00000000-0006-0000-0000-0000E9000000}">
      <text>
        <r>
          <rPr>
            <b/>
            <sz val="8"/>
            <color indexed="81"/>
            <rFont val="Tahoma"/>
            <family val="2"/>
          </rPr>
          <t>PRIMERA INFANCIA (0 a 5 años)</t>
        </r>
        <r>
          <rPr>
            <sz val="8"/>
            <color indexed="81"/>
            <rFont val="Tahoma"/>
            <family val="2"/>
          </rPr>
          <t xml:space="preserve">
</t>
        </r>
      </text>
    </comment>
    <comment ref="AM66" authorId="2" shapeId="0" xr:uid="{00000000-0006-0000-0000-0000EA000000}">
      <text>
        <r>
          <rPr>
            <b/>
            <sz val="8"/>
            <color indexed="81"/>
            <rFont val="Tahoma"/>
            <family val="2"/>
          </rPr>
          <t>INFANCIA (6 a 11 años)</t>
        </r>
        <r>
          <rPr>
            <sz val="8"/>
            <color indexed="81"/>
            <rFont val="Tahoma"/>
            <family val="2"/>
          </rPr>
          <t xml:space="preserve">
</t>
        </r>
      </text>
    </comment>
    <comment ref="AN66" authorId="2" shapeId="0" xr:uid="{00000000-0006-0000-0000-0000EB000000}">
      <text>
        <r>
          <rPr>
            <b/>
            <sz val="8"/>
            <color indexed="81"/>
            <rFont val="Tahoma"/>
            <family val="2"/>
          </rPr>
          <t>ADOLESCENCIA (12 A 17 años)</t>
        </r>
      </text>
    </comment>
    <comment ref="AO66" authorId="2" shapeId="0" xr:uid="{00000000-0006-0000-0000-0000EC000000}">
      <text>
        <r>
          <rPr>
            <b/>
            <sz val="8"/>
            <color indexed="81"/>
            <rFont val="Tahoma"/>
            <family val="2"/>
          </rPr>
          <t>JUVENTUD (18 a 28 años)</t>
        </r>
        <r>
          <rPr>
            <sz val="8"/>
            <color indexed="81"/>
            <rFont val="Tahoma"/>
            <family val="2"/>
          </rPr>
          <t xml:space="preserve">
</t>
        </r>
      </text>
    </comment>
    <comment ref="AP66"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EE000000}">
      <text>
        <r>
          <rPr>
            <b/>
            <sz val="8"/>
            <color indexed="81"/>
            <rFont val="Tahoma"/>
            <family val="2"/>
          </rPr>
          <t>ADULTO MAYOR  (61 años en adelante)</t>
        </r>
        <r>
          <rPr>
            <sz val="8"/>
            <color indexed="81"/>
            <rFont val="Tahoma"/>
            <family val="2"/>
          </rPr>
          <t xml:space="preserve">
</t>
        </r>
      </text>
    </comment>
    <comment ref="AS66" authorId="2" shapeId="0" xr:uid="{00000000-0006-0000-0000-0000EF000000}">
      <text>
        <r>
          <rPr>
            <b/>
            <sz val="8"/>
            <color indexed="81"/>
            <rFont val="Tahoma"/>
            <family val="2"/>
          </rPr>
          <t>MUJERES</t>
        </r>
        <r>
          <rPr>
            <sz val="8"/>
            <color indexed="81"/>
            <rFont val="Tahoma"/>
            <family val="2"/>
          </rPr>
          <t xml:space="preserve">
</t>
        </r>
      </text>
    </comment>
    <comment ref="AT66" authorId="2" shapeId="0" xr:uid="{00000000-0006-0000-0000-0000F0000000}">
      <text>
        <r>
          <rPr>
            <b/>
            <sz val="8"/>
            <color indexed="81"/>
            <rFont val="Tahoma"/>
            <family val="2"/>
          </rPr>
          <t>HOMBRES</t>
        </r>
      </text>
    </comment>
    <comment ref="AV66" authorId="2" shapeId="0" xr:uid="{00000000-0006-0000-0000-0000F1000000}">
      <text>
        <r>
          <rPr>
            <b/>
            <sz val="8"/>
            <color indexed="81"/>
            <rFont val="Tahoma"/>
            <family val="2"/>
          </rPr>
          <t>VÍCTIMAS CONFLICTO ARMADO</t>
        </r>
        <r>
          <rPr>
            <sz val="8"/>
            <color indexed="81"/>
            <rFont val="Tahoma"/>
            <family val="2"/>
          </rPr>
          <t xml:space="preserve">
</t>
        </r>
      </text>
    </comment>
    <comment ref="AX66" authorId="2" shapeId="0" xr:uid="{00000000-0006-0000-0000-0000F2000000}">
      <text>
        <r>
          <rPr>
            <b/>
            <sz val="8"/>
            <color indexed="81"/>
            <rFont val="Tahoma"/>
            <family val="2"/>
          </rPr>
          <t>DISCAPACITADOS</t>
        </r>
        <r>
          <rPr>
            <sz val="8"/>
            <color indexed="81"/>
            <rFont val="Tahoma"/>
            <family val="2"/>
          </rPr>
          <t xml:space="preserve">
</t>
        </r>
      </text>
    </comment>
    <comment ref="AY66" authorId="2" shapeId="0" xr:uid="{00000000-0006-0000-0000-0000F3000000}">
      <text>
        <r>
          <rPr>
            <b/>
            <sz val="8"/>
            <color indexed="81"/>
            <rFont val="Tahoma"/>
            <family val="2"/>
          </rPr>
          <t>AFROCOLOMBIANO O RAIZAL</t>
        </r>
      </text>
    </comment>
    <comment ref="AZ66" authorId="2" shapeId="0" xr:uid="{00000000-0006-0000-0000-0000F4000000}">
      <text>
        <r>
          <rPr>
            <b/>
            <sz val="8"/>
            <color indexed="81"/>
            <rFont val="Tahoma"/>
            <family val="2"/>
          </rPr>
          <t>INDÍGENAS</t>
        </r>
        <r>
          <rPr>
            <sz val="8"/>
            <color indexed="81"/>
            <rFont val="Tahoma"/>
            <family val="2"/>
          </rPr>
          <t xml:space="preserve">
</t>
        </r>
      </text>
    </comment>
    <comment ref="BA66" authorId="1" shapeId="0" xr:uid="{00000000-0006-0000-0000-0000F5000000}">
      <text>
        <r>
          <rPr>
            <b/>
            <sz val="9"/>
            <color indexed="81"/>
            <rFont val="Tahoma"/>
            <family val="2"/>
          </rPr>
          <t>MEDIO DE EVIDENCIA. INFORME, RESGISTRO FOTOGRAFICO, PLANILLA, ETC</t>
        </r>
      </text>
    </comment>
    <comment ref="R75" authorId="3" shapeId="0" xr:uid="{00000000-0006-0000-0000-0000F6000000}">
      <text>
        <r>
          <rPr>
            <b/>
            <sz val="9"/>
            <color indexed="81"/>
            <rFont val="Tahoma"/>
            <family val="2"/>
          </rPr>
          <t>COFINANCIACIÓN DEPARTAMENTO</t>
        </r>
        <r>
          <rPr>
            <sz val="9"/>
            <color indexed="81"/>
            <rFont val="Tahoma"/>
            <family val="2"/>
          </rPr>
          <t xml:space="preserve">
</t>
        </r>
      </text>
    </comment>
    <comment ref="S75" authorId="3" shapeId="0" xr:uid="{00000000-0006-0000-0000-0000F7000000}">
      <text>
        <r>
          <rPr>
            <b/>
            <sz val="9"/>
            <color indexed="81"/>
            <rFont val="Tahoma"/>
            <family val="2"/>
          </rPr>
          <t>COFINANCIACIÓN DEPARTAMENTO</t>
        </r>
        <r>
          <rPr>
            <sz val="9"/>
            <color indexed="81"/>
            <rFont val="Tahoma"/>
            <family val="2"/>
          </rPr>
          <t xml:space="preserve">
</t>
        </r>
      </text>
    </comment>
    <comment ref="T75" authorId="3" shapeId="0" xr:uid="{00000000-0006-0000-0000-0000F8000000}">
      <text>
        <r>
          <rPr>
            <b/>
            <sz val="9"/>
            <color indexed="81"/>
            <rFont val="Tahoma"/>
            <family val="2"/>
          </rPr>
          <t>COFINACIACIÓN NACIÓN</t>
        </r>
      </text>
    </comment>
    <comment ref="U75" authorId="3" shapeId="0" xr:uid="{00000000-0006-0000-0000-0000F9000000}">
      <text>
        <r>
          <rPr>
            <b/>
            <sz val="9"/>
            <color indexed="81"/>
            <rFont val="Tahoma"/>
            <family val="2"/>
          </rPr>
          <t>COFINACIACIÓN NACIÓN</t>
        </r>
      </text>
    </comment>
    <comment ref="V75" authorId="3" shapeId="0" xr:uid="{00000000-0006-0000-0000-0000FA000000}">
      <text>
        <r>
          <rPr>
            <b/>
            <sz val="9"/>
            <color indexed="81"/>
            <rFont val="Tahoma"/>
            <family val="2"/>
          </rPr>
          <t>CRÉDITO</t>
        </r>
      </text>
    </comment>
    <comment ref="W75" authorId="3" shapeId="0" xr:uid="{00000000-0006-0000-0000-0000FB000000}">
      <text>
        <r>
          <rPr>
            <b/>
            <sz val="9"/>
            <color indexed="81"/>
            <rFont val="Tahoma"/>
            <family val="2"/>
          </rPr>
          <t>CRÉDITO</t>
        </r>
      </text>
    </comment>
    <comment ref="X75" authorId="3" shapeId="0" xr:uid="{00000000-0006-0000-0000-0000FC000000}">
      <text>
        <r>
          <rPr>
            <b/>
            <sz val="9"/>
            <color indexed="81"/>
            <rFont val="Tahoma"/>
            <family val="2"/>
          </rPr>
          <t>OTROS</t>
        </r>
      </text>
    </comment>
    <comment ref="Y75" authorId="3" shapeId="0" xr:uid="{00000000-0006-0000-0000-0000FD000000}">
      <text>
        <r>
          <rPr>
            <b/>
            <sz val="9"/>
            <color indexed="81"/>
            <rFont val="Tahoma"/>
            <family val="2"/>
          </rPr>
          <t>OTROS</t>
        </r>
      </text>
    </comment>
    <comment ref="Z75" authorId="3" shapeId="0" xr:uid="{00000000-0006-0000-0000-0000FE000000}">
      <text>
        <r>
          <rPr>
            <b/>
            <sz val="9"/>
            <color indexed="81"/>
            <rFont val="Tahoma"/>
            <family val="2"/>
          </rPr>
          <t>RECURSOS PROPIOS</t>
        </r>
      </text>
    </comment>
    <comment ref="AA75" authorId="3" shapeId="0" xr:uid="{00000000-0006-0000-0000-0000FF000000}">
      <text>
        <r>
          <rPr>
            <b/>
            <sz val="9"/>
            <color indexed="81"/>
            <rFont val="Tahoma"/>
            <family val="2"/>
          </rPr>
          <t>RECURSOS PROPIOS</t>
        </r>
      </text>
    </comment>
    <comment ref="AB75" authorId="3" shapeId="0" xr:uid="{00000000-0006-0000-0000-000000010000}">
      <text>
        <r>
          <rPr>
            <b/>
            <sz val="9"/>
            <color indexed="81"/>
            <rFont val="Tahoma"/>
            <family val="2"/>
          </rPr>
          <t>SGP</t>
        </r>
      </text>
    </comment>
    <comment ref="AC75" authorId="3" shapeId="0" xr:uid="{00000000-0006-0000-0000-000001010000}">
      <text>
        <r>
          <rPr>
            <b/>
            <sz val="9"/>
            <color indexed="81"/>
            <rFont val="Tahoma"/>
            <family val="2"/>
          </rPr>
          <t>SGP</t>
        </r>
      </text>
    </comment>
    <comment ref="AD75" authorId="3" shapeId="0" xr:uid="{00000000-0006-0000-0000-000002010000}">
      <text>
        <r>
          <rPr>
            <b/>
            <sz val="9"/>
            <color indexed="81"/>
            <rFont val="Tahoma"/>
            <family val="2"/>
          </rPr>
          <t>REGALÍAS</t>
        </r>
      </text>
    </comment>
    <comment ref="AE75" authorId="3" shapeId="0" xr:uid="{00000000-0006-0000-0000-000003010000}">
      <text>
        <r>
          <rPr>
            <b/>
            <sz val="9"/>
            <color indexed="81"/>
            <rFont val="Tahoma"/>
            <family val="2"/>
          </rPr>
          <t>REGALÍAS</t>
        </r>
      </text>
    </comment>
    <comment ref="AF75" authorId="3" shapeId="0" xr:uid="{00000000-0006-0000-0000-000004010000}">
      <text>
        <r>
          <rPr>
            <b/>
            <sz val="9"/>
            <color indexed="81"/>
            <rFont val="Tahoma"/>
            <family val="2"/>
          </rPr>
          <t>RECURSOS FUNCIONAMIENTO</t>
        </r>
      </text>
    </comment>
    <comment ref="AG75" authorId="3" shapeId="0" xr:uid="{00000000-0006-0000-0000-000005010000}">
      <text>
        <r>
          <rPr>
            <b/>
            <sz val="9"/>
            <color indexed="81"/>
            <rFont val="Tahoma"/>
            <family val="2"/>
          </rPr>
          <t>RECURSOS FUNCIONAMIENTO</t>
        </r>
      </text>
    </comment>
    <comment ref="AH75" authorId="3" shapeId="0" xr:uid="{00000000-0006-0000-0000-000006010000}">
      <text>
        <r>
          <rPr>
            <b/>
            <sz val="9"/>
            <color indexed="81"/>
            <rFont val="Tahoma"/>
            <family val="2"/>
          </rPr>
          <t>RECURSOS GESTIONADOS</t>
        </r>
      </text>
    </comment>
    <comment ref="AI75" authorId="3" shapeId="0" xr:uid="{00000000-0006-0000-0000-000007010000}">
      <text>
        <r>
          <rPr>
            <b/>
            <sz val="9"/>
            <color indexed="81"/>
            <rFont val="Tahoma"/>
            <family val="2"/>
          </rPr>
          <t>RECURSOS GESTIONADOS</t>
        </r>
      </text>
    </comment>
    <comment ref="AJ75" authorId="3" shapeId="0" xr:uid="{00000000-0006-0000-0000-000008010000}">
      <text>
        <r>
          <rPr>
            <b/>
            <sz val="9"/>
            <color indexed="81"/>
            <rFont val="Tahoma"/>
            <family val="2"/>
          </rPr>
          <t>TOTALES</t>
        </r>
        <r>
          <rPr>
            <sz val="9"/>
            <color indexed="81"/>
            <rFont val="Tahoma"/>
            <family val="2"/>
          </rPr>
          <t xml:space="preserve">
</t>
        </r>
      </text>
    </comment>
    <comment ref="AK75" authorId="3" shapeId="0" xr:uid="{00000000-0006-0000-0000-000009010000}">
      <text>
        <r>
          <rPr>
            <b/>
            <sz val="9"/>
            <color indexed="81"/>
            <rFont val="Tahoma"/>
            <family val="2"/>
          </rPr>
          <t>TOTALES</t>
        </r>
        <r>
          <rPr>
            <sz val="9"/>
            <color indexed="81"/>
            <rFont val="Tahoma"/>
            <family val="2"/>
          </rPr>
          <t xml:space="preserve">
</t>
        </r>
      </text>
    </comment>
    <comment ref="AL75" authorId="2" shapeId="0" xr:uid="{00000000-0006-0000-0000-00000A010000}">
      <text>
        <r>
          <rPr>
            <b/>
            <sz val="8"/>
            <color indexed="81"/>
            <rFont val="Tahoma"/>
            <family val="2"/>
          </rPr>
          <t>PRIMERA INFANCIA (0 a 5 años)</t>
        </r>
        <r>
          <rPr>
            <sz val="8"/>
            <color indexed="81"/>
            <rFont val="Tahoma"/>
            <family val="2"/>
          </rPr>
          <t xml:space="preserve">
</t>
        </r>
      </text>
    </comment>
    <comment ref="AM75" authorId="2" shapeId="0" xr:uid="{00000000-0006-0000-0000-00000B010000}">
      <text>
        <r>
          <rPr>
            <b/>
            <sz val="8"/>
            <color indexed="81"/>
            <rFont val="Tahoma"/>
            <family val="2"/>
          </rPr>
          <t>INFANCIA (6 a 11 años)</t>
        </r>
        <r>
          <rPr>
            <sz val="8"/>
            <color indexed="81"/>
            <rFont val="Tahoma"/>
            <family val="2"/>
          </rPr>
          <t xml:space="preserve">
</t>
        </r>
      </text>
    </comment>
    <comment ref="AN75" authorId="2" shapeId="0" xr:uid="{00000000-0006-0000-0000-00000C010000}">
      <text>
        <r>
          <rPr>
            <b/>
            <sz val="8"/>
            <color indexed="81"/>
            <rFont val="Tahoma"/>
            <family val="2"/>
          </rPr>
          <t>ADOLESCENCIA (12 A 17 años)</t>
        </r>
      </text>
    </comment>
    <comment ref="AO75" authorId="2" shapeId="0" xr:uid="{00000000-0006-0000-0000-00000D010000}">
      <text>
        <r>
          <rPr>
            <b/>
            <sz val="8"/>
            <color indexed="81"/>
            <rFont val="Tahoma"/>
            <family val="2"/>
          </rPr>
          <t>JUVENTUD (18 a 28 años)</t>
        </r>
        <r>
          <rPr>
            <sz val="8"/>
            <color indexed="81"/>
            <rFont val="Tahoma"/>
            <family val="2"/>
          </rPr>
          <t xml:space="preserve">
</t>
        </r>
      </text>
    </comment>
    <comment ref="AP75"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75" authorId="2" shapeId="0" xr:uid="{00000000-0006-0000-0000-00000F010000}">
      <text>
        <r>
          <rPr>
            <b/>
            <sz val="8"/>
            <color indexed="81"/>
            <rFont val="Tahoma"/>
            <family val="2"/>
          </rPr>
          <t>ADULTO MAYOR  (61 años en adelante)</t>
        </r>
        <r>
          <rPr>
            <sz val="8"/>
            <color indexed="81"/>
            <rFont val="Tahoma"/>
            <family val="2"/>
          </rPr>
          <t xml:space="preserve">
</t>
        </r>
      </text>
    </comment>
    <comment ref="AS75" authorId="2" shapeId="0" xr:uid="{00000000-0006-0000-0000-000010010000}">
      <text>
        <r>
          <rPr>
            <b/>
            <sz val="8"/>
            <color indexed="81"/>
            <rFont val="Tahoma"/>
            <family val="2"/>
          </rPr>
          <t>MUJERES</t>
        </r>
        <r>
          <rPr>
            <sz val="8"/>
            <color indexed="81"/>
            <rFont val="Tahoma"/>
            <family val="2"/>
          </rPr>
          <t xml:space="preserve">
</t>
        </r>
      </text>
    </comment>
    <comment ref="AT75" authorId="2" shapeId="0" xr:uid="{00000000-0006-0000-0000-000011010000}">
      <text>
        <r>
          <rPr>
            <b/>
            <sz val="8"/>
            <color indexed="81"/>
            <rFont val="Tahoma"/>
            <family val="2"/>
          </rPr>
          <t>HOMBRES</t>
        </r>
      </text>
    </comment>
    <comment ref="AV75" authorId="2" shapeId="0" xr:uid="{00000000-0006-0000-0000-000012010000}">
      <text>
        <r>
          <rPr>
            <b/>
            <sz val="8"/>
            <color indexed="81"/>
            <rFont val="Tahoma"/>
            <family val="2"/>
          </rPr>
          <t>VÍCTIMAS CONFLICTO ARMADO</t>
        </r>
        <r>
          <rPr>
            <sz val="8"/>
            <color indexed="81"/>
            <rFont val="Tahoma"/>
            <family val="2"/>
          </rPr>
          <t xml:space="preserve">
</t>
        </r>
      </text>
    </comment>
    <comment ref="AX75" authorId="2" shapeId="0" xr:uid="{00000000-0006-0000-0000-000013010000}">
      <text>
        <r>
          <rPr>
            <b/>
            <sz val="8"/>
            <color indexed="81"/>
            <rFont val="Tahoma"/>
            <family val="2"/>
          </rPr>
          <t>DISCAPACITADOS</t>
        </r>
        <r>
          <rPr>
            <sz val="8"/>
            <color indexed="81"/>
            <rFont val="Tahoma"/>
            <family val="2"/>
          </rPr>
          <t xml:space="preserve">
</t>
        </r>
      </text>
    </comment>
    <comment ref="AY75" authorId="2" shapeId="0" xr:uid="{00000000-0006-0000-0000-000014010000}">
      <text>
        <r>
          <rPr>
            <b/>
            <sz val="8"/>
            <color indexed="81"/>
            <rFont val="Tahoma"/>
            <family val="2"/>
          </rPr>
          <t>AFROCOLOMBIANO O RAIZAL</t>
        </r>
      </text>
    </comment>
    <comment ref="AZ75" authorId="2" shapeId="0" xr:uid="{00000000-0006-0000-0000-000015010000}">
      <text>
        <r>
          <rPr>
            <b/>
            <sz val="8"/>
            <color indexed="81"/>
            <rFont val="Tahoma"/>
            <family val="2"/>
          </rPr>
          <t>INDÍGENAS</t>
        </r>
        <r>
          <rPr>
            <sz val="8"/>
            <color indexed="81"/>
            <rFont val="Tahoma"/>
            <family val="2"/>
          </rPr>
          <t xml:space="preserve">
</t>
        </r>
      </text>
    </comment>
    <comment ref="BA75" authorId="1" shapeId="0" xr:uid="{00000000-0006-0000-0000-000016010000}">
      <text>
        <r>
          <rPr>
            <b/>
            <sz val="9"/>
            <color indexed="81"/>
            <rFont val="Tahoma"/>
            <family val="2"/>
          </rPr>
          <t>MEDIO DE EVIDENCIA. INFORME, RESGISTRO FOTOGRAFICO, PLANILLA, ETC</t>
        </r>
      </text>
    </comment>
    <comment ref="R84" authorId="3" shapeId="0" xr:uid="{00000000-0006-0000-0000-000017010000}">
      <text>
        <r>
          <rPr>
            <b/>
            <sz val="9"/>
            <color indexed="81"/>
            <rFont val="Tahoma"/>
            <family val="2"/>
          </rPr>
          <t>COFINANCIACIÓN DEPARTAMENTO</t>
        </r>
        <r>
          <rPr>
            <sz val="9"/>
            <color indexed="81"/>
            <rFont val="Tahoma"/>
            <family val="2"/>
          </rPr>
          <t xml:space="preserve">
</t>
        </r>
      </text>
    </comment>
    <comment ref="S84" authorId="3" shapeId="0" xr:uid="{00000000-0006-0000-0000-000018010000}">
      <text>
        <r>
          <rPr>
            <b/>
            <sz val="9"/>
            <color indexed="81"/>
            <rFont val="Tahoma"/>
            <family val="2"/>
          </rPr>
          <t>COFINANCIACIÓN DEPARTAMENTO</t>
        </r>
        <r>
          <rPr>
            <sz val="9"/>
            <color indexed="81"/>
            <rFont val="Tahoma"/>
            <family val="2"/>
          </rPr>
          <t xml:space="preserve">
</t>
        </r>
      </text>
    </comment>
    <comment ref="T84" authorId="3" shapeId="0" xr:uid="{00000000-0006-0000-0000-000019010000}">
      <text>
        <r>
          <rPr>
            <b/>
            <sz val="9"/>
            <color indexed="81"/>
            <rFont val="Tahoma"/>
            <family val="2"/>
          </rPr>
          <t>COFINACIACIÓN NACIÓN</t>
        </r>
      </text>
    </comment>
    <comment ref="U84" authorId="3" shapeId="0" xr:uid="{00000000-0006-0000-0000-00001A010000}">
      <text>
        <r>
          <rPr>
            <b/>
            <sz val="9"/>
            <color indexed="81"/>
            <rFont val="Tahoma"/>
            <family val="2"/>
          </rPr>
          <t>COFINACIACIÓN NACIÓN</t>
        </r>
      </text>
    </comment>
    <comment ref="V84" authorId="3" shapeId="0" xr:uid="{00000000-0006-0000-0000-00001B010000}">
      <text>
        <r>
          <rPr>
            <b/>
            <sz val="9"/>
            <color indexed="81"/>
            <rFont val="Tahoma"/>
            <family val="2"/>
          </rPr>
          <t>CRÉDITO</t>
        </r>
      </text>
    </comment>
    <comment ref="W84" authorId="3" shapeId="0" xr:uid="{00000000-0006-0000-0000-00001C010000}">
      <text>
        <r>
          <rPr>
            <b/>
            <sz val="9"/>
            <color indexed="81"/>
            <rFont val="Tahoma"/>
            <family val="2"/>
          </rPr>
          <t>CRÉDITO</t>
        </r>
      </text>
    </comment>
    <comment ref="X84" authorId="3" shapeId="0" xr:uid="{00000000-0006-0000-0000-00001D010000}">
      <text>
        <r>
          <rPr>
            <b/>
            <sz val="9"/>
            <color indexed="81"/>
            <rFont val="Tahoma"/>
            <family val="2"/>
          </rPr>
          <t>OTROS</t>
        </r>
      </text>
    </comment>
    <comment ref="Y84" authorId="3" shapeId="0" xr:uid="{00000000-0006-0000-0000-00001E010000}">
      <text>
        <r>
          <rPr>
            <b/>
            <sz val="9"/>
            <color indexed="81"/>
            <rFont val="Tahoma"/>
            <family val="2"/>
          </rPr>
          <t>OTROS</t>
        </r>
      </text>
    </comment>
    <comment ref="Z84" authorId="3" shapeId="0" xr:uid="{00000000-0006-0000-0000-00001F010000}">
      <text>
        <r>
          <rPr>
            <b/>
            <sz val="9"/>
            <color indexed="81"/>
            <rFont val="Tahoma"/>
            <family val="2"/>
          </rPr>
          <t>RECURSOS PROPIOS</t>
        </r>
      </text>
    </comment>
    <comment ref="AA84" authorId="3" shapeId="0" xr:uid="{00000000-0006-0000-0000-000020010000}">
      <text>
        <r>
          <rPr>
            <b/>
            <sz val="9"/>
            <color indexed="81"/>
            <rFont val="Tahoma"/>
            <family val="2"/>
          </rPr>
          <t>RECURSOS PROPIOS</t>
        </r>
      </text>
    </comment>
    <comment ref="AB84" authorId="3" shapeId="0" xr:uid="{00000000-0006-0000-0000-000021010000}">
      <text>
        <r>
          <rPr>
            <b/>
            <sz val="9"/>
            <color indexed="81"/>
            <rFont val="Tahoma"/>
            <family val="2"/>
          </rPr>
          <t>SGP</t>
        </r>
      </text>
    </comment>
    <comment ref="AC84" authorId="3" shapeId="0" xr:uid="{00000000-0006-0000-0000-000022010000}">
      <text>
        <r>
          <rPr>
            <b/>
            <sz val="9"/>
            <color indexed="81"/>
            <rFont val="Tahoma"/>
            <family val="2"/>
          </rPr>
          <t>SGP</t>
        </r>
      </text>
    </comment>
    <comment ref="AD84" authorId="3" shapeId="0" xr:uid="{00000000-0006-0000-0000-000023010000}">
      <text>
        <r>
          <rPr>
            <b/>
            <sz val="9"/>
            <color indexed="81"/>
            <rFont val="Tahoma"/>
            <family val="2"/>
          </rPr>
          <t>REGALÍAS</t>
        </r>
      </text>
    </comment>
    <comment ref="AE84" authorId="3" shapeId="0" xr:uid="{00000000-0006-0000-0000-000024010000}">
      <text>
        <r>
          <rPr>
            <b/>
            <sz val="9"/>
            <color indexed="81"/>
            <rFont val="Tahoma"/>
            <family val="2"/>
          </rPr>
          <t>REGALÍAS</t>
        </r>
      </text>
    </comment>
    <comment ref="AF84" authorId="3" shapeId="0" xr:uid="{00000000-0006-0000-0000-000025010000}">
      <text>
        <r>
          <rPr>
            <b/>
            <sz val="9"/>
            <color indexed="81"/>
            <rFont val="Tahoma"/>
            <family val="2"/>
          </rPr>
          <t>RECURSOS FUNCIONAMIENTO</t>
        </r>
      </text>
    </comment>
    <comment ref="AG84" authorId="3" shapeId="0" xr:uid="{00000000-0006-0000-0000-000026010000}">
      <text>
        <r>
          <rPr>
            <b/>
            <sz val="9"/>
            <color indexed="81"/>
            <rFont val="Tahoma"/>
            <family val="2"/>
          </rPr>
          <t>RECURSOS FUNCIONAMIENTO</t>
        </r>
      </text>
    </comment>
    <comment ref="AH84" authorId="3" shapeId="0" xr:uid="{00000000-0006-0000-0000-000027010000}">
      <text>
        <r>
          <rPr>
            <b/>
            <sz val="9"/>
            <color indexed="81"/>
            <rFont val="Tahoma"/>
            <family val="2"/>
          </rPr>
          <t>RECURSOS GESTIONADOS</t>
        </r>
      </text>
    </comment>
    <comment ref="AI84" authorId="3" shapeId="0" xr:uid="{00000000-0006-0000-0000-000028010000}">
      <text>
        <r>
          <rPr>
            <b/>
            <sz val="9"/>
            <color indexed="81"/>
            <rFont val="Tahoma"/>
            <family val="2"/>
          </rPr>
          <t>RECURSOS GESTIONADOS</t>
        </r>
      </text>
    </comment>
    <comment ref="AJ84" authorId="3" shapeId="0" xr:uid="{00000000-0006-0000-0000-000029010000}">
      <text>
        <r>
          <rPr>
            <b/>
            <sz val="9"/>
            <color indexed="81"/>
            <rFont val="Tahoma"/>
            <family val="2"/>
          </rPr>
          <t>TOTALES</t>
        </r>
        <r>
          <rPr>
            <sz val="9"/>
            <color indexed="81"/>
            <rFont val="Tahoma"/>
            <family val="2"/>
          </rPr>
          <t xml:space="preserve">
</t>
        </r>
      </text>
    </comment>
    <comment ref="AK84" authorId="3" shapeId="0" xr:uid="{00000000-0006-0000-0000-00002A010000}">
      <text>
        <r>
          <rPr>
            <b/>
            <sz val="9"/>
            <color indexed="81"/>
            <rFont val="Tahoma"/>
            <family val="2"/>
          </rPr>
          <t>TOTALES</t>
        </r>
        <r>
          <rPr>
            <sz val="9"/>
            <color indexed="81"/>
            <rFont val="Tahoma"/>
            <family val="2"/>
          </rPr>
          <t xml:space="preserve">
</t>
        </r>
      </text>
    </comment>
    <comment ref="AL84" authorId="2" shapeId="0" xr:uid="{00000000-0006-0000-0000-00002B010000}">
      <text>
        <r>
          <rPr>
            <b/>
            <sz val="8"/>
            <color indexed="81"/>
            <rFont val="Tahoma"/>
            <family val="2"/>
          </rPr>
          <t>PRIMERA INFANCIA (0 a 5 años)</t>
        </r>
        <r>
          <rPr>
            <sz val="8"/>
            <color indexed="81"/>
            <rFont val="Tahoma"/>
            <family val="2"/>
          </rPr>
          <t xml:space="preserve">
</t>
        </r>
      </text>
    </comment>
    <comment ref="AM84" authorId="2" shapeId="0" xr:uid="{00000000-0006-0000-0000-00002C010000}">
      <text>
        <r>
          <rPr>
            <b/>
            <sz val="8"/>
            <color indexed="81"/>
            <rFont val="Tahoma"/>
            <family val="2"/>
          </rPr>
          <t>INFANCIA (6 a 11 años)</t>
        </r>
        <r>
          <rPr>
            <sz val="8"/>
            <color indexed="81"/>
            <rFont val="Tahoma"/>
            <family val="2"/>
          </rPr>
          <t xml:space="preserve">
</t>
        </r>
      </text>
    </comment>
    <comment ref="AN84" authorId="2" shapeId="0" xr:uid="{00000000-0006-0000-0000-00002D010000}">
      <text>
        <r>
          <rPr>
            <b/>
            <sz val="8"/>
            <color indexed="81"/>
            <rFont val="Tahoma"/>
            <family val="2"/>
          </rPr>
          <t>ADOLESCENCIA (12 A 17 años)</t>
        </r>
      </text>
    </comment>
    <comment ref="AO84" authorId="2" shapeId="0" xr:uid="{00000000-0006-0000-0000-00002E010000}">
      <text>
        <r>
          <rPr>
            <b/>
            <sz val="8"/>
            <color indexed="81"/>
            <rFont val="Tahoma"/>
            <family val="2"/>
          </rPr>
          <t>JUVENTUD (18 a 28 años)</t>
        </r>
        <r>
          <rPr>
            <sz val="8"/>
            <color indexed="81"/>
            <rFont val="Tahoma"/>
            <family val="2"/>
          </rPr>
          <t xml:space="preserve">
</t>
        </r>
      </text>
    </comment>
    <comment ref="AP84" authorId="2" shapeId="0" xr:uid="{00000000-0006-0000-0000-00002F010000}">
      <text>
        <r>
          <rPr>
            <b/>
            <sz val="8"/>
            <color indexed="81"/>
            <rFont val="Tahoma"/>
            <family val="2"/>
          </rPr>
          <t xml:space="preserve"> ADULTO (29 a 60 años)</t>
        </r>
        <r>
          <rPr>
            <sz val="8"/>
            <color indexed="81"/>
            <rFont val="Tahoma"/>
            <family val="2"/>
          </rPr>
          <t xml:space="preserve">
</t>
        </r>
      </text>
    </comment>
    <comment ref="AQ84" authorId="2" shapeId="0" xr:uid="{00000000-0006-0000-0000-000030010000}">
      <text>
        <r>
          <rPr>
            <b/>
            <sz val="8"/>
            <color indexed="81"/>
            <rFont val="Tahoma"/>
            <family val="2"/>
          </rPr>
          <t>ADULTO MAYOR  (61 años en adelante)</t>
        </r>
        <r>
          <rPr>
            <sz val="8"/>
            <color indexed="81"/>
            <rFont val="Tahoma"/>
            <family val="2"/>
          </rPr>
          <t xml:space="preserve">
</t>
        </r>
      </text>
    </comment>
    <comment ref="AS84" authorId="2" shapeId="0" xr:uid="{00000000-0006-0000-0000-000031010000}">
      <text>
        <r>
          <rPr>
            <b/>
            <sz val="8"/>
            <color indexed="81"/>
            <rFont val="Tahoma"/>
            <family val="2"/>
          </rPr>
          <t>MUJERES</t>
        </r>
        <r>
          <rPr>
            <sz val="8"/>
            <color indexed="81"/>
            <rFont val="Tahoma"/>
            <family val="2"/>
          </rPr>
          <t xml:space="preserve">
</t>
        </r>
      </text>
    </comment>
    <comment ref="AT84" authorId="2" shapeId="0" xr:uid="{00000000-0006-0000-0000-000032010000}">
      <text>
        <r>
          <rPr>
            <b/>
            <sz val="8"/>
            <color indexed="81"/>
            <rFont val="Tahoma"/>
            <family val="2"/>
          </rPr>
          <t>HOMBRES</t>
        </r>
      </text>
    </comment>
    <comment ref="AV84" authorId="2" shapeId="0" xr:uid="{00000000-0006-0000-0000-000033010000}">
      <text>
        <r>
          <rPr>
            <b/>
            <sz val="8"/>
            <color indexed="81"/>
            <rFont val="Tahoma"/>
            <family val="2"/>
          </rPr>
          <t>VÍCTIMAS CONFLICTO ARMADO</t>
        </r>
        <r>
          <rPr>
            <sz val="8"/>
            <color indexed="81"/>
            <rFont val="Tahoma"/>
            <family val="2"/>
          </rPr>
          <t xml:space="preserve">
</t>
        </r>
      </text>
    </comment>
    <comment ref="AX84" authorId="2" shapeId="0" xr:uid="{00000000-0006-0000-0000-000034010000}">
      <text>
        <r>
          <rPr>
            <b/>
            <sz val="8"/>
            <color indexed="81"/>
            <rFont val="Tahoma"/>
            <family val="2"/>
          </rPr>
          <t>DISCAPACITADOS</t>
        </r>
        <r>
          <rPr>
            <sz val="8"/>
            <color indexed="81"/>
            <rFont val="Tahoma"/>
            <family val="2"/>
          </rPr>
          <t xml:space="preserve">
</t>
        </r>
      </text>
    </comment>
    <comment ref="AY84" authorId="2" shapeId="0" xr:uid="{00000000-0006-0000-0000-000035010000}">
      <text>
        <r>
          <rPr>
            <b/>
            <sz val="8"/>
            <color indexed="81"/>
            <rFont val="Tahoma"/>
            <family val="2"/>
          </rPr>
          <t>AFROCOLOMBIANO O RAIZAL</t>
        </r>
      </text>
    </comment>
    <comment ref="AZ84" authorId="2" shapeId="0" xr:uid="{00000000-0006-0000-0000-000036010000}">
      <text>
        <r>
          <rPr>
            <b/>
            <sz val="8"/>
            <color indexed="81"/>
            <rFont val="Tahoma"/>
            <family val="2"/>
          </rPr>
          <t>INDÍGENAS</t>
        </r>
        <r>
          <rPr>
            <sz val="8"/>
            <color indexed="81"/>
            <rFont val="Tahoma"/>
            <family val="2"/>
          </rPr>
          <t xml:space="preserve">
</t>
        </r>
      </text>
    </comment>
    <comment ref="BA84" authorId="1" shapeId="0" xr:uid="{00000000-0006-0000-0000-000037010000}">
      <text>
        <r>
          <rPr>
            <b/>
            <sz val="9"/>
            <color indexed="81"/>
            <rFont val="Tahoma"/>
            <family val="2"/>
          </rPr>
          <t>MEDIO DE EVIDENCIA. INFORME, RESGISTRO FOTOGRAFICO, PLANILLA, ETC</t>
        </r>
      </text>
    </comment>
    <comment ref="R93" authorId="3" shapeId="0" xr:uid="{00000000-0006-0000-0000-000038010000}">
      <text>
        <r>
          <rPr>
            <b/>
            <sz val="9"/>
            <color indexed="81"/>
            <rFont val="Tahoma"/>
            <family val="2"/>
          </rPr>
          <t>COFINANCIACIÓN DEPARTAMENTO</t>
        </r>
        <r>
          <rPr>
            <sz val="9"/>
            <color indexed="81"/>
            <rFont val="Tahoma"/>
            <family val="2"/>
          </rPr>
          <t xml:space="preserve">
</t>
        </r>
      </text>
    </comment>
    <comment ref="S93" authorId="3" shapeId="0" xr:uid="{00000000-0006-0000-0000-000039010000}">
      <text>
        <r>
          <rPr>
            <b/>
            <sz val="9"/>
            <color indexed="81"/>
            <rFont val="Tahoma"/>
            <family val="2"/>
          </rPr>
          <t>COFINANCIACIÓN DEPARTAMENTO</t>
        </r>
        <r>
          <rPr>
            <sz val="9"/>
            <color indexed="81"/>
            <rFont val="Tahoma"/>
            <family val="2"/>
          </rPr>
          <t xml:space="preserve">
</t>
        </r>
      </text>
    </comment>
    <comment ref="T93" authorId="3" shapeId="0" xr:uid="{00000000-0006-0000-0000-00003A010000}">
      <text>
        <r>
          <rPr>
            <b/>
            <sz val="9"/>
            <color indexed="81"/>
            <rFont val="Tahoma"/>
            <family val="2"/>
          </rPr>
          <t>COFINACIACIÓN NACIÓN</t>
        </r>
      </text>
    </comment>
    <comment ref="U93" authorId="3" shapeId="0" xr:uid="{00000000-0006-0000-0000-00003B010000}">
      <text>
        <r>
          <rPr>
            <b/>
            <sz val="9"/>
            <color indexed="81"/>
            <rFont val="Tahoma"/>
            <family val="2"/>
          </rPr>
          <t>COFINACIACIÓN NACIÓN</t>
        </r>
      </text>
    </comment>
    <comment ref="V93" authorId="3" shapeId="0" xr:uid="{00000000-0006-0000-0000-00003C010000}">
      <text>
        <r>
          <rPr>
            <b/>
            <sz val="9"/>
            <color indexed="81"/>
            <rFont val="Tahoma"/>
            <family val="2"/>
          </rPr>
          <t>CRÉDITO</t>
        </r>
      </text>
    </comment>
    <comment ref="W93" authorId="3" shapeId="0" xr:uid="{00000000-0006-0000-0000-00003D010000}">
      <text>
        <r>
          <rPr>
            <b/>
            <sz val="9"/>
            <color indexed="81"/>
            <rFont val="Tahoma"/>
            <family val="2"/>
          </rPr>
          <t>CRÉDITO</t>
        </r>
      </text>
    </comment>
    <comment ref="X93" authorId="3" shapeId="0" xr:uid="{00000000-0006-0000-0000-00003E010000}">
      <text>
        <r>
          <rPr>
            <b/>
            <sz val="9"/>
            <color indexed="81"/>
            <rFont val="Tahoma"/>
            <family val="2"/>
          </rPr>
          <t>OTROS</t>
        </r>
      </text>
    </comment>
    <comment ref="Y93" authorId="3" shapeId="0" xr:uid="{00000000-0006-0000-0000-00003F010000}">
      <text>
        <r>
          <rPr>
            <b/>
            <sz val="9"/>
            <color indexed="81"/>
            <rFont val="Tahoma"/>
            <family val="2"/>
          </rPr>
          <t>OTROS</t>
        </r>
      </text>
    </comment>
    <comment ref="Z93" authorId="3" shapeId="0" xr:uid="{00000000-0006-0000-0000-000040010000}">
      <text>
        <r>
          <rPr>
            <b/>
            <sz val="9"/>
            <color indexed="81"/>
            <rFont val="Tahoma"/>
            <family val="2"/>
          </rPr>
          <t>RECURSOS PROPIOS</t>
        </r>
      </text>
    </comment>
    <comment ref="AA93" authorId="3" shapeId="0" xr:uid="{00000000-0006-0000-0000-000041010000}">
      <text>
        <r>
          <rPr>
            <b/>
            <sz val="9"/>
            <color indexed="81"/>
            <rFont val="Tahoma"/>
            <family val="2"/>
          </rPr>
          <t>RECURSOS PROPIOS</t>
        </r>
      </text>
    </comment>
    <comment ref="AB93" authorId="3" shapeId="0" xr:uid="{00000000-0006-0000-0000-000042010000}">
      <text>
        <r>
          <rPr>
            <b/>
            <sz val="9"/>
            <color indexed="81"/>
            <rFont val="Tahoma"/>
            <family val="2"/>
          </rPr>
          <t>SGP</t>
        </r>
      </text>
    </comment>
    <comment ref="AC93" authorId="3" shapeId="0" xr:uid="{00000000-0006-0000-0000-000043010000}">
      <text>
        <r>
          <rPr>
            <b/>
            <sz val="9"/>
            <color indexed="81"/>
            <rFont val="Tahoma"/>
            <family val="2"/>
          </rPr>
          <t>SGP</t>
        </r>
      </text>
    </comment>
    <comment ref="AD93" authorId="3" shapeId="0" xr:uid="{00000000-0006-0000-0000-000044010000}">
      <text>
        <r>
          <rPr>
            <b/>
            <sz val="9"/>
            <color indexed="81"/>
            <rFont val="Tahoma"/>
            <family val="2"/>
          </rPr>
          <t>REGALÍAS</t>
        </r>
      </text>
    </comment>
    <comment ref="AE93" authorId="3" shapeId="0" xr:uid="{00000000-0006-0000-0000-000045010000}">
      <text>
        <r>
          <rPr>
            <b/>
            <sz val="9"/>
            <color indexed="81"/>
            <rFont val="Tahoma"/>
            <family val="2"/>
          </rPr>
          <t>REGALÍAS</t>
        </r>
      </text>
    </comment>
    <comment ref="AF93" authorId="3" shapeId="0" xr:uid="{00000000-0006-0000-0000-000046010000}">
      <text>
        <r>
          <rPr>
            <b/>
            <sz val="9"/>
            <color indexed="81"/>
            <rFont val="Tahoma"/>
            <family val="2"/>
          </rPr>
          <t>RECURSOS FUNCIONAMIENTO</t>
        </r>
      </text>
    </comment>
    <comment ref="AG93" authorId="3" shapeId="0" xr:uid="{00000000-0006-0000-0000-000047010000}">
      <text>
        <r>
          <rPr>
            <b/>
            <sz val="9"/>
            <color indexed="81"/>
            <rFont val="Tahoma"/>
            <family val="2"/>
          </rPr>
          <t>RECURSOS FUNCIONAMIENTO</t>
        </r>
      </text>
    </comment>
    <comment ref="AH93" authorId="3" shapeId="0" xr:uid="{00000000-0006-0000-0000-000048010000}">
      <text>
        <r>
          <rPr>
            <b/>
            <sz val="9"/>
            <color indexed="81"/>
            <rFont val="Tahoma"/>
            <family val="2"/>
          </rPr>
          <t>RECURSOS GESTIONADOS</t>
        </r>
      </text>
    </comment>
    <comment ref="AI93" authorId="3" shapeId="0" xr:uid="{00000000-0006-0000-0000-000049010000}">
      <text>
        <r>
          <rPr>
            <b/>
            <sz val="9"/>
            <color indexed="81"/>
            <rFont val="Tahoma"/>
            <family val="2"/>
          </rPr>
          <t>RECURSOS GESTIONADOS</t>
        </r>
      </text>
    </comment>
    <comment ref="AJ93" authorId="3" shapeId="0" xr:uid="{00000000-0006-0000-0000-00004A010000}">
      <text>
        <r>
          <rPr>
            <b/>
            <sz val="9"/>
            <color indexed="81"/>
            <rFont val="Tahoma"/>
            <family val="2"/>
          </rPr>
          <t>TOTALES</t>
        </r>
        <r>
          <rPr>
            <sz val="9"/>
            <color indexed="81"/>
            <rFont val="Tahoma"/>
            <family val="2"/>
          </rPr>
          <t xml:space="preserve">
</t>
        </r>
      </text>
    </comment>
    <comment ref="AK93" authorId="3" shapeId="0" xr:uid="{00000000-0006-0000-0000-00004B010000}">
      <text>
        <r>
          <rPr>
            <b/>
            <sz val="9"/>
            <color indexed="81"/>
            <rFont val="Tahoma"/>
            <family val="2"/>
          </rPr>
          <t>TOTALES</t>
        </r>
        <r>
          <rPr>
            <sz val="9"/>
            <color indexed="81"/>
            <rFont val="Tahoma"/>
            <family val="2"/>
          </rPr>
          <t xml:space="preserve">
</t>
        </r>
      </text>
    </comment>
    <comment ref="AL93" authorId="2" shapeId="0" xr:uid="{00000000-0006-0000-0000-00004C010000}">
      <text>
        <r>
          <rPr>
            <b/>
            <sz val="8"/>
            <color indexed="81"/>
            <rFont val="Tahoma"/>
            <family val="2"/>
          </rPr>
          <t>PRIMERA INFANCIA (0 a 5 años)</t>
        </r>
        <r>
          <rPr>
            <sz val="8"/>
            <color indexed="81"/>
            <rFont val="Tahoma"/>
            <family val="2"/>
          </rPr>
          <t xml:space="preserve">
</t>
        </r>
      </text>
    </comment>
    <comment ref="AM93" authorId="2" shapeId="0" xr:uid="{00000000-0006-0000-0000-00004D010000}">
      <text>
        <r>
          <rPr>
            <b/>
            <sz val="8"/>
            <color indexed="81"/>
            <rFont val="Tahoma"/>
            <family val="2"/>
          </rPr>
          <t>INFANCIA (6 a 11 años)</t>
        </r>
        <r>
          <rPr>
            <sz val="8"/>
            <color indexed="81"/>
            <rFont val="Tahoma"/>
            <family val="2"/>
          </rPr>
          <t xml:space="preserve">
</t>
        </r>
      </text>
    </comment>
    <comment ref="AN93" authorId="2" shapeId="0" xr:uid="{00000000-0006-0000-0000-00004E010000}">
      <text>
        <r>
          <rPr>
            <b/>
            <sz val="8"/>
            <color indexed="81"/>
            <rFont val="Tahoma"/>
            <family val="2"/>
          </rPr>
          <t>ADOLESCENCIA (12 A 17 años)</t>
        </r>
      </text>
    </comment>
    <comment ref="AO93" authorId="2" shapeId="0" xr:uid="{00000000-0006-0000-0000-00004F010000}">
      <text>
        <r>
          <rPr>
            <b/>
            <sz val="8"/>
            <color indexed="81"/>
            <rFont val="Tahoma"/>
            <family val="2"/>
          </rPr>
          <t>JUVENTUD (18 a 28 años)</t>
        </r>
        <r>
          <rPr>
            <sz val="8"/>
            <color indexed="81"/>
            <rFont val="Tahoma"/>
            <family val="2"/>
          </rPr>
          <t xml:space="preserve">
</t>
        </r>
      </text>
    </comment>
    <comment ref="AP93" authorId="2" shapeId="0" xr:uid="{00000000-0006-0000-0000-000050010000}">
      <text>
        <r>
          <rPr>
            <b/>
            <sz val="8"/>
            <color indexed="81"/>
            <rFont val="Tahoma"/>
            <family val="2"/>
          </rPr>
          <t xml:space="preserve"> ADULTO (29 a 60 años)</t>
        </r>
        <r>
          <rPr>
            <sz val="8"/>
            <color indexed="81"/>
            <rFont val="Tahoma"/>
            <family val="2"/>
          </rPr>
          <t xml:space="preserve">
</t>
        </r>
      </text>
    </comment>
    <comment ref="AQ93" authorId="2" shapeId="0" xr:uid="{00000000-0006-0000-0000-000051010000}">
      <text>
        <r>
          <rPr>
            <b/>
            <sz val="8"/>
            <color indexed="81"/>
            <rFont val="Tahoma"/>
            <family val="2"/>
          </rPr>
          <t>ADULTO MAYOR  (61 años en adelante)</t>
        </r>
        <r>
          <rPr>
            <sz val="8"/>
            <color indexed="81"/>
            <rFont val="Tahoma"/>
            <family val="2"/>
          </rPr>
          <t xml:space="preserve">
</t>
        </r>
      </text>
    </comment>
    <comment ref="AS93" authorId="2" shapeId="0" xr:uid="{00000000-0006-0000-0000-000052010000}">
      <text>
        <r>
          <rPr>
            <b/>
            <sz val="8"/>
            <color indexed="81"/>
            <rFont val="Tahoma"/>
            <family val="2"/>
          </rPr>
          <t>MUJERES</t>
        </r>
        <r>
          <rPr>
            <sz val="8"/>
            <color indexed="81"/>
            <rFont val="Tahoma"/>
            <family val="2"/>
          </rPr>
          <t xml:space="preserve">
</t>
        </r>
      </text>
    </comment>
    <comment ref="AT93" authorId="2" shapeId="0" xr:uid="{00000000-0006-0000-0000-000053010000}">
      <text>
        <r>
          <rPr>
            <b/>
            <sz val="8"/>
            <color indexed="81"/>
            <rFont val="Tahoma"/>
            <family val="2"/>
          </rPr>
          <t>HOMBRES</t>
        </r>
      </text>
    </comment>
    <comment ref="AV93" authorId="2" shapeId="0" xr:uid="{00000000-0006-0000-0000-000054010000}">
      <text>
        <r>
          <rPr>
            <b/>
            <sz val="8"/>
            <color indexed="81"/>
            <rFont val="Tahoma"/>
            <family val="2"/>
          </rPr>
          <t>VÍCTIMAS CONFLICTO ARMADO</t>
        </r>
        <r>
          <rPr>
            <sz val="8"/>
            <color indexed="81"/>
            <rFont val="Tahoma"/>
            <family val="2"/>
          </rPr>
          <t xml:space="preserve">
</t>
        </r>
      </text>
    </comment>
    <comment ref="AX93" authorId="2" shapeId="0" xr:uid="{00000000-0006-0000-0000-000055010000}">
      <text>
        <r>
          <rPr>
            <b/>
            <sz val="8"/>
            <color indexed="81"/>
            <rFont val="Tahoma"/>
            <family val="2"/>
          </rPr>
          <t>DISCAPACITADOS</t>
        </r>
        <r>
          <rPr>
            <sz val="8"/>
            <color indexed="81"/>
            <rFont val="Tahoma"/>
            <family val="2"/>
          </rPr>
          <t xml:space="preserve">
</t>
        </r>
      </text>
    </comment>
    <comment ref="AY93" authorId="2" shapeId="0" xr:uid="{00000000-0006-0000-0000-000056010000}">
      <text>
        <r>
          <rPr>
            <b/>
            <sz val="8"/>
            <color indexed="81"/>
            <rFont val="Tahoma"/>
            <family val="2"/>
          </rPr>
          <t>AFROCOLOMBIANO O RAIZAL</t>
        </r>
      </text>
    </comment>
    <comment ref="AZ93" authorId="2" shapeId="0" xr:uid="{00000000-0006-0000-0000-000057010000}">
      <text>
        <r>
          <rPr>
            <b/>
            <sz val="8"/>
            <color indexed="81"/>
            <rFont val="Tahoma"/>
            <family val="2"/>
          </rPr>
          <t>INDÍGENAS</t>
        </r>
        <r>
          <rPr>
            <sz val="8"/>
            <color indexed="81"/>
            <rFont val="Tahoma"/>
            <family val="2"/>
          </rPr>
          <t xml:space="preserve">
</t>
        </r>
      </text>
    </comment>
    <comment ref="BA93" authorId="1" shapeId="0" xr:uid="{00000000-0006-0000-0000-000058010000}">
      <text>
        <r>
          <rPr>
            <b/>
            <sz val="9"/>
            <color indexed="81"/>
            <rFont val="Tahoma"/>
            <family val="2"/>
          </rPr>
          <t>MEDIO DE EVIDENCIA. INFORME, RESGISTRO FOTOGRAFICO, PLANILLA, ETC</t>
        </r>
      </text>
    </comment>
    <comment ref="AL104" authorId="2" shapeId="0" xr:uid="{00000000-0006-0000-0000-000059010000}">
      <text>
        <r>
          <rPr>
            <b/>
            <sz val="8"/>
            <color indexed="81"/>
            <rFont val="Tahoma"/>
            <family val="2"/>
          </rPr>
          <t>PRIMERA INFANCIA (0 a 5 años)</t>
        </r>
        <r>
          <rPr>
            <sz val="8"/>
            <color indexed="81"/>
            <rFont val="Tahoma"/>
            <family val="2"/>
          </rPr>
          <t xml:space="preserve">
</t>
        </r>
      </text>
    </comment>
    <comment ref="AM104" authorId="2" shapeId="0" xr:uid="{00000000-0006-0000-0000-00005A010000}">
      <text>
        <r>
          <rPr>
            <b/>
            <sz val="8"/>
            <color indexed="81"/>
            <rFont val="Tahoma"/>
            <family val="2"/>
          </rPr>
          <t>INFANCIA (6 a 11 años)</t>
        </r>
        <r>
          <rPr>
            <sz val="8"/>
            <color indexed="81"/>
            <rFont val="Tahoma"/>
            <family val="2"/>
          </rPr>
          <t xml:space="preserve">
</t>
        </r>
      </text>
    </comment>
    <comment ref="AN104" authorId="2" shapeId="0" xr:uid="{00000000-0006-0000-0000-00005B010000}">
      <text>
        <r>
          <rPr>
            <b/>
            <sz val="8"/>
            <color indexed="81"/>
            <rFont val="Tahoma"/>
            <family val="2"/>
          </rPr>
          <t>ADOLESCENCIA (12 A 17 años)</t>
        </r>
      </text>
    </comment>
    <comment ref="AO104" authorId="2" shapeId="0" xr:uid="{00000000-0006-0000-0000-00005C010000}">
      <text>
        <r>
          <rPr>
            <b/>
            <sz val="8"/>
            <color indexed="81"/>
            <rFont val="Tahoma"/>
            <family val="2"/>
          </rPr>
          <t>JUVENTUD (18 a 28 años)</t>
        </r>
        <r>
          <rPr>
            <sz val="8"/>
            <color indexed="81"/>
            <rFont val="Tahoma"/>
            <family val="2"/>
          </rPr>
          <t xml:space="preserve">
</t>
        </r>
      </text>
    </comment>
    <comment ref="AP104" authorId="2" shapeId="0" xr:uid="{00000000-0006-0000-0000-00005D010000}">
      <text>
        <r>
          <rPr>
            <b/>
            <sz val="8"/>
            <color indexed="81"/>
            <rFont val="Tahoma"/>
            <family val="2"/>
          </rPr>
          <t xml:space="preserve"> ADULTO (29 a 60 años)</t>
        </r>
        <r>
          <rPr>
            <sz val="8"/>
            <color indexed="81"/>
            <rFont val="Tahoma"/>
            <family val="2"/>
          </rPr>
          <t xml:space="preserve">
</t>
        </r>
      </text>
    </comment>
    <comment ref="AQ104" authorId="2" shapeId="0" xr:uid="{00000000-0006-0000-0000-00005E010000}">
      <text>
        <r>
          <rPr>
            <b/>
            <sz val="8"/>
            <color indexed="81"/>
            <rFont val="Tahoma"/>
            <family val="2"/>
          </rPr>
          <t>ADULTO MAYOR  (61 años en adelante)</t>
        </r>
        <r>
          <rPr>
            <sz val="8"/>
            <color indexed="81"/>
            <rFont val="Tahoma"/>
            <family val="2"/>
          </rPr>
          <t xml:space="preserve">
</t>
        </r>
      </text>
    </comment>
    <comment ref="AS104" authorId="2" shapeId="0" xr:uid="{00000000-0006-0000-0000-00005F010000}">
      <text>
        <r>
          <rPr>
            <b/>
            <sz val="8"/>
            <color indexed="81"/>
            <rFont val="Tahoma"/>
            <family val="2"/>
          </rPr>
          <t>MUJERES</t>
        </r>
        <r>
          <rPr>
            <sz val="8"/>
            <color indexed="81"/>
            <rFont val="Tahoma"/>
            <family val="2"/>
          </rPr>
          <t xml:space="preserve">
</t>
        </r>
      </text>
    </comment>
    <comment ref="AT104" authorId="2" shapeId="0" xr:uid="{00000000-0006-0000-0000-000060010000}">
      <text>
        <r>
          <rPr>
            <b/>
            <sz val="8"/>
            <color indexed="81"/>
            <rFont val="Tahoma"/>
            <family val="2"/>
          </rPr>
          <t>HOMBRES</t>
        </r>
      </text>
    </comment>
    <comment ref="AV104" authorId="2" shapeId="0" xr:uid="{00000000-0006-0000-0000-000061010000}">
      <text>
        <r>
          <rPr>
            <b/>
            <sz val="8"/>
            <color indexed="81"/>
            <rFont val="Tahoma"/>
            <family val="2"/>
          </rPr>
          <t>VÍCTIMAS CONFLICTO ARMADO</t>
        </r>
        <r>
          <rPr>
            <sz val="8"/>
            <color indexed="81"/>
            <rFont val="Tahoma"/>
            <family val="2"/>
          </rPr>
          <t xml:space="preserve">
</t>
        </r>
      </text>
    </comment>
    <comment ref="AX104" authorId="2" shapeId="0" xr:uid="{00000000-0006-0000-0000-000062010000}">
      <text>
        <r>
          <rPr>
            <b/>
            <sz val="8"/>
            <color indexed="81"/>
            <rFont val="Tahoma"/>
            <family val="2"/>
          </rPr>
          <t>DISCAPACITADOS</t>
        </r>
        <r>
          <rPr>
            <sz val="8"/>
            <color indexed="81"/>
            <rFont val="Tahoma"/>
            <family val="2"/>
          </rPr>
          <t xml:space="preserve">
</t>
        </r>
      </text>
    </comment>
    <comment ref="AY104" authorId="2" shapeId="0" xr:uid="{00000000-0006-0000-0000-000063010000}">
      <text>
        <r>
          <rPr>
            <b/>
            <sz val="8"/>
            <color indexed="81"/>
            <rFont val="Tahoma"/>
            <family val="2"/>
          </rPr>
          <t>AFROCOLOMBIANO O RAIZAL</t>
        </r>
      </text>
    </comment>
    <comment ref="AZ104" authorId="2" shapeId="0" xr:uid="{00000000-0006-0000-0000-000064010000}">
      <text>
        <r>
          <rPr>
            <b/>
            <sz val="8"/>
            <color indexed="81"/>
            <rFont val="Tahoma"/>
            <family val="2"/>
          </rPr>
          <t>INDÍGENAS</t>
        </r>
        <r>
          <rPr>
            <sz val="8"/>
            <color indexed="81"/>
            <rFont val="Tahoma"/>
            <family val="2"/>
          </rPr>
          <t xml:space="preserve">
</t>
        </r>
      </text>
    </comment>
    <comment ref="BA104" authorId="1" shapeId="0" xr:uid="{00000000-0006-0000-0000-000065010000}">
      <text>
        <r>
          <rPr>
            <b/>
            <sz val="9"/>
            <color indexed="81"/>
            <rFont val="Tahoma"/>
            <family val="2"/>
          </rPr>
          <t>MEDIO DE EVIDENCIA. INFORME, RESGISTRO FOTOGRAFICO, PLANILLA, ETC</t>
        </r>
      </text>
    </comment>
    <comment ref="AL113" authorId="2" shapeId="0" xr:uid="{00000000-0006-0000-0000-000066010000}">
      <text>
        <r>
          <rPr>
            <b/>
            <sz val="8"/>
            <color indexed="81"/>
            <rFont val="Tahoma"/>
            <family val="2"/>
          </rPr>
          <t>PRIMERA INFANCIA (0 a 5 años)</t>
        </r>
        <r>
          <rPr>
            <sz val="8"/>
            <color indexed="81"/>
            <rFont val="Tahoma"/>
            <family val="2"/>
          </rPr>
          <t xml:space="preserve">
</t>
        </r>
      </text>
    </comment>
    <comment ref="AM113" authorId="2" shapeId="0" xr:uid="{00000000-0006-0000-0000-000067010000}">
      <text>
        <r>
          <rPr>
            <b/>
            <sz val="8"/>
            <color indexed="81"/>
            <rFont val="Tahoma"/>
            <family val="2"/>
          </rPr>
          <t>INFANCIA (6 a 11 años)</t>
        </r>
        <r>
          <rPr>
            <sz val="8"/>
            <color indexed="81"/>
            <rFont val="Tahoma"/>
            <family val="2"/>
          </rPr>
          <t xml:space="preserve">
</t>
        </r>
      </text>
    </comment>
    <comment ref="AN113" authorId="2" shapeId="0" xr:uid="{00000000-0006-0000-0000-000068010000}">
      <text>
        <r>
          <rPr>
            <b/>
            <sz val="8"/>
            <color indexed="81"/>
            <rFont val="Tahoma"/>
            <family val="2"/>
          </rPr>
          <t>ADOLESCENCIA (12 A 17 años)</t>
        </r>
      </text>
    </comment>
    <comment ref="AO113" authorId="2" shapeId="0" xr:uid="{00000000-0006-0000-0000-000069010000}">
      <text>
        <r>
          <rPr>
            <b/>
            <sz val="8"/>
            <color indexed="81"/>
            <rFont val="Tahoma"/>
            <family val="2"/>
          </rPr>
          <t>JUVENTUD (18 a 28 años)</t>
        </r>
        <r>
          <rPr>
            <sz val="8"/>
            <color indexed="81"/>
            <rFont val="Tahoma"/>
            <family val="2"/>
          </rPr>
          <t xml:space="preserve">
</t>
        </r>
      </text>
    </comment>
    <comment ref="AP113" authorId="2" shapeId="0" xr:uid="{00000000-0006-0000-0000-00006A010000}">
      <text>
        <r>
          <rPr>
            <b/>
            <sz val="8"/>
            <color indexed="81"/>
            <rFont val="Tahoma"/>
            <family val="2"/>
          </rPr>
          <t xml:space="preserve"> ADULTO (29 a 60 años)</t>
        </r>
        <r>
          <rPr>
            <sz val="8"/>
            <color indexed="81"/>
            <rFont val="Tahoma"/>
            <family val="2"/>
          </rPr>
          <t xml:space="preserve">
</t>
        </r>
      </text>
    </comment>
    <comment ref="AQ113" authorId="2" shapeId="0" xr:uid="{00000000-0006-0000-0000-00006B010000}">
      <text>
        <r>
          <rPr>
            <b/>
            <sz val="8"/>
            <color indexed="81"/>
            <rFont val="Tahoma"/>
            <family val="2"/>
          </rPr>
          <t>ADULTO MAYOR  (61 años en adelante)</t>
        </r>
        <r>
          <rPr>
            <sz val="8"/>
            <color indexed="81"/>
            <rFont val="Tahoma"/>
            <family val="2"/>
          </rPr>
          <t xml:space="preserve">
</t>
        </r>
      </text>
    </comment>
    <comment ref="AS113" authorId="2" shapeId="0" xr:uid="{00000000-0006-0000-0000-00006C010000}">
      <text>
        <r>
          <rPr>
            <b/>
            <sz val="8"/>
            <color indexed="81"/>
            <rFont val="Tahoma"/>
            <family val="2"/>
          </rPr>
          <t>MUJERES</t>
        </r>
        <r>
          <rPr>
            <sz val="8"/>
            <color indexed="81"/>
            <rFont val="Tahoma"/>
            <family val="2"/>
          </rPr>
          <t xml:space="preserve">
</t>
        </r>
      </text>
    </comment>
    <comment ref="AT113" authorId="2" shapeId="0" xr:uid="{00000000-0006-0000-0000-00006D010000}">
      <text>
        <r>
          <rPr>
            <b/>
            <sz val="8"/>
            <color indexed="81"/>
            <rFont val="Tahoma"/>
            <family val="2"/>
          </rPr>
          <t>HOMBRES</t>
        </r>
      </text>
    </comment>
    <comment ref="AV113" authorId="2" shapeId="0" xr:uid="{00000000-0006-0000-0000-00006E010000}">
      <text>
        <r>
          <rPr>
            <b/>
            <sz val="8"/>
            <color indexed="81"/>
            <rFont val="Tahoma"/>
            <family val="2"/>
          </rPr>
          <t>VÍCTIMAS CONFLICTO ARMADO</t>
        </r>
        <r>
          <rPr>
            <sz val="8"/>
            <color indexed="81"/>
            <rFont val="Tahoma"/>
            <family val="2"/>
          </rPr>
          <t xml:space="preserve">
</t>
        </r>
      </text>
    </comment>
    <comment ref="AX113" authorId="2" shapeId="0" xr:uid="{00000000-0006-0000-0000-00006F010000}">
      <text>
        <r>
          <rPr>
            <b/>
            <sz val="8"/>
            <color indexed="81"/>
            <rFont val="Tahoma"/>
            <family val="2"/>
          </rPr>
          <t>DISCAPACITADOS</t>
        </r>
        <r>
          <rPr>
            <sz val="8"/>
            <color indexed="81"/>
            <rFont val="Tahoma"/>
            <family val="2"/>
          </rPr>
          <t xml:space="preserve">
</t>
        </r>
      </text>
    </comment>
    <comment ref="AY113" authorId="2" shapeId="0" xr:uid="{00000000-0006-0000-0000-000070010000}">
      <text>
        <r>
          <rPr>
            <b/>
            <sz val="8"/>
            <color indexed="81"/>
            <rFont val="Tahoma"/>
            <family val="2"/>
          </rPr>
          <t>AFROCOLOMBIANO O RAIZAL</t>
        </r>
      </text>
    </comment>
    <comment ref="AZ113" authorId="2" shapeId="0" xr:uid="{00000000-0006-0000-0000-000071010000}">
      <text>
        <r>
          <rPr>
            <b/>
            <sz val="8"/>
            <color indexed="81"/>
            <rFont val="Tahoma"/>
            <family val="2"/>
          </rPr>
          <t>INDÍGENAS</t>
        </r>
        <r>
          <rPr>
            <sz val="8"/>
            <color indexed="81"/>
            <rFont val="Tahoma"/>
            <family val="2"/>
          </rPr>
          <t xml:space="preserve">
</t>
        </r>
      </text>
    </comment>
    <comment ref="BA113" authorId="1" shapeId="0" xr:uid="{00000000-0006-0000-0000-000072010000}">
      <text>
        <r>
          <rPr>
            <b/>
            <sz val="9"/>
            <color indexed="81"/>
            <rFont val="Tahoma"/>
            <family val="2"/>
          </rPr>
          <t>MEDIO DE EVIDENCIA. INFORME, RESGISTRO FOTOGRAFICO, PLANILLA, ETC</t>
        </r>
      </text>
    </comment>
    <comment ref="AL122" authorId="2" shapeId="0" xr:uid="{00000000-0006-0000-0000-000073010000}">
      <text>
        <r>
          <rPr>
            <b/>
            <sz val="8"/>
            <color indexed="81"/>
            <rFont val="Tahoma"/>
            <family val="2"/>
          </rPr>
          <t>PRIMERA INFANCIA (0 a 5 años)</t>
        </r>
        <r>
          <rPr>
            <sz val="8"/>
            <color indexed="81"/>
            <rFont val="Tahoma"/>
            <family val="2"/>
          </rPr>
          <t xml:space="preserve">
</t>
        </r>
      </text>
    </comment>
    <comment ref="AM122" authorId="2" shapeId="0" xr:uid="{00000000-0006-0000-0000-000074010000}">
      <text>
        <r>
          <rPr>
            <b/>
            <sz val="8"/>
            <color indexed="81"/>
            <rFont val="Tahoma"/>
            <family val="2"/>
          </rPr>
          <t>INFANCIA (6 a 11 años)</t>
        </r>
        <r>
          <rPr>
            <sz val="8"/>
            <color indexed="81"/>
            <rFont val="Tahoma"/>
            <family val="2"/>
          </rPr>
          <t xml:space="preserve">
</t>
        </r>
      </text>
    </comment>
    <comment ref="AN122" authorId="2" shapeId="0" xr:uid="{00000000-0006-0000-0000-000075010000}">
      <text>
        <r>
          <rPr>
            <b/>
            <sz val="8"/>
            <color indexed="81"/>
            <rFont val="Tahoma"/>
            <family val="2"/>
          </rPr>
          <t>ADOLESCENCIA (12 A 17 años)</t>
        </r>
      </text>
    </comment>
    <comment ref="AO122" authorId="2" shapeId="0" xr:uid="{00000000-0006-0000-0000-000076010000}">
      <text>
        <r>
          <rPr>
            <b/>
            <sz val="8"/>
            <color indexed="81"/>
            <rFont val="Tahoma"/>
            <family val="2"/>
          </rPr>
          <t>JUVENTUD (18 a 28 años)</t>
        </r>
        <r>
          <rPr>
            <sz val="8"/>
            <color indexed="81"/>
            <rFont val="Tahoma"/>
            <family val="2"/>
          </rPr>
          <t xml:space="preserve">
</t>
        </r>
      </text>
    </comment>
    <comment ref="AP122" authorId="2" shapeId="0" xr:uid="{00000000-0006-0000-0000-000077010000}">
      <text>
        <r>
          <rPr>
            <b/>
            <sz val="8"/>
            <color indexed="81"/>
            <rFont val="Tahoma"/>
            <family val="2"/>
          </rPr>
          <t xml:space="preserve"> ADULTO (29 a 60 años)</t>
        </r>
        <r>
          <rPr>
            <sz val="8"/>
            <color indexed="81"/>
            <rFont val="Tahoma"/>
            <family val="2"/>
          </rPr>
          <t xml:space="preserve">
</t>
        </r>
      </text>
    </comment>
    <comment ref="AQ122" authorId="2" shapeId="0" xr:uid="{00000000-0006-0000-0000-000078010000}">
      <text>
        <r>
          <rPr>
            <b/>
            <sz val="8"/>
            <color indexed="81"/>
            <rFont val="Tahoma"/>
            <family val="2"/>
          </rPr>
          <t>ADULTO MAYOR  (61 años en adelante)</t>
        </r>
        <r>
          <rPr>
            <sz val="8"/>
            <color indexed="81"/>
            <rFont val="Tahoma"/>
            <family val="2"/>
          </rPr>
          <t xml:space="preserve">
</t>
        </r>
      </text>
    </comment>
    <comment ref="AS122" authorId="2" shapeId="0" xr:uid="{00000000-0006-0000-0000-000079010000}">
      <text>
        <r>
          <rPr>
            <b/>
            <sz val="8"/>
            <color indexed="81"/>
            <rFont val="Tahoma"/>
            <family val="2"/>
          </rPr>
          <t>MUJERES</t>
        </r>
        <r>
          <rPr>
            <sz val="8"/>
            <color indexed="81"/>
            <rFont val="Tahoma"/>
            <family val="2"/>
          </rPr>
          <t xml:space="preserve">
</t>
        </r>
      </text>
    </comment>
    <comment ref="AT122" authorId="2" shapeId="0" xr:uid="{00000000-0006-0000-0000-00007A010000}">
      <text>
        <r>
          <rPr>
            <b/>
            <sz val="8"/>
            <color indexed="81"/>
            <rFont val="Tahoma"/>
            <family val="2"/>
          </rPr>
          <t>HOMBRES</t>
        </r>
      </text>
    </comment>
    <comment ref="AV122" authorId="2" shapeId="0" xr:uid="{00000000-0006-0000-0000-00007B010000}">
      <text>
        <r>
          <rPr>
            <b/>
            <sz val="8"/>
            <color indexed="81"/>
            <rFont val="Tahoma"/>
            <family val="2"/>
          </rPr>
          <t>VÍCTIMAS CONFLICTO ARMADO</t>
        </r>
        <r>
          <rPr>
            <sz val="8"/>
            <color indexed="81"/>
            <rFont val="Tahoma"/>
            <family val="2"/>
          </rPr>
          <t xml:space="preserve">
</t>
        </r>
      </text>
    </comment>
    <comment ref="AX122" authorId="2" shapeId="0" xr:uid="{00000000-0006-0000-0000-00007C010000}">
      <text>
        <r>
          <rPr>
            <b/>
            <sz val="8"/>
            <color indexed="81"/>
            <rFont val="Tahoma"/>
            <family val="2"/>
          </rPr>
          <t>DISCAPACITADOS</t>
        </r>
        <r>
          <rPr>
            <sz val="8"/>
            <color indexed="81"/>
            <rFont val="Tahoma"/>
            <family val="2"/>
          </rPr>
          <t xml:space="preserve">
</t>
        </r>
      </text>
    </comment>
    <comment ref="AY122" authorId="2" shapeId="0" xr:uid="{00000000-0006-0000-0000-00007D010000}">
      <text>
        <r>
          <rPr>
            <b/>
            <sz val="8"/>
            <color indexed="81"/>
            <rFont val="Tahoma"/>
            <family val="2"/>
          </rPr>
          <t>AFROCOLOMBIANO O RAIZAL</t>
        </r>
      </text>
    </comment>
    <comment ref="AZ122" authorId="2" shapeId="0" xr:uid="{00000000-0006-0000-0000-00007E010000}">
      <text>
        <r>
          <rPr>
            <b/>
            <sz val="8"/>
            <color indexed="81"/>
            <rFont val="Tahoma"/>
            <family val="2"/>
          </rPr>
          <t>INDÍGENAS</t>
        </r>
        <r>
          <rPr>
            <sz val="8"/>
            <color indexed="81"/>
            <rFont val="Tahoma"/>
            <family val="2"/>
          </rPr>
          <t xml:space="preserve">
</t>
        </r>
      </text>
    </comment>
    <comment ref="BA122" authorId="1" shapeId="0" xr:uid="{00000000-0006-0000-0000-00007F010000}">
      <text>
        <r>
          <rPr>
            <b/>
            <sz val="9"/>
            <color indexed="81"/>
            <rFont val="Tahoma"/>
            <family val="2"/>
          </rPr>
          <t>MEDIO DE EVIDENCIA. INFORME, RESGISTRO FOTOGRAFICO, PLANILLA, ETC</t>
        </r>
      </text>
    </comment>
    <comment ref="AL131" authorId="2" shapeId="0" xr:uid="{00000000-0006-0000-0000-000080010000}">
      <text>
        <r>
          <rPr>
            <b/>
            <sz val="8"/>
            <color indexed="81"/>
            <rFont val="Tahoma"/>
            <family val="2"/>
          </rPr>
          <t>PRIMERA INFANCIA (0 a 5 años)</t>
        </r>
        <r>
          <rPr>
            <sz val="8"/>
            <color indexed="81"/>
            <rFont val="Tahoma"/>
            <family val="2"/>
          </rPr>
          <t xml:space="preserve">
</t>
        </r>
      </text>
    </comment>
    <comment ref="AM131" authorId="2" shapeId="0" xr:uid="{00000000-0006-0000-0000-000081010000}">
      <text>
        <r>
          <rPr>
            <b/>
            <sz val="8"/>
            <color indexed="81"/>
            <rFont val="Tahoma"/>
            <family val="2"/>
          </rPr>
          <t>INFANCIA (6 a 11 años)</t>
        </r>
        <r>
          <rPr>
            <sz val="8"/>
            <color indexed="81"/>
            <rFont val="Tahoma"/>
            <family val="2"/>
          </rPr>
          <t xml:space="preserve">
</t>
        </r>
      </text>
    </comment>
    <comment ref="AN131" authorId="2" shapeId="0" xr:uid="{00000000-0006-0000-0000-000082010000}">
      <text>
        <r>
          <rPr>
            <b/>
            <sz val="8"/>
            <color indexed="81"/>
            <rFont val="Tahoma"/>
            <family val="2"/>
          </rPr>
          <t>ADOLESCENCIA (12 A 17 años)</t>
        </r>
      </text>
    </comment>
    <comment ref="AO131" authorId="2" shapeId="0" xr:uid="{00000000-0006-0000-0000-000083010000}">
      <text>
        <r>
          <rPr>
            <b/>
            <sz val="8"/>
            <color indexed="81"/>
            <rFont val="Tahoma"/>
            <family val="2"/>
          </rPr>
          <t>JUVENTUD (18 a 28 años)</t>
        </r>
        <r>
          <rPr>
            <sz val="8"/>
            <color indexed="81"/>
            <rFont val="Tahoma"/>
            <family val="2"/>
          </rPr>
          <t xml:space="preserve">
</t>
        </r>
      </text>
    </comment>
    <comment ref="AP131" authorId="2" shapeId="0" xr:uid="{00000000-0006-0000-0000-000084010000}">
      <text>
        <r>
          <rPr>
            <b/>
            <sz val="8"/>
            <color indexed="81"/>
            <rFont val="Tahoma"/>
            <family val="2"/>
          </rPr>
          <t xml:space="preserve"> ADULTO (29 a 60 años)</t>
        </r>
        <r>
          <rPr>
            <sz val="8"/>
            <color indexed="81"/>
            <rFont val="Tahoma"/>
            <family val="2"/>
          </rPr>
          <t xml:space="preserve">
</t>
        </r>
      </text>
    </comment>
    <comment ref="AQ131" authorId="2" shapeId="0" xr:uid="{00000000-0006-0000-0000-000085010000}">
      <text>
        <r>
          <rPr>
            <b/>
            <sz val="8"/>
            <color indexed="81"/>
            <rFont val="Tahoma"/>
            <family val="2"/>
          </rPr>
          <t>ADULTO MAYOR  (61 años en adelante)</t>
        </r>
        <r>
          <rPr>
            <sz val="8"/>
            <color indexed="81"/>
            <rFont val="Tahoma"/>
            <family val="2"/>
          </rPr>
          <t xml:space="preserve">
</t>
        </r>
      </text>
    </comment>
    <comment ref="AS131" authorId="2" shapeId="0" xr:uid="{00000000-0006-0000-0000-000086010000}">
      <text>
        <r>
          <rPr>
            <b/>
            <sz val="8"/>
            <color indexed="81"/>
            <rFont val="Tahoma"/>
            <family val="2"/>
          </rPr>
          <t>MUJERES</t>
        </r>
        <r>
          <rPr>
            <sz val="8"/>
            <color indexed="81"/>
            <rFont val="Tahoma"/>
            <family val="2"/>
          </rPr>
          <t xml:space="preserve">
</t>
        </r>
      </text>
    </comment>
    <comment ref="AT131" authorId="2" shapeId="0" xr:uid="{00000000-0006-0000-0000-000087010000}">
      <text>
        <r>
          <rPr>
            <b/>
            <sz val="8"/>
            <color indexed="81"/>
            <rFont val="Tahoma"/>
            <family val="2"/>
          </rPr>
          <t>HOMBRES</t>
        </r>
      </text>
    </comment>
    <comment ref="AV131" authorId="2" shapeId="0" xr:uid="{00000000-0006-0000-0000-000088010000}">
      <text>
        <r>
          <rPr>
            <b/>
            <sz val="8"/>
            <color indexed="81"/>
            <rFont val="Tahoma"/>
            <family val="2"/>
          </rPr>
          <t>VÍCTIMAS CONFLICTO ARMADO</t>
        </r>
        <r>
          <rPr>
            <sz val="8"/>
            <color indexed="81"/>
            <rFont val="Tahoma"/>
            <family val="2"/>
          </rPr>
          <t xml:space="preserve">
</t>
        </r>
      </text>
    </comment>
    <comment ref="AX131" authorId="2" shapeId="0" xr:uid="{00000000-0006-0000-0000-000089010000}">
      <text>
        <r>
          <rPr>
            <b/>
            <sz val="8"/>
            <color indexed="81"/>
            <rFont val="Tahoma"/>
            <family val="2"/>
          </rPr>
          <t>DISCAPACITADOS</t>
        </r>
        <r>
          <rPr>
            <sz val="8"/>
            <color indexed="81"/>
            <rFont val="Tahoma"/>
            <family val="2"/>
          </rPr>
          <t xml:space="preserve">
</t>
        </r>
      </text>
    </comment>
    <comment ref="AY131" authorId="2" shapeId="0" xr:uid="{00000000-0006-0000-0000-00008A010000}">
      <text>
        <r>
          <rPr>
            <b/>
            <sz val="8"/>
            <color indexed="81"/>
            <rFont val="Tahoma"/>
            <family val="2"/>
          </rPr>
          <t>AFROCOLOMBIANO O RAIZAL</t>
        </r>
      </text>
    </comment>
    <comment ref="AZ131" authorId="2" shapeId="0" xr:uid="{00000000-0006-0000-0000-00008B010000}">
      <text>
        <r>
          <rPr>
            <b/>
            <sz val="8"/>
            <color indexed="81"/>
            <rFont val="Tahoma"/>
            <family val="2"/>
          </rPr>
          <t>INDÍGENAS</t>
        </r>
        <r>
          <rPr>
            <sz val="8"/>
            <color indexed="81"/>
            <rFont val="Tahoma"/>
            <family val="2"/>
          </rPr>
          <t xml:space="preserve">
</t>
        </r>
      </text>
    </comment>
    <comment ref="BA131" authorId="1" shapeId="0" xr:uid="{00000000-0006-0000-0000-00008C010000}">
      <text>
        <r>
          <rPr>
            <b/>
            <sz val="9"/>
            <color indexed="81"/>
            <rFont val="Tahoma"/>
            <family val="2"/>
          </rPr>
          <t>MEDIO DE EVIDENCIA. INFORME, RESGISTRO FOTOGRAFICO, PLANILLA, ETC</t>
        </r>
      </text>
    </comment>
    <comment ref="AL140" authorId="2" shapeId="0" xr:uid="{00000000-0006-0000-0000-00008D010000}">
      <text>
        <r>
          <rPr>
            <b/>
            <sz val="8"/>
            <color indexed="81"/>
            <rFont val="Tahoma"/>
            <family val="2"/>
          </rPr>
          <t>PRIMERA INFANCIA (0 a 5 años)</t>
        </r>
        <r>
          <rPr>
            <sz val="8"/>
            <color indexed="81"/>
            <rFont val="Tahoma"/>
            <family val="2"/>
          </rPr>
          <t xml:space="preserve">
</t>
        </r>
      </text>
    </comment>
    <comment ref="AM140" authorId="2" shapeId="0" xr:uid="{00000000-0006-0000-0000-00008E010000}">
      <text>
        <r>
          <rPr>
            <b/>
            <sz val="8"/>
            <color indexed="81"/>
            <rFont val="Tahoma"/>
            <family val="2"/>
          </rPr>
          <t>INFANCIA (6 a 11 años)</t>
        </r>
        <r>
          <rPr>
            <sz val="8"/>
            <color indexed="81"/>
            <rFont val="Tahoma"/>
            <family val="2"/>
          </rPr>
          <t xml:space="preserve">
</t>
        </r>
      </text>
    </comment>
    <comment ref="AN140" authorId="2" shapeId="0" xr:uid="{00000000-0006-0000-0000-00008F010000}">
      <text>
        <r>
          <rPr>
            <b/>
            <sz val="8"/>
            <color indexed="81"/>
            <rFont val="Tahoma"/>
            <family val="2"/>
          </rPr>
          <t>ADOLESCENCIA (12 A 17 años)</t>
        </r>
      </text>
    </comment>
    <comment ref="AO140" authorId="2" shapeId="0" xr:uid="{00000000-0006-0000-0000-000090010000}">
      <text>
        <r>
          <rPr>
            <b/>
            <sz val="8"/>
            <color indexed="81"/>
            <rFont val="Tahoma"/>
            <family val="2"/>
          </rPr>
          <t>JUVENTUD (18 a 28 años)</t>
        </r>
        <r>
          <rPr>
            <sz val="8"/>
            <color indexed="81"/>
            <rFont val="Tahoma"/>
            <family val="2"/>
          </rPr>
          <t xml:space="preserve">
</t>
        </r>
      </text>
    </comment>
    <comment ref="AP140" authorId="2" shapeId="0" xr:uid="{00000000-0006-0000-0000-000091010000}">
      <text>
        <r>
          <rPr>
            <b/>
            <sz val="8"/>
            <color indexed="81"/>
            <rFont val="Tahoma"/>
            <family val="2"/>
          </rPr>
          <t xml:space="preserve"> ADULTO (29 a 60 años)</t>
        </r>
        <r>
          <rPr>
            <sz val="8"/>
            <color indexed="81"/>
            <rFont val="Tahoma"/>
            <family val="2"/>
          </rPr>
          <t xml:space="preserve">
</t>
        </r>
      </text>
    </comment>
    <comment ref="AQ140" authorId="2" shapeId="0" xr:uid="{00000000-0006-0000-0000-000092010000}">
      <text>
        <r>
          <rPr>
            <b/>
            <sz val="8"/>
            <color indexed="81"/>
            <rFont val="Tahoma"/>
            <family val="2"/>
          </rPr>
          <t>ADULTO MAYOR  (61 años en adelante)</t>
        </r>
        <r>
          <rPr>
            <sz val="8"/>
            <color indexed="81"/>
            <rFont val="Tahoma"/>
            <family val="2"/>
          </rPr>
          <t xml:space="preserve">
</t>
        </r>
      </text>
    </comment>
    <comment ref="AS140" authorId="2" shapeId="0" xr:uid="{00000000-0006-0000-0000-000093010000}">
      <text>
        <r>
          <rPr>
            <b/>
            <sz val="8"/>
            <color indexed="81"/>
            <rFont val="Tahoma"/>
            <family val="2"/>
          </rPr>
          <t>MUJERES</t>
        </r>
        <r>
          <rPr>
            <sz val="8"/>
            <color indexed="81"/>
            <rFont val="Tahoma"/>
            <family val="2"/>
          </rPr>
          <t xml:space="preserve">
</t>
        </r>
      </text>
    </comment>
    <comment ref="AT140" authorId="2" shapeId="0" xr:uid="{00000000-0006-0000-0000-000094010000}">
      <text>
        <r>
          <rPr>
            <b/>
            <sz val="8"/>
            <color indexed="81"/>
            <rFont val="Tahoma"/>
            <family val="2"/>
          </rPr>
          <t>HOMBRES</t>
        </r>
      </text>
    </comment>
    <comment ref="AV140" authorId="2" shapeId="0" xr:uid="{00000000-0006-0000-0000-000095010000}">
      <text>
        <r>
          <rPr>
            <b/>
            <sz val="8"/>
            <color indexed="81"/>
            <rFont val="Tahoma"/>
            <family val="2"/>
          </rPr>
          <t>VÍCTIMAS CONFLICTO ARMADO</t>
        </r>
        <r>
          <rPr>
            <sz val="8"/>
            <color indexed="81"/>
            <rFont val="Tahoma"/>
            <family val="2"/>
          </rPr>
          <t xml:space="preserve">
</t>
        </r>
      </text>
    </comment>
    <comment ref="AX140" authorId="2" shapeId="0" xr:uid="{00000000-0006-0000-0000-000096010000}">
      <text>
        <r>
          <rPr>
            <b/>
            <sz val="8"/>
            <color indexed="81"/>
            <rFont val="Tahoma"/>
            <family val="2"/>
          </rPr>
          <t>DISCAPACITADOS</t>
        </r>
        <r>
          <rPr>
            <sz val="8"/>
            <color indexed="81"/>
            <rFont val="Tahoma"/>
            <family val="2"/>
          </rPr>
          <t xml:space="preserve">
</t>
        </r>
      </text>
    </comment>
    <comment ref="AY140" authorId="2" shapeId="0" xr:uid="{00000000-0006-0000-0000-000097010000}">
      <text>
        <r>
          <rPr>
            <b/>
            <sz val="8"/>
            <color indexed="81"/>
            <rFont val="Tahoma"/>
            <family val="2"/>
          </rPr>
          <t>AFROCOLOMBIANO O RAIZAL</t>
        </r>
      </text>
    </comment>
    <comment ref="AZ140" authorId="2" shapeId="0" xr:uid="{00000000-0006-0000-0000-000098010000}">
      <text>
        <r>
          <rPr>
            <b/>
            <sz val="8"/>
            <color indexed="81"/>
            <rFont val="Tahoma"/>
            <family val="2"/>
          </rPr>
          <t>INDÍGENAS</t>
        </r>
        <r>
          <rPr>
            <sz val="8"/>
            <color indexed="81"/>
            <rFont val="Tahoma"/>
            <family val="2"/>
          </rPr>
          <t xml:space="preserve">
</t>
        </r>
      </text>
    </comment>
    <comment ref="BA140" authorId="1" shapeId="0" xr:uid="{00000000-0006-0000-0000-000099010000}">
      <text>
        <r>
          <rPr>
            <b/>
            <sz val="9"/>
            <color indexed="81"/>
            <rFont val="Tahoma"/>
            <family val="2"/>
          </rPr>
          <t>MEDIO DE EVIDENCIA. INFORME, RESGISTRO FOTOGRAFICO, PLANILLA, ETC</t>
        </r>
      </text>
    </comment>
    <comment ref="AL149" authorId="2" shapeId="0" xr:uid="{00000000-0006-0000-0000-00009A010000}">
      <text>
        <r>
          <rPr>
            <b/>
            <sz val="8"/>
            <color indexed="81"/>
            <rFont val="Tahoma"/>
            <family val="2"/>
          </rPr>
          <t>PRIMERA INFANCIA (0 a 5 años)</t>
        </r>
        <r>
          <rPr>
            <sz val="8"/>
            <color indexed="81"/>
            <rFont val="Tahoma"/>
            <family val="2"/>
          </rPr>
          <t xml:space="preserve">
</t>
        </r>
      </text>
    </comment>
    <comment ref="AM149" authorId="2" shapeId="0" xr:uid="{00000000-0006-0000-0000-00009B010000}">
      <text>
        <r>
          <rPr>
            <b/>
            <sz val="8"/>
            <color indexed="81"/>
            <rFont val="Tahoma"/>
            <family val="2"/>
          </rPr>
          <t>INFANCIA (6 a 11 años)</t>
        </r>
        <r>
          <rPr>
            <sz val="8"/>
            <color indexed="81"/>
            <rFont val="Tahoma"/>
            <family val="2"/>
          </rPr>
          <t xml:space="preserve">
</t>
        </r>
      </text>
    </comment>
    <comment ref="AN149" authorId="2" shapeId="0" xr:uid="{00000000-0006-0000-0000-00009C010000}">
      <text>
        <r>
          <rPr>
            <b/>
            <sz val="8"/>
            <color indexed="81"/>
            <rFont val="Tahoma"/>
            <family val="2"/>
          </rPr>
          <t>ADOLESCENCIA (12 A 17 años)</t>
        </r>
      </text>
    </comment>
    <comment ref="AO149" authorId="2" shapeId="0" xr:uid="{00000000-0006-0000-0000-00009D010000}">
      <text>
        <r>
          <rPr>
            <b/>
            <sz val="8"/>
            <color indexed="81"/>
            <rFont val="Tahoma"/>
            <family val="2"/>
          </rPr>
          <t>JUVENTUD (18 a 28 años)</t>
        </r>
        <r>
          <rPr>
            <sz val="8"/>
            <color indexed="81"/>
            <rFont val="Tahoma"/>
            <family val="2"/>
          </rPr>
          <t xml:space="preserve">
</t>
        </r>
      </text>
    </comment>
    <comment ref="AP149" authorId="2" shapeId="0" xr:uid="{00000000-0006-0000-0000-00009E010000}">
      <text>
        <r>
          <rPr>
            <b/>
            <sz val="8"/>
            <color indexed="81"/>
            <rFont val="Tahoma"/>
            <family val="2"/>
          </rPr>
          <t xml:space="preserve"> ADULTO (29 a 60 años)</t>
        </r>
        <r>
          <rPr>
            <sz val="8"/>
            <color indexed="81"/>
            <rFont val="Tahoma"/>
            <family val="2"/>
          </rPr>
          <t xml:space="preserve">
</t>
        </r>
      </text>
    </comment>
    <comment ref="AQ149" authorId="2" shapeId="0" xr:uid="{00000000-0006-0000-0000-00009F010000}">
      <text>
        <r>
          <rPr>
            <b/>
            <sz val="8"/>
            <color indexed="81"/>
            <rFont val="Tahoma"/>
            <family val="2"/>
          </rPr>
          <t>ADULTO MAYOR  (61 años en adelante)</t>
        </r>
        <r>
          <rPr>
            <sz val="8"/>
            <color indexed="81"/>
            <rFont val="Tahoma"/>
            <family val="2"/>
          </rPr>
          <t xml:space="preserve">
</t>
        </r>
      </text>
    </comment>
    <comment ref="AS149" authorId="2" shapeId="0" xr:uid="{00000000-0006-0000-0000-0000A0010000}">
      <text>
        <r>
          <rPr>
            <b/>
            <sz val="8"/>
            <color indexed="81"/>
            <rFont val="Tahoma"/>
            <family val="2"/>
          </rPr>
          <t>MUJERES</t>
        </r>
        <r>
          <rPr>
            <sz val="8"/>
            <color indexed="81"/>
            <rFont val="Tahoma"/>
            <family val="2"/>
          </rPr>
          <t xml:space="preserve">
</t>
        </r>
      </text>
    </comment>
    <comment ref="AT149" authorId="2" shapeId="0" xr:uid="{00000000-0006-0000-0000-0000A1010000}">
      <text>
        <r>
          <rPr>
            <b/>
            <sz val="8"/>
            <color indexed="81"/>
            <rFont val="Tahoma"/>
            <family val="2"/>
          </rPr>
          <t>HOMBRES</t>
        </r>
      </text>
    </comment>
    <comment ref="AV149" authorId="2" shapeId="0" xr:uid="{00000000-0006-0000-0000-0000A2010000}">
      <text>
        <r>
          <rPr>
            <b/>
            <sz val="8"/>
            <color indexed="81"/>
            <rFont val="Tahoma"/>
            <family val="2"/>
          </rPr>
          <t>VÍCTIMAS CONFLICTO ARMADO</t>
        </r>
        <r>
          <rPr>
            <sz val="8"/>
            <color indexed="81"/>
            <rFont val="Tahoma"/>
            <family val="2"/>
          </rPr>
          <t xml:space="preserve">
</t>
        </r>
      </text>
    </comment>
    <comment ref="AX149" authorId="2" shapeId="0" xr:uid="{00000000-0006-0000-0000-0000A3010000}">
      <text>
        <r>
          <rPr>
            <b/>
            <sz val="8"/>
            <color indexed="81"/>
            <rFont val="Tahoma"/>
            <family val="2"/>
          </rPr>
          <t>DISCAPACITADOS</t>
        </r>
        <r>
          <rPr>
            <sz val="8"/>
            <color indexed="81"/>
            <rFont val="Tahoma"/>
            <family val="2"/>
          </rPr>
          <t xml:space="preserve">
</t>
        </r>
      </text>
    </comment>
    <comment ref="AY149" authorId="2" shapeId="0" xr:uid="{00000000-0006-0000-0000-0000A4010000}">
      <text>
        <r>
          <rPr>
            <b/>
            <sz val="8"/>
            <color indexed="81"/>
            <rFont val="Tahoma"/>
            <family val="2"/>
          </rPr>
          <t>AFROCOLOMBIANO O RAIZAL</t>
        </r>
      </text>
    </comment>
    <comment ref="AZ149" authorId="2" shapeId="0" xr:uid="{00000000-0006-0000-0000-0000A5010000}">
      <text>
        <r>
          <rPr>
            <b/>
            <sz val="8"/>
            <color indexed="81"/>
            <rFont val="Tahoma"/>
            <family val="2"/>
          </rPr>
          <t>INDÍGENAS</t>
        </r>
        <r>
          <rPr>
            <sz val="8"/>
            <color indexed="81"/>
            <rFont val="Tahoma"/>
            <family val="2"/>
          </rPr>
          <t xml:space="preserve">
</t>
        </r>
      </text>
    </comment>
    <comment ref="BA149" authorId="1" shapeId="0" xr:uid="{00000000-0006-0000-0000-0000A6010000}">
      <text>
        <r>
          <rPr>
            <b/>
            <sz val="9"/>
            <color indexed="81"/>
            <rFont val="Tahoma"/>
            <family val="2"/>
          </rPr>
          <t>MEDIO DE EVIDENCIA. INFORME, RESGISTRO FOTOGRAFICO, PLANILLA, ETC</t>
        </r>
      </text>
    </comment>
    <comment ref="AL158" authorId="2" shapeId="0" xr:uid="{00000000-0006-0000-0000-0000A7010000}">
      <text>
        <r>
          <rPr>
            <b/>
            <sz val="8"/>
            <color indexed="81"/>
            <rFont val="Tahoma"/>
            <family val="2"/>
          </rPr>
          <t>PRIMERA INFANCIA (0 a 5 años)</t>
        </r>
        <r>
          <rPr>
            <sz val="8"/>
            <color indexed="81"/>
            <rFont val="Tahoma"/>
            <family val="2"/>
          </rPr>
          <t xml:space="preserve">
</t>
        </r>
      </text>
    </comment>
    <comment ref="AM158" authorId="2" shapeId="0" xr:uid="{00000000-0006-0000-0000-0000A8010000}">
      <text>
        <r>
          <rPr>
            <b/>
            <sz val="8"/>
            <color indexed="81"/>
            <rFont val="Tahoma"/>
            <family val="2"/>
          </rPr>
          <t>INFANCIA (6 a 11 años)</t>
        </r>
        <r>
          <rPr>
            <sz val="8"/>
            <color indexed="81"/>
            <rFont val="Tahoma"/>
            <family val="2"/>
          </rPr>
          <t xml:space="preserve">
</t>
        </r>
      </text>
    </comment>
    <comment ref="AN158" authorId="2" shapeId="0" xr:uid="{00000000-0006-0000-0000-0000A9010000}">
      <text>
        <r>
          <rPr>
            <b/>
            <sz val="8"/>
            <color indexed="81"/>
            <rFont val="Tahoma"/>
            <family val="2"/>
          </rPr>
          <t>ADOLESCENCIA (12 A 17 años)</t>
        </r>
      </text>
    </comment>
    <comment ref="AO158" authorId="2" shapeId="0" xr:uid="{00000000-0006-0000-0000-0000AA010000}">
      <text>
        <r>
          <rPr>
            <b/>
            <sz val="8"/>
            <color indexed="81"/>
            <rFont val="Tahoma"/>
            <family val="2"/>
          </rPr>
          <t>JUVENTUD (18 a 28 años)</t>
        </r>
        <r>
          <rPr>
            <sz val="8"/>
            <color indexed="81"/>
            <rFont val="Tahoma"/>
            <family val="2"/>
          </rPr>
          <t xml:space="preserve">
</t>
        </r>
      </text>
    </comment>
    <comment ref="AP158" authorId="2" shapeId="0" xr:uid="{00000000-0006-0000-0000-0000AB010000}">
      <text>
        <r>
          <rPr>
            <b/>
            <sz val="8"/>
            <color indexed="81"/>
            <rFont val="Tahoma"/>
            <family val="2"/>
          </rPr>
          <t xml:space="preserve"> ADULTO (29 a 60 años)</t>
        </r>
        <r>
          <rPr>
            <sz val="8"/>
            <color indexed="81"/>
            <rFont val="Tahoma"/>
            <family val="2"/>
          </rPr>
          <t xml:space="preserve">
</t>
        </r>
      </text>
    </comment>
    <comment ref="AQ158" authorId="2" shapeId="0" xr:uid="{00000000-0006-0000-0000-0000AC010000}">
      <text>
        <r>
          <rPr>
            <b/>
            <sz val="8"/>
            <color indexed="81"/>
            <rFont val="Tahoma"/>
            <family val="2"/>
          </rPr>
          <t>ADULTO MAYOR  (61 años en adelante)</t>
        </r>
        <r>
          <rPr>
            <sz val="8"/>
            <color indexed="81"/>
            <rFont val="Tahoma"/>
            <family val="2"/>
          </rPr>
          <t xml:space="preserve">
</t>
        </r>
      </text>
    </comment>
    <comment ref="AS158" authorId="2" shapeId="0" xr:uid="{00000000-0006-0000-0000-0000AD010000}">
      <text>
        <r>
          <rPr>
            <b/>
            <sz val="8"/>
            <color indexed="81"/>
            <rFont val="Tahoma"/>
            <family val="2"/>
          </rPr>
          <t>MUJERES</t>
        </r>
        <r>
          <rPr>
            <sz val="8"/>
            <color indexed="81"/>
            <rFont val="Tahoma"/>
            <family val="2"/>
          </rPr>
          <t xml:space="preserve">
</t>
        </r>
      </text>
    </comment>
    <comment ref="AT158" authorId="2" shapeId="0" xr:uid="{00000000-0006-0000-0000-0000AE010000}">
      <text>
        <r>
          <rPr>
            <b/>
            <sz val="8"/>
            <color indexed="81"/>
            <rFont val="Tahoma"/>
            <family val="2"/>
          </rPr>
          <t>HOMBRES</t>
        </r>
      </text>
    </comment>
    <comment ref="AV158" authorId="2" shapeId="0" xr:uid="{00000000-0006-0000-0000-0000AF010000}">
      <text>
        <r>
          <rPr>
            <b/>
            <sz val="8"/>
            <color indexed="81"/>
            <rFont val="Tahoma"/>
            <family val="2"/>
          </rPr>
          <t>VÍCTIMAS CONFLICTO ARMADO</t>
        </r>
        <r>
          <rPr>
            <sz val="8"/>
            <color indexed="81"/>
            <rFont val="Tahoma"/>
            <family val="2"/>
          </rPr>
          <t xml:space="preserve">
</t>
        </r>
      </text>
    </comment>
    <comment ref="AX158" authorId="2" shapeId="0" xr:uid="{00000000-0006-0000-0000-0000B0010000}">
      <text>
        <r>
          <rPr>
            <b/>
            <sz val="8"/>
            <color indexed="81"/>
            <rFont val="Tahoma"/>
            <family val="2"/>
          </rPr>
          <t>DISCAPACITADOS</t>
        </r>
        <r>
          <rPr>
            <sz val="8"/>
            <color indexed="81"/>
            <rFont val="Tahoma"/>
            <family val="2"/>
          </rPr>
          <t xml:space="preserve">
</t>
        </r>
      </text>
    </comment>
    <comment ref="AY158" authorId="2" shapeId="0" xr:uid="{00000000-0006-0000-0000-0000B1010000}">
      <text>
        <r>
          <rPr>
            <b/>
            <sz val="8"/>
            <color indexed="81"/>
            <rFont val="Tahoma"/>
            <family val="2"/>
          </rPr>
          <t>AFROCOLOMBIANO O RAIZAL</t>
        </r>
      </text>
    </comment>
    <comment ref="AZ158" authorId="2" shapeId="0" xr:uid="{00000000-0006-0000-0000-0000B2010000}">
      <text>
        <r>
          <rPr>
            <b/>
            <sz val="8"/>
            <color indexed="81"/>
            <rFont val="Tahoma"/>
            <family val="2"/>
          </rPr>
          <t>INDÍGENAS</t>
        </r>
        <r>
          <rPr>
            <sz val="8"/>
            <color indexed="81"/>
            <rFont val="Tahoma"/>
            <family val="2"/>
          </rPr>
          <t xml:space="preserve">
</t>
        </r>
      </text>
    </comment>
    <comment ref="BA158" authorId="1" shapeId="0" xr:uid="{00000000-0006-0000-0000-0000B3010000}">
      <text>
        <r>
          <rPr>
            <b/>
            <sz val="9"/>
            <color indexed="81"/>
            <rFont val="Tahoma"/>
            <family val="2"/>
          </rPr>
          <t>MEDIO DE EVIDENCIA. INFORME, RESGISTRO FOTOGRAFICO, PLANILLA, ETC</t>
        </r>
      </text>
    </comment>
    <comment ref="AL167" authorId="2" shapeId="0" xr:uid="{00000000-0006-0000-0000-0000B4010000}">
      <text>
        <r>
          <rPr>
            <b/>
            <sz val="8"/>
            <color indexed="81"/>
            <rFont val="Tahoma"/>
            <family val="2"/>
          </rPr>
          <t>PRIMERA INFANCIA (0 a 5 años)</t>
        </r>
        <r>
          <rPr>
            <sz val="8"/>
            <color indexed="81"/>
            <rFont val="Tahoma"/>
            <family val="2"/>
          </rPr>
          <t xml:space="preserve">
</t>
        </r>
      </text>
    </comment>
    <comment ref="AM167" authorId="2" shapeId="0" xr:uid="{00000000-0006-0000-0000-0000B5010000}">
      <text>
        <r>
          <rPr>
            <b/>
            <sz val="8"/>
            <color indexed="81"/>
            <rFont val="Tahoma"/>
            <family val="2"/>
          </rPr>
          <t>INFANCIA (6 a 11 años)</t>
        </r>
        <r>
          <rPr>
            <sz val="8"/>
            <color indexed="81"/>
            <rFont val="Tahoma"/>
            <family val="2"/>
          </rPr>
          <t xml:space="preserve">
</t>
        </r>
      </text>
    </comment>
    <comment ref="AN167" authorId="2" shapeId="0" xr:uid="{00000000-0006-0000-0000-0000B6010000}">
      <text>
        <r>
          <rPr>
            <b/>
            <sz val="8"/>
            <color indexed="81"/>
            <rFont val="Tahoma"/>
            <family val="2"/>
          </rPr>
          <t>ADOLESCENCIA (12 A 17 años)</t>
        </r>
      </text>
    </comment>
    <comment ref="AO167" authorId="2" shapeId="0" xr:uid="{00000000-0006-0000-0000-0000B7010000}">
      <text>
        <r>
          <rPr>
            <b/>
            <sz val="8"/>
            <color indexed="81"/>
            <rFont val="Tahoma"/>
            <family val="2"/>
          </rPr>
          <t>JUVENTUD (18 a 28 años)</t>
        </r>
        <r>
          <rPr>
            <sz val="8"/>
            <color indexed="81"/>
            <rFont val="Tahoma"/>
            <family val="2"/>
          </rPr>
          <t xml:space="preserve">
</t>
        </r>
      </text>
    </comment>
    <comment ref="AP167" authorId="2" shapeId="0" xr:uid="{00000000-0006-0000-0000-0000B8010000}">
      <text>
        <r>
          <rPr>
            <b/>
            <sz val="8"/>
            <color indexed="81"/>
            <rFont val="Tahoma"/>
            <family val="2"/>
          </rPr>
          <t xml:space="preserve"> ADULTO (29 a 60 años)</t>
        </r>
        <r>
          <rPr>
            <sz val="8"/>
            <color indexed="81"/>
            <rFont val="Tahoma"/>
            <family val="2"/>
          </rPr>
          <t xml:space="preserve">
</t>
        </r>
      </text>
    </comment>
    <comment ref="AQ167" authorId="2" shapeId="0" xr:uid="{00000000-0006-0000-0000-0000B9010000}">
      <text>
        <r>
          <rPr>
            <b/>
            <sz val="8"/>
            <color indexed="81"/>
            <rFont val="Tahoma"/>
            <family val="2"/>
          </rPr>
          <t>ADULTO MAYOR  (61 años en adelante)</t>
        </r>
        <r>
          <rPr>
            <sz val="8"/>
            <color indexed="81"/>
            <rFont val="Tahoma"/>
            <family val="2"/>
          </rPr>
          <t xml:space="preserve">
</t>
        </r>
      </text>
    </comment>
    <comment ref="AS167" authorId="2" shapeId="0" xr:uid="{00000000-0006-0000-0000-0000BA010000}">
      <text>
        <r>
          <rPr>
            <b/>
            <sz val="8"/>
            <color indexed="81"/>
            <rFont val="Tahoma"/>
            <family val="2"/>
          </rPr>
          <t>MUJERES</t>
        </r>
        <r>
          <rPr>
            <sz val="8"/>
            <color indexed="81"/>
            <rFont val="Tahoma"/>
            <family val="2"/>
          </rPr>
          <t xml:space="preserve">
</t>
        </r>
      </text>
    </comment>
    <comment ref="AT167" authorId="2" shapeId="0" xr:uid="{00000000-0006-0000-0000-0000BB010000}">
      <text>
        <r>
          <rPr>
            <b/>
            <sz val="8"/>
            <color indexed="81"/>
            <rFont val="Tahoma"/>
            <family val="2"/>
          </rPr>
          <t>HOMBRES</t>
        </r>
      </text>
    </comment>
    <comment ref="AV167" authorId="2" shapeId="0" xr:uid="{00000000-0006-0000-0000-0000BC010000}">
      <text>
        <r>
          <rPr>
            <b/>
            <sz val="8"/>
            <color indexed="81"/>
            <rFont val="Tahoma"/>
            <family val="2"/>
          </rPr>
          <t>VÍCTIMAS CONFLICTO ARMADO</t>
        </r>
        <r>
          <rPr>
            <sz val="8"/>
            <color indexed="81"/>
            <rFont val="Tahoma"/>
            <family val="2"/>
          </rPr>
          <t xml:space="preserve">
</t>
        </r>
      </text>
    </comment>
    <comment ref="AX167" authorId="2" shapeId="0" xr:uid="{00000000-0006-0000-0000-0000BD010000}">
      <text>
        <r>
          <rPr>
            <b/>
            <sz val="8"/>
            <color indexed="81"/>
            <rFont val="Tahoma"/>
            <family val="2"/>
          </rPr>
          <t>DISCAPACITADOS</t>
        </r>
        <r>
          <rPr>
            <sz val="8"/>
            <color indexed="81"/>
            <rFont val="Tahoma"/>
            <family val="2"/>
          </rPr>
          <t xml:space="preserve">
</t>
        </r>
      </text>
    </comment>
    <comment ref="AY167" authorId="2" shapeId="0" xr:uid="{00000000-0006-0000-0000-0000BE010000}">
      <text>
        <r>
          <rPr>
            <b/>
            <sz val="8"/>
            <color indexed="81"/>
            <rFont val="Tahoma"/>
            <family val="2"/>
          </rPr>
          <t>AFROCOLOMBIANO O RAIZAL</t>
        </r>
      </text>
    </comment>
    <comment ref="AZ167" authorId="2" shapeId="0" xr:uid="{00000000-0006-0000-0000-0000BF010000}">
      <text>
        <r>
          <rPr>
            <b/>
            <sz val="8"/>
            <color indexed="81"/>
            <rFont val="Tahoma"/>
            <family val="2"/>
          </rPr>
          <t>INDÍGENAS</t>
        </r>
        <r>
          <rPr>
            <sz val="8"/>
            <color indexed="81"/>
            <rFont val="Tahoma"/>
            <family val="2"/>
          </rPr>
          <t xml:space="preserve">
</t>
        </r>
      </text>
    </comment>
    <comment ref="BA167" authorId="1" shapeId="0" xr:uid="{00000000-0006-0000-0000-0000C0010000}">
      <text>
        <r>
          <rPr>
            <b/>
            <sz val="9"/>
            <color indexed="81"/>
            <rFont val="Tahoma"/>
            <family val="2"/>
          </rPr>
          <t>MEDIO DE EVIDENCIA. INFORME, RESGISTRO FOTOGRAFICO, PLANILLA, ETC</t>
        </r>
      </text>
    </comment>
    <comment ref="AL176" authorId="2" shapeId="0" xr:uid="{00000000-0006-0000-0000-0000C1010000}">
      <text>
        <r>
          <rPr>
            <b/>
            <sz val="8"/>
            <color indexed="81"/>
            <rFont val="Tahoma"/>
            <family val="2"/>
          </rPr>
          <t>PRIMERA INFANCIA (0 a 5 años)</t>
        </r>
        <r>
          <rPr>
            <sz val="8"/>
            <color indexed="81"/>
            <rFont val="Tahoma"/>
            <family val="2"/>
          </rPr>
          <t xml:space="preserve">
</t>
        </r>
      </text>
    </comment>
    <comment ref="AM176" authorId="2" shapeId="0" xr:uid="{00000000-0006-0000-0000-0000C2010000}">
      <text>
        <r>
          <rPr>
            <b/>
            <sz val="8"/>
            <color indexed="81"/>
            <rFont val="Tahoma"/>
            <family val="2"/>
          </rPr>
          <t>INFANCIA (6 a 11 años)</t>
        </r>
        <r>
          <rPr>
            <sz val="8"/>
            <color indexed="81"/>
            <rFont val="Tahoma"/>
            <family val="2"/>
          </rPr>
          <t xml:space="preserve">
</t>
        </r>
      </text>
    </comment>
    <comment ref="AN176" authorId="2" shapeId="0" xr:uid="{00000000-0006-0000-0000-0000C3010000}">
      <text>
        <r>
          <rPr>
            <b/>
            <sz val="8"/>
            <color indexed="81"/>
            <rFont val="Tahoma"/>
            <family val="2"/>
          </rPr>
          <t>ADOLESCENCIA (12 A 17 años)</t>
        </r>
      </text>
    </comment>
    <comment ref="AO176" authorId="2" shapeId="0" xr:uid="{00000000-0006-0000-0000-0000C4010000}">
      <text>
        <r>
          <rPr>
            <b/>
            <sz val="8"/>
            <color indexed="81"/>
            <rFont val="Tahoma"/>
            <family val="2"/>
          </rPr>
          <t>JUVENTUD (18 a 28 años)</t>
        </r>
        <r>
          <rPr>
            <sz val="8"/>
            <color indexed="81"/>
            <rFont val="Tahoma"/>
            <family val="2"/>
          </rPr>
          <t xml:space="preserve">
</t>
        </r>
      </text>
    </comment>
    <comment ref="AP176" authorId="2" shapeId="0" xr:uid="{00000000-0006-0000-0000-0000C5010000}">
      <text>
        <r>
          <rPr>
            <b/>
            <sz val="8"/>
            <color indexed="81"/>
            <rFont val="Tahoma"/>
            <family val="2"/>
          </rPr>
          <t xml:space="preserve"> ADULTO (29 a 60 años)</t>
        </r>
        <r>
          <rPr>
            <sz val="8"/>
            <color indexed="81"/>
            <rFont val="Tahoma"/>
            <family val="2"/>
          </rPr>
          <t xml:space="preserve">
</t>
        </r>
      </text>
    </comment>
    <comment ref="AQ176" authorId="2" shapeId="0" xr:uid="{00000000-0006-0000-0000-0000C6010000}">
      <text>
        <r>
          <rPr>
            <b/>
            <sz val="8"/>
            <color indexed="81"/>
            <rFont val="Tahoma"/>
            <family val="2"/>
          </rPr>
          <t>ADULTO MAYOR  (61 años en adelante)</t>
        </r>
        <r>
          <rPr>
            <sz val="8"/>
            <color indexed="81"/>
            <rFont val="Tahoma"/>
            <family val="2"/>
          </rPr>
          <t xml:space="preserve">
</t>
        </r>
      </text>
    </comment>
    <comment ref="AS176" authorId="2" shapeId="0" xr:uid="{00000000-0006-0000-0000-0000C7010000}">
      <text>
        <r>
          <rPr>
            <b/>
            <sz val="8"/>
            <color indexed="81"/>
            <rFont val="Tahoma"/>
            <family val="2"/>
          </rPr>
          <t>MUJERES</t>
        </r>
        <r>
          <rPr>
            <sz val="8"/>
            <color indexed="81"/>
            <rFont val="Tahoma"/>
            <family val="2"/>
          </rPr>
          <t xml:space="preserve">
</t>
        </r>
      </text>
    </comment>
    <comment ref="AT176" authorId="2" shapeId="0" xr:uid="{00000000-0006-0000-0000-0000C8010000}">
      <text>
        <r>
          <rPr>
            <b/>
            <sz val="8"/>
            <color indexed="81"/>
            <rFont val="Tahoma"/>
            <family val="2"/>
          </rPr>
          <t>HOMBRES</t>
        </r>
      </text>
    </comment>
    <comment ref="AV176" authorId="2" shapeId="0" xr:uid="{00000000-0006-0000-0000-0000C9010000}">
      <text>
        <r>
          <rPr>
            <b/>
            <sz val="8"/>
            <color indexed="81"/>
            <rFont val="Tahoma"/>
            <family val="2"/>
          </rPr>
          <t>VÍCTIMAS CONFLICTO ARMADO</t>
        </r>
        <r>
          <rPr>
            <sz val="8"/>
            <color indexed="81"/>
            <rFont val="Tahoma"/>
            <family val="2"/>
          </rPr>
          <t xml:space="preserve">
</t>
        </r>
      </text>
    </comment>
    <comment ref="AX176" authorId="2" shapeId="0" xr:uid="{00000000-0006-0000-0000-0000CA010000}">
      <text>
        <r>
          <rPr>
            <b/>
            <sz val="8"/>
            <color indexed="81"/>
            <rFont val="Tahoma"/>
            <family val="2"/>
          </rPr>
          <t>DISCAPACITADOS</t>
        </r>
        <r>
          <rPr>
            <sz val="8"/>
            <color indexed="81"/>
            <rFont val="Tahoma"/>
            <family val="2"/>
          </rPr>
          <t xml:space="preserve">
</t>
        </r>
      </text>
    </comment>
    <comment ref="AY176" authorId="2" shapeId="0" xr:uid="{00000000-0006-0000-0000-0000CB010000}">
      <text>
        <r>
          <rPr>
            <b/>
            <sz val="8"/>
            <color indexed="81"/>
            <rFont val="Tahoma"/>
            <family val="2"/>
          </rPr>
          <t>AFROCOLOMBIANO O RAIZAL</t>
        </r>
      </text>
    </comment>
    <comment ref="AZ176" authorId="2" shapeId="0" xr:uid="{00000000-0006-0000-0000-0000CC010000}">
      <text>
        <r>
          <rPr>
            <b/>
            <sz val="8"/>
            <color indexed="81"/>
            <rFont val="Tahoma"/>
            <family val="2"/>
          </rPr>
          <t>INDÍGENAS</t>
        </r>
        <r>
          <rPr>
            <sz val="8"/>
            <color indexed="81"/>
            <rFont val="Tahoma"/>
            <family val="2"/>
          </rPr>
          <t xml:space="preserve">
</t>
        </r>
      </text>
    </comment>
    <comment ref="BA176" authorId="1" shapeId="0" xr:uid="{00000000-0006-0000-0000-0000CD010000}">
      <text>
        <r>
          <rPr>
            <b/>
            <sz val="9"/>
            <color indexed="81"/>
            <rFont val="Tahoma"/>
            <family val="2"/>
          </rPr>
          <t>MEDIO DE EVIDENCIA. INFORME, RESGISTRO FOTOGRAFICO, PLANILLA, ETC</t>
        </r>
      </text>
    </comment>
    <comment ref="AL185" authorId="2" shapeId="0" xr:uid="{00000000-0006-0000-0000-0000CE010000}">
      <text>
        <r>
          <rPr>
            <b/>
            <sz val="8"/>
            <color indexed="81"/>
            <rFont val="Tahoma"/>
            <family val="2"/>
          </rPr>
          <t>PRIMERA INFANCIA (0 a 5 años)</t>
        </r>
        <r>
          <rPr>
            <sz val="8"/>
            <color indexed="81"/>
            <rFont val="Tahoma"/>
            <family val="2"/>
          </rPr>
          <t xml:space="preserve">
</t>
        </r>
      </text>
    </comment>
    <comment ref="AM185" authorId="2" shapeId="0" xr:uid="{00000000-0006-0000-0000-0000CF010000}">
      <text>
        <r>
          <rPr>
            <b/>
            <sz val="8"/>
            <color indexed="81"/>
            <rFont val="Tahoma"/>
            <family val="2"/>
          </rPr>
          <t>INFANCIA (6 a 11 años)</t>
        </r>
        <r>
          <rPr>
            <sz val="8"/>
            <color indexed="81"/>
            <rFont val="Tahoma"/>
            <family val="2"/>
          </rPr>
          <t xml:space="preserve">
</t>
        </r>
      </text>
    </comment>
    <comment ref="AN185" authorId="2" shapeId="0" xr:uid="{00000000-0006-0000-0000-0000D0010000}">
      <text>
        <r>
          <rPr>
            <b/>
            <sz val="8"/>
            <color indexed="81"/>
            <rFont val="Tahoma"/>
            <family val="2"/>
          </rPr>
          <t>ADOLESCENCIA (12 A 17 años)</t>
        </r>
      </text>
    </comment>
    <comment ref="AO185" authorId="2" shapeId="0" xr:uid="{00000000-0006-0000-0000-0000D1010000}">
      <text>
        <r>
          <rPr>
            <b/>
            <sz val="8"/>
            <color indexed="81"/>
            <rFont val="Tahoma"/>
            <family val="2"/>
          </rPr>
          <t>JUVENTUD (18 a 28 años)</t>
        </r>
        <r>
          <rPr>
            <sz val="8"/>
            <color indexed="81"/>
            <rFont val="Tahoma"/>
            <family val="2"/>
          </rPr>
          <t xml:space="preserve">
</t>
        </r>
      </text>
    </comment>
    <comment ref="AP185" authorId="2" shapeId="0" xr:uid="{00000000-0006-0000-0000-0000D2010000}">
      <text>
        <r>
          <rPr>
            <b/>
            <sz val="8"/>
            <color indexed="81"/>
            <rFont val="Tahoma"/>
            <family val="2"/>
          </rPr>
          <t xml:space="preserve"> ADULTO (29 a 60 años)</t>
        </r>
        <r>
          <rPr>
            <sz val="8"/>
            <color indexed="81"/>
            <rFont val="Tahoma"/>
            <family val="2"/>
          </rPr>
          <t xml:space="preserve">
</t>
        </r>
      </text>
    </comment>
    <comment ref="AQ185" authorId="2" shapeId="0" xr:uid="{00000000-0006-0000-0000-0000D3010000}">
      <text>
        <r>
          <rPr>
            <b/>
            <sz val="8"/>
            <color indexed="81"/>
            <rFont val="Tahoma"/>
            <family val="2"/>
          </rPr>
          <t>ADULTO MAYOR  (61 años en adelante)</t>
        </r>
        <r>
          <rPr>
            <sz val="8"/>
            <color indexed="81"/>
            <rFont val="Tahoma"/>
            <family val="2"/>
          </rPr>
          <t xml:space="preserve">
</t>
        </r>
      </text>
    </comment>
    <comment ref="AS185" authorId="2" shapeId="0" xr:uid="{00000000-0006-0000-0000-0000D4010000}">
      <text>
        <r>
          <rPr>
            <b/>
            <sz val="8"/>
            <color indexed="81"/>
            <rFont val="Tahoma"/>
            <family val="2"/>
          </rPr>
          <t>MUJERES</t>
        </r>
        <r>
          <rPr>
            <sz val="8"/>
            <color indexed="81"/>
            <rFont val="Tahoma"/>
            <family val="2"/>
          </rPr>
          <t xml:space="preserve">
</t>
        </r>
      </text>
    </comment>
    <comment ref="AT185" authorId="2" shapeId="0" xr:uid="{00000000-0006-0000-0000-0000D5010000}">
      <text>
        <r>
          <rPr>
            <b/>
            <sz val="8"/>
            <color indexed="81"/>
            <rFont val="Tahoma"/>
            <family val="2"/>
          </rPr>
          <t>HOMBRES</t>
        </r>
      </text>
    </comment>
    <comment ref="AV185" authorId="2" shapeId="0" xr:uid="{00000000-0006-0000-0000-0000D6010000}">
      <text>
        <r>
          <rPr>
            <b/>
            <sz val="8"/>
            <color indexed="81"/>
            <rFont val="Tahoma"/>
            <family val="2"/>
          </rPr>
          <t>VÍCTIMAS CONFLICTO ARMADO</t>
        </r>
        <r>
          <rPr>
            <sz val="8"/>
            <color indexed="81"/>
            <rFont val="Tahoma"/>
            <family val="2"/>
          </rPr>
          <t xml:space="preserve">
</t>
        </r>
      </text>
    </comment>
    <comment ref="AX185" authorId="2" shapeId="0" xr:uid="{00000000-0006-0000-0000-0000D7010000}">
      <text>
        <r>
          <rPr>
            <b/>
            <sz val="8"/>
            <color indexed="81"/>
            <rFont val="Tahoma"/>
            <family val="2"/>
          </rPr>
          <t>DISCAPACITADOS</t>
        </r>
        <r>
          <rPr>
            <sz val="8"/>
            <color indexed="81"/>
            <rFont val="Tahoma"/>
            <family val="2"/>
          </rPr>
          <t xml:space="preserve">
</t>
        </r>
      </text>
    </comment>
    <comment ref="AY185" authorId="2" shapeId="0" xr:uid="{00000000-0006-0000-0000-0000D8010000}">
      <text>
        <r>
          <rPr>
            <b/>
            <sz val="8"/>
            <color indexed="81"/>
            <rFont val="Tahoma"/>
            <family val="2"/>
          </rPr>
          <t>AFROCOLOMBIANO O RAIZAL</t>
        </r>
      </text>
    </comment>
    <comment ref="AZ185" authorId="2" shapeId="0" xr:uid="{00000000-0006-0000-0000-0000D9010000}">
      <text>
        <r>
          <rPr>
            <b/>
            <sz val="8"/>
            <color indexed="81"/>
            <rFont val="Tahoma"/>
            <family val="2"/>
          </rPr>
          <t>INDÍGENAS</t>
        </r>
        <r>
          <rPr>
            <sz val="8"/>
            <color indexed="81"/>
            <rFont val="Tahoma"/>
            <family val="2"/>
          </rPr>
          <t xml:space="preserve">
</t>
        </r>
      </text>
    </comment>
    <comment ref="BA185" authorId="1" shapeId="0" xr:uid="{00000000-0006-0000-0000-0000DA010000}">
      <text>
        <r>
          <rPr>
            <b/>
            <sz val="9"/>
            <color indexed="81"/>
            <rFont val="Tahoma"/>
            <family val="2"/>
          </rPr>
          <t>MEDIO DE EVIDENCIA. INFORME, RESGISTRO FOTOGRAFICO, PLANILLA, ETC</t>
        </r>
      </text>
    </comment>
    <comment ref="AL194" authorId="2" shapeId="0" xr:uid="{00000000-0006-0000-0000-0000DB010000}">
      <text>
        <r>
          <rPr>
            <b/>
            <sz val="8"/>
            <color indexed="81"/>
            <rFont val="Tahoma"/>
            <family val="2"/>
          </rPr>
          <t>PRIMERA INFANCIA (0 a 5 años)</t>
        </r>
        <r>
          <rPr>
            <sz val="8"/>
            <color indexed="81"/>
            <rFont val="Tahoma"/>
            <family val="2"/>
          </rPr>
          <t xml:space="preserve">
</t>
        </r>
      </text>
    </comment>
    <comment ref="AM194" authorId="2" shapeId="0" xr:uid="{00000000-0006-0000-0000-0000DC010000}">
      <text>
        <r>
          <rPr>
            <b/>
            <sz val="8"/>
            <color indexed="81"/>
            <rFont val="Tahoma"/>
            <family val="2"/>
          </rPr>
          <t>INFANCIA (6 a 11 años)</t>
        </r>
        <r>
          <rPr>
            <sz val="8"/>
            <color indexed="81"/>
            <rFont val="Tahoma"/>
            <family val="2"/>
          </rPr>
          <t xml:space="preserve">
</t>
        </r>
      </text>
    </comment>
    <comment ref="AN194" authorId="2" shapeId="0" xr:uid="{00000000-0006-0000-0000-0000DD010000}">
      <text>
        <r>
          <rPr>
            <b/>
            <sz val="8"/>
            <color indexed="81"/>
            <rFont val="Tahoma"/>
            <family val="2"/>
          </rPr>
          <t>ADOLESCENCIA (12 A 17 años)</t>
        </r>
      </text>
    </comment>
    <comment ref="AO194" authorId="2" shapeId="0" xr:uid="{00000000-0006-0000-0000-0000DE010000}">
      <text>
        <r>
          <rPr>
            <b/>
            <sz val="8"/>
            <color indexed="81"/>
            <rFont val="Tahoma"/>
            <family val="2"/>
          </rPr>
          <t>JUVENTUD (18 a 28 años)</t>
        </r>
        <r>
          <rPr>
            <sz val="8"/>
            <color indexed="81"/>
            <rFont val="Tahoma"/>
            <family val="2"/>
          </rPr>
          <t xml:space="preserve">
</t>
        </r>
      </text>
    </comment>
    <comment ref="AP194" authorId="2" shapeId="0" xr:uid="{00000000-0006-0000-0000-0000DF010000}">
      <text>
        <r>
          <rPr>
            <b/>
            <sz val="8"/>
            <color indexed="81"/>
            <rFont val="Tahoma"/>
            <family val="2"/>
          </rPr>
          <t xml:space="preserve"> ADULTO (29 a 60 años)</t>
        </r>
        <r>
          <rPr>
            <sz val="8"/>
            <color indexed="81"/>
            <rFont val="Tahoma"/>
            <family val="2"/>
          </rPr>
          <t xml:space="preserve">
</t>
        </r>
      </text>
    </comment>
    <comment ref="AQ194" authorId="2" shapeId="0" xr:uid="{00000000-0006-0000-0000-0000E0010000}">
      <text>
        <r>
          <rPr>
            <b/>
            <sz val="8"/>
            <color indexed="81"/>
            <rFont val="Tahoma"/>
            <family val="2"/>
          </rPr>
          <t>ADULTO MAYOR  (61 años en adelante)</t>
        </r>
        <r>
          <rPr>
            <sz val="8"/>
            <color indexed="81"/>
            <rFont val="Tahoma"/>
            <family val="2"/>
          </rPr>
          <t xml:space="preserve">
</t>
        </r>
      </text>
    </comment>
    <comment ref="AS194" authorId="2" shapeId="0" xr:uid="{00000000-0006-0000-0000-0000E1010000}">
      <text>
        <r>
          <rPr>
            <b/>
            <sz val="8"/>
            <color indexed="81"/>
            <rFont val="Tahoma"/>
            <family val="2"/>
          </rPr>
          <t>MUJERES</t>
        </r>
        <r>
          <rPr>
            <sz val="8"/>
            <color indexed="81"/>
            <rFont val="Tahoma"/>
            <family val="2"/>
          </rPr>
          <t xml:space="preserve">
</t>
        </r>
      </text>
    </comment>
    <comment ref="AT194" authorId="2" shapeId="0" xr:uid="{00000000-0006-0000-0000-0000E2010000}">
      <text>
        <r>
          <rPr>
            <b/>
            <sz val="8"/>
            <color indexed="81"/>
            <rFont val="Tahoma"/>
            <family val="2"/>
          </rPr>
          <t>HOMBRES</t>
        </r>
      </text>
    </comment>
    <comment ref="AV194" authorId="2" shapeId="0" xr:uid="{00000000-0006-0000-0000-0000E3010000}">
      <text>
        <r>
          <rPr>
            <b/>
            <sz val="8"/>
            <color indexed="81"/>
            <rFont val="Tahoma"/>
            <family val="2"/>
          </rPr>
          <t>VÍCTIMAS CONFLICTO ARMADO</t>
        </r>
        <r>
          <rPr>
            <sz val="8"/>
            <color indexed="81"/>
            <rFont val="Tahoma"/>
            <family val="2"/>
          </rPr>
          <t xml:space="preserve">
</t>
        </r>
      </text>
    </comment>
    <comment ref="AX194" authorId="2" shapeId="0" xr:uid="{00000000-0006-0000-0000-0000E4010000}">
      <text>
        <r>
          <rPr>
            <b/>
            <sz val="8"/>
            <color indexed="81"/>
            <rFont val="Tahoma"/>
            <family val="2"/>
          </rPr>
          <t>DISCAPACITADOS</t>
        </r>
        <r>
          <rPr>
            <sz val="8"/>
            <color indexed="81"/>
            <rFont val="Tahoma"/>
            <family val="2"/>
          </rPr>
          <t xml:space="preserve">
</t>
        </r>
      </text>
    </comment>
    <comment ref="AY194" authorId="2" shapeId="0" xr:uid="{00000000-0006-0000-0000-0000E5010000}">
      <text>
        <r>
          <rPr>
            <b/>
            <sz val="8"/>
            <color indexed="81"/>
            <rFont val="Tahoma"/>
            <family val="2"/>
          </rPr>
          <t>AFROCOLOMBIANO O RAIZAL</t>
        </r>
      </text>
    </comment>
    <comment ref="AZ194" authorId="2" shapeId="0" xr:uid="{00000000-0006-0000-0000-0000E6010000}">
      <text>
        <r>
          <rPr>
            <b/>
            <sz val="8"/>
            <color indexed="81"/>
            <rFont val="Tahoma"/>
            <family val="2"/>
          </rPr>
          <t>INDÍGENAS</t>
        </r>
        <r>
          <rPr>
            <sz val="8"/>
            <color indexed="81"/>
            <rFont val="Tahoma"/>
            <family val="2"/>
          </rPr>
          <t xml:space="preserve">
</t>
        </r>
      </text>
    </comment>
    <comment ref="BA194" authorId="1" shapeId="0" xr:uid="{00000000-0006-0000-0000-0000E7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<sst xmlns="http://schemas.openxmlformats.org/spreadsheetml/2006/main" count="10623" uniqueCount="2003">
  <si>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</si>
  <si>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</si>
  <si>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</si>
  <si>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</si>
  <si>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</si>
  <si>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</si>
  <si>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</si>
  <si>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</si>
  <si>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</si>
  <si>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</si>
  <si>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</si>
  <si>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</si>
  <si>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</si>
  <si>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</si>
  <si>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</si>
  <si>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</si>
  <si>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</si>
  <si>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</si>
  <si>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</si>
  <si>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</si>
  <si>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</si>
  <si>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</si>
  <si>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</si>
  <si>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</si>
  <si>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</si>
  <si>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</si>
  <si>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</si>
  <si>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</si>
  <si>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</si>
  <si>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</si>
  <si>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</si>
  <si>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</si>
  <si>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</si>
  <si>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</si>
  <si>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</si>
  <si>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</si>
  <si>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</si>
  <si>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</si>
  <si>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</si>
  <si>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</si>
  <si>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</si>
  <si>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</si>
  <si>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</si>
  <si>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</si>
  <si>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</si>
  <si>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</si>
  <si>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</si>
  <si>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</si>
  <si>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</si>
  <si>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</si>
  <si>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</si>
  <si>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</si>
  <si>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</si>
  <si>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</si>
  <si>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</si>
  <si>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</si>
  <si>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</si>
  <si>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</si>
  <si>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</si>
  <si>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</si>
  <si>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</si>
  <si>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</si>
  <si>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</si>
  <si>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</si>
  <si>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</si>
  <si>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</si>
  <si>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</si>
  <si>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</si>
  <si>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</si>
  <si>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</si>
  <si>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</si>
  <si>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</si>
  <si>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</si>
  <si>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</si>
  <si>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</si>
  <si>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</si>
  <si>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</si>
  <si>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</si>
  <si>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</si>
  <si>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</si>
  <si>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</si>
  <si>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</si>
  <si>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</si>
  <si>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</si>
  <si>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</si>
  <si>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</si>
  <si>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</si>
  <si>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</si>
  <si>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</si>
  <si>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</si>
  <si>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</si>
  <si>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</si>
  <si>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</si>
  <si>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</si>
  <si>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</si>
  <si>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</si>
  <si>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</si>
  <si>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</si>
  <si>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</si>
  <si>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</si>
  <si>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</si>
  <si>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</si>
  <si>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</si>
  <si>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</si>
  <si>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</si>
  <si>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</si>
  <si>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</si>
  <si>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</si>
  <si>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</si>
  <si>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</si>
  <si>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</si>
  <si>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</si>
  <si>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</si>
  <si>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</si>
  <si>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</si>
  <si>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</si>
  <si>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</si>
  <si>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</si>
  <si>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</si>
  <si>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</si>
  <si>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</si>
  <si>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</si>
  <si>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</si>
  <si>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</si>
  <si>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</si>
  <si>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</si>
  <si>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</si>
  <si>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</si>
  <si>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</si>
  <si>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</si>
  <si>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</si>
  <si>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</si>
  <si>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</si>
  <si>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</si>
  <si>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</si>
  <si>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</si>
  <si>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</si>
  <si>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</si>
  <si>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</si>
  <si>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</si>
  <si>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</si>
  <si>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</si>
  <si>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</si>
  <si>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</si>
  <si>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</si>
  <si>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</si>
  <si>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</si>
  <si>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</si>
  <si>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</si>
  <si>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</si>
  <si>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</si>
  <si>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</si>
  <si>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</si>
  <si>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</si>
  <si>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</si>
  <si>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</si>
  <si>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</si>
  <si>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</si>
  <si>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</si>
  <si>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</si>
  <si>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</si>
  <si>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</si>
  <si>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</si>
  <si>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</si>
  <si>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</si>
  <si>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</si>
  <si>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</si>
  <si>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</si>
  <si>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</si>
  <si>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</si>
  <si>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</si>
  <si>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</si>
  <si>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</si>
  <si>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</si>
  <si>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</si>
  <si>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</si>
  <si>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</si>
  <si>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</si>
  <si>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</si>
  <si>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</si>
  <si>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</si>
  <si>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</si>
  <si>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</si>
  <si>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</si>
  <si>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</si>
  <si>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</si>
  <si>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</si>
  <si>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</si>
  <si>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</si>
  <si>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</si>
  <si>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</si>
  <si>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</si>
  <si>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</si>
  <si>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</si>
  <si>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</si>
  <si>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</si>
  <si>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</si>
  <si>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</si>
  <si>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</si>
  <si>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</si>
  <si>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</si>
  <si>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</si>
  <si>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</si>
  <si>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</si>
  <si>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</si>
  <si>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</si>
  <si>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</si>
  <si>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</si>
  <si>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</si>
  <si>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</si>
  <si>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</si>
  <si>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</si>
  <si>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</si>
  <si>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</si>
  <si>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</si>
  <si>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</si>
  <si>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</si>
  <si>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</si>
  <si>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</si>
  <si>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</si>
  <si>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</si>
  <si>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</si>
  <si>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</si>
  <si>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</si>
  <si>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</si>
  <si>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</si>
  <si>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</si>
  <si>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</si>
  <si>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</si>
  <si>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</si>
  <si>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</si>
  <si>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</si>
  <si>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</si>
  <si>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</si>
  <si>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</si>
  <si>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</si>
  <si>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</si>
  <si>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</si>
  <si>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</si>
  <si>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</si>
  <si>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</si>
  <si>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</si>
  <si>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</si>
  <si>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</si>
  <si>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</si>
  <si>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</si>
  <si>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</si>
  <si>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</si>
  <si>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</si>
  <si>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</si>
  <si>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</si>
  <si>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</si>
  <si>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</si>
  <si>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</si>
  <si>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</si>
  <si>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</si>
  <si>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</si>
  <si>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</si>
  <si>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</si>
  <si>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</si>
  <si>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</si>
  <si>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</si>
  <si>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</si>
  <si>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</si>
  <si>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</si>
  <si>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</si>
  <si>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</si>
  <si>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</si>
  <si>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</si>
  <si>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</si>
  <si>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</si>
  <si>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</si>
  <si>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</si>
  <si>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</si>
  <si>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</si>
  <si>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</si>
  <si>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</si>
  <si>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</si>
  <si>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</si>
  <si>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</si>
  <si>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</si>
  <si>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</si>
  <si>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</si>
  <si>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</si>
  <si>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</si>
  <si>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</si>
  <si>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</si>
  <si>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</si>
  <si>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</si>
  <si>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</si>
  <si>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</si>
  <si>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</si>
  <si>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</si>
  <si>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</si>
  <si>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</si>
  <si>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</si>
  <si>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</si>
  <si>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</si>
  <si>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</si>
  <si>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</si>
  <si>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</si>
  <si>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</si>
  <si>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</si>
  <si>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</si>
  <si>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</si>
  <si>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</si>
  <si>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</si>
  <si>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</si>
  <si>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</si>
  <si>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</si>
  <si>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</si>
  <si>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</si>
  <si>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</si>
  <si>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</si>
  <si>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</si>
  <si>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</si>
  <si>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</si>
  <si>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</si>
  <si>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</si>
  <si>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</si>
  <si>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</si>
  <si>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</si>
  <si>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</si>
  <si>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</si>
  <si>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</si>
  <si>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</si>
  <si>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</si>
  <si>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</si>
  <si>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</si>
  <si>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</si>
  <si>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</si>
  <si>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</si>
  <si>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</si>
  <si>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</si>
  <si>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</si>
  <si>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</si>
  <si>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</si>
  <si>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</si>
  <si>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</si>
  <si>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</si>
  <si>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</si>
  <si>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</si>
  <si>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</si>
  <si>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</si>
  <si>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</si>
  <si>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</si>
  <si>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</si>
  <si>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</si>
  <si>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</si>
  <si>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</si>
  <si>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</si>
  <si>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</si>
  <si>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</si>
  <si>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</si>
  <si>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</si>
  <si>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</si>
  <si>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</si>
  <si>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</si>
  <si>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</si>
  <si>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</si>
  <si>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</si>
  <si>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</si>
  <si>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</si>
  <si>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</si>
  <si>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</si>
  <si>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</si>
  <si>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</si>
  <si>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</si>
  <si>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</si>
  <si>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</si>
  <si>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</si>
  <si>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</si>
  <si>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</si>
  <si>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</si>
  <si>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</si>
  <si>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</si>
  <si>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</si>
  <si>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</si>
  <si>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</si>
  <si>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</si>
  <si>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</si>
  <si>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</si>
  <si>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</si>
  <si>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</si>
  <si>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</si>
  <si>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</si>
  <si>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</si>
  <si>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</si>
  <si>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</si>
  <si>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</si>
  <si>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</si>
  <si>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</si>
  <si>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</si>
  <si>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</si>
  <si>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</si>
  <si>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</si>
  <si>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</si>
  <si>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</si>
  <si>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</si>
  <si>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</si>
  <si>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</si>
  <si>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</si>
  <si>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</si>
  <si>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</si>
  <si>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</si>
  <si>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</si>
  <si>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</si>
  <si>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</si>
  <si>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</si>
  <si>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</si>
  <si>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</si>
  <si>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</si>
  <si>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</si>
  <si>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</si>
  <si>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</si>
  <si>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</si>
  <si>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</si>
  <si>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</si>
  <si>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</si>
  <si>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</si>
  <si>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</si>
  <si>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</si>
  <si>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</si>
  <si>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</si>
  <si>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</si>
  <si>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</si>
  <si>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</si>
  <si>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</si>
  <si>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</si>
  <si>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</si>
  <si>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</si>
  <si>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</si>
  <si>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</si>
  <si>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</si>
  <si>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</si>
  <si>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</si>
  <si>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</si>
  <si>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</si>
  <si>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</si>
  <si>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</si>
  <si>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</si>
  <si>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</si>
  <si>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</si>
  <si>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</si>
  <si>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</si>
  <si>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</si>
  <si>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</si>
  <si>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</si>
  <si>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</si>
  <si>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</si>
  <si>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</si>
  <si>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</si>
  <si>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</si>
  <si>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</si>
  <si>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</si>
  <si>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</si>
  <si>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</si>
  <si>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</si>
  <si>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</si>
  <si>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</si>
  <si>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</si>
  <si>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</si>
  <si>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</si>
  <si>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</si>
  <si>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</si>
  <si>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</si>
  <si>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</si>
  <si>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</si>
  <si>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</si>
  <si>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</si>
  <si>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</si>
  <si>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</si>
  <si>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</si>
  <si>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</si>
  <si>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</si>
  <si>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</si>
  <si>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</si>
  <si>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</si>
  <si>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</si>
  <si>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</si>
  <si>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</si>
  <si>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</si>
  <si>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</si>
  <si>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</si>
  <si>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</si>
  <si>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</si>
  <si>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</si>
  <si>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</si>
  <si>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</si>
  <si>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</si>
  <si>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</si>
  <si>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</si>
  <si>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</si>
  <si>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</si>
  <si>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</si>
  <si>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</si>
  <si>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</si>
  <si>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</si>
  <si>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</si>
  <si>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</si>
  <si>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</si>
  <si>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</si>
  <si>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</si>
  <si>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</si>
  <si>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</si>
  <si>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</si>
  <si>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</si>
  <si>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</si>
  <si>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</si>
  <si>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</si>
  <si>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</si>
  <si>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</si>
  <si>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</si>
  <si>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</si>
  <si>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</si>
  <si>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</si>
  <si>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</si>
  <si>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</si>
  <si>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</si>
  <si>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</si>
  <si>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</si>
  <si>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</si>
  <si>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</si>
  <si>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</si>
  <si>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</si>
  <si>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</si>
  <si>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</si>
  <si>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</si>
  <si>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</si>
  <si>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</si>
  <si>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</si>
  <si>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</si>
  <si>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</si>
  <si>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</si>
  <si>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</si>
  <si>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</si>
  <si>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</si>
  <si>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</si>
  <si>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</si>
  <si>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</si>
  <si>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</si>
  <si>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</si>
  <si>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</si>
  <si>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</si>
  <si>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</si>
  <si>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</si>
  <si>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</si>
  <si>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</si>
  <si>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</si>
  <si>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</si>
  <si>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</si>
  <si>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</si>
  <si>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</si>
  <si>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</si>
  <si>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</si>
  <si>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</si>
  <si>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</si>
  <si>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</si>
  <si>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</si>
  <si>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</si>
  <si>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</si>
  <si>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</si>
  <si>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</si>
  <si>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</si>
  <si>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</si>
  <si>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</si>
  <si>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</si>
  <si>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</si>
  <si>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</si>
  <si>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</si>
  <si>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</si>
  <si>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</si>
  <si>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</si>
  <si>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</si>
  <si>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</si>
  <si>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</si>
  <si>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</si>
  <si>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</si>
  <si>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</si>
  <si>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</si>
  <si>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</si>
  <si>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</si>
  <si>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</si>
  <si>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</si>
  <si>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</si>
  <si>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</si>
  <si>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</si>
  <si>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</si>
  <si>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</si>
  <si>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</si>
  <si>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</si>
  <si>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</si>
  <si>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</si>
  <si>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</si>
  <si>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</si>
  <si>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</si>
  <si>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</si>
  <si>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</si>
  <si>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</si>
  <si>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</si>
  <si>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</si>
  <si>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</si>
  <si>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</si>
  <si>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</si>
  <si>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</si>
  <si>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</si>
  <si>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</si>
  <si>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</si>
  <si>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</si>
  <si>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</si>
  <si>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</si>
  <si>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</si>
  <si>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</si>
  <si>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</si>
  <si>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</si>
  <si>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</si>
  <si>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</si>
  <si>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</si>
  <si>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</si>
  <si>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</si>
  <si>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</si>
  <si>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</si>
  <si>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</si>
  <si>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</si>
  <si>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</si>
  <si>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</si>
  <si>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</si>
  <si>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</si>
  <si>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</si>
  <si>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</si>
  <si>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</si>
  <si>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</si>
  <si>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</si>
  <si>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</si>
  <si>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</si>
  <si>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</si>
  <si>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</si>
  <si>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</si>
  <si>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</si>
  <si>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</si>
  <si>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</si>
  <si>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</si>
  <si>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</si>
  <si>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</si>
  <si>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</si>
  <si>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</si>
  <si>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</si>
  <si>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</si>
  <si>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</si>
  <si>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</si>
  <si>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</si>
  <si>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</si>
  <si>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</si>
  <si>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</si>
  <si>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</si>
  <si>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</si>
  <si>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</si>
  <si>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</si>
  <si>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</si>
  <si>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</si>
  <si>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</si>
  <si>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</si>
  <si>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</si>
  <si>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</si>
  <si>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</si>
  <si>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</si>
  <si>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</si>
  <si>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</si>
  <si>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</si>
  <si>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</si>
  <si>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</si>
  <si>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</si>
  <si>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</si>
  <si>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</si>
  <si>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</si>
  <si>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</si>
  <si>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</si>
  <si>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</si>
  <si>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</si>
  <si>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</si>
  <si>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</si>
  <si>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</si>
  <si>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</si>
  <si>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</si>
  <si>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</si>
  <si>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</si>
  <si>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</si>
  <si>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</si>
  <si>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</si>
  <si>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</si>
  <si>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</si>
  <si>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</si>
  <si>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</si>
  <si>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</si>
  <si>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</si>
  <si>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</si>
  <si>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</si>
  <si>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</si>
  <si>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</si>
  <si>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</si>
  <si>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</si>
  <si>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</si>
  <si>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</si>
  <si>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</si>
  <si>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</si>
  <si>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</si>
  <si>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</si>
  <si>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</si>
  <si>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</si>
  <si>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</si>
  <si>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</si>
  <si>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</si>
  <si>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</si>
  <si>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</si>
  <si>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</si>
  <si>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</si>
  <si>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</si>
  <si>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</si>
  <si>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</si>
  <si>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</si>
  <si>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</si>
  <si>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</si>
  <si>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</si>
  <si>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</si>
  <si>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</si>
  <si>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</si>
  <si>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</si>
  <si>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</si>
  <si>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</si>
  <si>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</si>
  <si>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</si>
  <si>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</si>
  <si>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</si>
  <si>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</si>
  <si>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</si>
  <si>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</si>
  <si>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</si>
  <si>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</si>
  <si>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</si>
  <si>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</si>
  <si>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</si>
  <si>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</si>
  <si>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</si>
  <si>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</si>
  <si>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</si>
  <si>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</si>
  <si>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</si>
  <si>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</si>
  <si>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</si>
  <si>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</si>
  <si>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</si>
  <si>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</si>
  <si>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</si>
  <si>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</si>
  <si>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</si>
  <si>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</si>
  <si>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</si>
  <si>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</si>
  <si>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</si>
  <si>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</si>
  <si>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</si>
  <si>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</si>
  <si>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</si>
  <si>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</si>
  <si>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</si>
  <si>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</si>
  <si>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</si>
  <si>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</si>
  <si>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</si>
  <si>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</si>
  <si>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</si>
  <si>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</si>
  <si>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</si>
  <si>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</si>
  <si>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</si>
  <si>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</si>
  <si>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</si>
  <si>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</si>
  <si>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</si>
  <si>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</si>
  <si>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</si>
  <si>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</si>
  <si>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</si>
  <si>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</si>
  <si>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</si>
  <si>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</si>
  <si>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</si>
  <si>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</si>
  <si>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</si>
  <si>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</si>
  <si>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</si>
  <si>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</si>
  <si>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</si>
  <si>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</si>
  <si>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</si>
  <si>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</si>
  <si>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</si>
  <si>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</si>
  <si>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</si>
  <si>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</si>
  <si>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</si>
  <si>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</si>
  <si>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</si>
  <si>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</si>
  <si>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</si>
  <si>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</si>
  <si>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</si>
  <si>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</si>
  <si>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</si>
  <si>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</si>
  <si>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</si>
  <si>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</si>
  <si>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</si>
  <si>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</si>
  <si>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</si>
  <si>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</si>
  <si>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</si>
  <si>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</si>
  <si>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</si>
  <si>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</si>
  <si>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</si>
  <si>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</si>
  <si>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</si>
  <si>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</si>
  <si>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</si>
  <si>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</si>
  <si>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</si>
  <si>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</si>
  <si>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</si>
  <si>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</si>
  <si>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</si>
  <si>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</si>
  <si>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</si>
  <si>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</si>
  <si>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</si>
  <si>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</si>
  <si>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</si>
  <si>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</si>
  <si>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</si>
  <si>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</si>
  <si>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</si>
  <si>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</si>
  <si>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</si>
  <si>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</si>
  <si>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</si>
  <si>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</si>
  <si>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</si>
  <si>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</si>
  <si>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</si>
  <si>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</si>
  <si>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</si>
  <si>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</si>
  <si>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</si>
  <si>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</si>
  <si>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</si>
  <si>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</si>
  <si>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</si>
  <si>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</si>
  <si>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</si>
  <si>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</si>
  <si>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</si>
  <si>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</si>
  <si>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</si>
  <si>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</si>
  <si>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</si>
  <si>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</si>
  <si>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</si>
  <si>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</si>
  <si>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</si>
  <si>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</si>
  <si>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</si>
  <si>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</si>
  <si>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</si>
  <si>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</si>
  <si>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</si>
  <si>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</si>
  <si>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</si>
  <si>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</si>
  <si>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</si>
  <si>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</si>
  <si>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</si>
  <si>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</si>
  <si>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</si>
  <si>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</si>
  <si>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</si>
  <si>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</si>
  <si>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</si>
  <si>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</si>
  <si>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</si>
  <si>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</si>
  <si>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</si>
  <si>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</si>
  <si>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</si>
  <si>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</si>
  <si>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</si>
  <si>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</si>
  <si>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</si>
  <si>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</si>
  <si>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</si>
  <si>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</si>
  <si>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</si>
  <si>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</si>
  <si>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</si>
  <si>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</si>
  <si>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</si>
  <si>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</si>
  <si>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</si>
  <si>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</si>
  <si>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</si>
  <si>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</si>
  <si>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</si>
  <si>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</si>
  <si>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</si>
  <si>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</si>
  <si>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</si>
  <si>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</si>
  <si>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</si>
  <si>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</si>
  <si>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</si>
  <si>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</si>
  <si>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</si>
  <si>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</si>
  <si>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</si>
  <si>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</si>
  <si>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</si>
  <si>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</si>
  <si>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</si>
  <si>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</si>
  <si>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</si>
  <si>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</si>
  <si>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</si>
  <si>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</si>
  <si>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</si>
  <si>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</si>
  <si>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</si>
  <si>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</si>
  <si>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</si>
  <si>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</si>
  <si>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</si>
  <si>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</si>
  <si>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</si>
  <si>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</si>
  <si>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</si>
  <si>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</si>
  <si>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</si>
  <si>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</si>
  <si>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</si>
  <si>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</si>
  <si>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</si>
  <si>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</si>
  <si>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</si>
  <si>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</si>
  <si>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</si>
  <si>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</si>
  <si>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</si>
  <si>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</si>
  <si>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</si>
  <si>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</si>
  <si>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</si>
  <si>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</si>
  <si>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</si>
  <si>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</si>
  <si>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</si>
  <si>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</si>
  <si>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</si>
  <si>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</si>
  <si>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</si>
  <si>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</si>
  <si>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</si>
  <si>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</si>
  <si>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</si>
  <si>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</si>
  <si>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</si>
  <si>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</si>
  <si>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</si>
  <si>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</si>
  <si>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</si>
  <si>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</si>
  <si>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</si>
  <si>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</si>
  <si>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</si>
  <si>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</si>
  <si>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</si>
  <si>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</si>
  <si>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</si>
  <si>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</si>
  <si>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</si>
  <si>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</si>
  <si>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</si>
  <si>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</si>
  <si>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</si>
  <si>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</si>
  <si>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</si>
  <si>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</si>
  <si>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</si>
  <si>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</si>
  <si>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</si>
  <si>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</si>
  <si>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</si>
  <si>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</si>
  <si>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</si>
  <si>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</si>
  <si>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</si>
  <si>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</si>
  <si>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</si>
  <si>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</si>
  <si>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</si>
  <si>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</si>
  <si>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</si>
  <si>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</si>
  <si>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</si>
  <si>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</si>
  <si>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</si>
  <si>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</si>
  <si>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</si>
  <si>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</si>
  <si>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</si>
  <si>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</si>
  <si>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</si>
  <si>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</si>
  <si>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</si>
  <si>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</si>
  <si>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</si>
  <si>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</si>
  <si>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</si>
  <si>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</si>
  <si>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</si>
  <si>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</si>
  <si>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</si>
  <si>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</si>
  <si>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</si>
  <si>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</si>
  <si>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</si>
  <si>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</si>
  <si>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</si>
  <si>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</si>
  <si>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</si>
  <si>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</si>
  <si>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</si>
  <si>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</si>
  <si>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</si>
  <si>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</si>
  <si>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</si>
  <si>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</si>
  <si>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</si>
  <si>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</si>
  <si>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</si>
  <si>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</si>
  <si>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</si>
  <si>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</si>
  <si>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</si>
  <si>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</si>
  <si>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</si>
  <si>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</si>
  <si>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</si>
  <si>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</si>
  <si>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</si>
  <si>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</si>
  <si>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</si>
  <si>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</si>
  <si>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</si>
  <si>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</si>
  <si>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</si>
  <si>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</si>
  <si>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</si>
  <si>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</si>
  <si>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</si>
  <si>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</si>
  <si>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</si>
  <si>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</si>
  <si>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</si>
  <si>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</si>
  <si>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</si>
  <si>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</si>
  <si>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</si>
  <si>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</si>
  <si>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</si>
  <si>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</si>
  <si>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</si>
  <si>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</si>
  <si>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</si>
  <si>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</si>
  <si>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</si>
  <si>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</si>
  <si>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</si>
  <si>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</si>
  <si>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</si>
  <si>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</si>
  <si>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</si>
  <si>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</si>
  <si>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</si>
  <si>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</si>
  <si>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</si>
  <si>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</si>
  <si>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</si>
  <si>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</si>
  <si>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</si>
  <si>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</si>
  <si>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</si>
  <si>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</si>
  <si>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</si>
  <si>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</si>
  <si>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</si>
  <si>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</si>
  <si>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</si>
  <si>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</si>
  <si>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</si>
  <si>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</si>
  <si>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</si>
  <si>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</si>
  <si>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</si>
  <si>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</si>
  <si>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</si>
  <si>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</si>
  <si>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</si>
  <si>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</si>
  <si>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</si>
  <si>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</si>
  <si>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</si>
  <si>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</si>
  <si>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</si>
  <si>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</si>
  <si>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</si>
  <si>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</si>
  <si>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</si>
  <si>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</si>
  <si>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</si>
  <si>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</si>
  <si>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</si>
  <si>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</si>
  <si>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</si>
  <si>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</si>
  <si>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</si>
  <si>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</si>
  <si>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</si>
  <si>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</si>
  <si>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</si>
  <si>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</si>
  <si>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</si>
  <si>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</si>
  <si>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</si>
  <si>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</si>
  <si>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</si>
  <si>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</si>
  <si>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</si>
  <si>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</si>
  <si>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</si>
  <si>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</si>
  <si>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</si>
  <si>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</si>
  <si>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</si>
  <si>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</si>
  <si>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</si>
  <si>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</si>
  <si>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</si>
  <si>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</si>
  <si>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</si>
  <si>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</si>
  <si>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</si>
  <si>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</si>
  <si>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</si>
  <si>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</si>
  <si>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</si>
  <si>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</si>
  <si>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</si>
  <si>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</si>
  <si>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</si>
  <si>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</si>
  <si>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</si>
  <si>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</si>
  <si>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</si>
  <si>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</si>
  <si>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</si>
  <si>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</si>
  <si>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</si>
  <si>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</si>
  <si>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</si>
  <si>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</si>
  <si>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</si>
  <si>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</si>
  <si>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</si>
  <si>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</si>
  <si>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</si>
  <si>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</si>
  <si>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</si>
  <si>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</si>
  <si>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</si>
  <si>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</si>
  <si>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</si>
  <si>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</si>
  <si>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</si>
  <si>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</si>
  <si>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</si>
  <si>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</si>
  <si>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</si>
  <si>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</si>
  <si>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</si>
  <si>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</si>
  <si>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</si>
  <si>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</si>
  <si>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</si>
  <si>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</si>
  <si>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</si>
  <si>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</si>
  <si>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</si>
  <si>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</si>
  <si>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</si>
  <si>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</si>
  <si>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</si>
  <si>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</si>
  <si>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</si>
  <si>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</si>
  <si>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</si>
  <si>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</si>
  <si>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</si>
  <si>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</si>
  <si>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</si>
  <si>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</si>
  <si>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</si>
  <si>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</si>
  <si>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</si>
  <si>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</si>
  <si>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</si>
  <si>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</si>
  <si>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</si>
  <si>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</si>
  <si>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</si>
  <si>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</si>
  <si>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</si>
  <si>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</si>
  <si>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</si>
  <si>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</si>
  <si>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</si>
  <si>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</si>
  <si>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</si>
  <si>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</si>
  <si>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</si>
  <si>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</si>
  <si>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</si>
  <si>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</si>
  <si>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</si>
  <si>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</si>
  <si>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</si>
  <si>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</si>
  <si>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</si>
  <si>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</si>
  <si>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</si>
  <si>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</si>
  <si>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</si>
  <si>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</si>
  <si>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</si>
  <si>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</si>
  <si>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</si>
  <si>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</si>
  <si>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</si>
  <si>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</si>
  <si>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</si>
  <si>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</si>
  <si>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</si>
  <si>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</si>
  <si>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</si>
  <si>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</si>
  <si>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</si>
  <si>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</si>
  <si>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</si>
  <si>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</si>
  <si>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</si>
  <si>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</si>
  <si>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</si>
  <si>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</si>
  <si>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</si>
  <si>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</si>
  <si>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</si>
  <si>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</si>
  <si>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</si>
  <si>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</si>
  <si>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</si>
  <si>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</si>
  <si>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</si>
  <si>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</si>
  <si>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</si>
  <si>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</si>
  <si>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</si>
  <si>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</si>
  <si>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</si>
  <si>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</si>
  <si>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</si>
  <si>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</si>
  <si>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</si>
  <si>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</si>
  <si>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</si>
  <si>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</si>
  <si>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</si>
  <si>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</si>
  <si>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</si>
  <si>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</si>
  <si>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</si>
  <si>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</si>
  <si>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</si>
  <si>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</si>
  <si>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</si>
  <si>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</si>
  <si>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</si>
  <si>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</si>
  <si>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</si>
  <si>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</si>
  <si>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</si>
  <si>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</si>
  <si>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</si>
  <si>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</si>
  <si>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</si>
  <si>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</si>
  <si>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</si>
  <si>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</si>
  <si>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</si>
  <si>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</si>
  <si>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</si>
  <si>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</si>
  <si>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</si>
  <si>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</si>
  <si>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</si>
  <si>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</si>
  <si>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</si>
  <si>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</si>
  <si>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</si>
  <si>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</si>
  <si>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</si>
  <si>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</si>
  <si>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</si>
  <si>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</si>
  <si>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</si>
  <si>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</si>
  <si>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</si>
  <si>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</si>
  <si>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</si>
  <si>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</si>
  <si>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</si>
  <si>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</si>
  <si>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</si>
  <si>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</si>
  <si>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</si>
  <si>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</si>
  <si>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</si>
  <si>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</si>
  <si>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</si>
  <si>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</si>
  <si>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</si>
  <si>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</si>
  <si>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</si>
  <si>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</si>
  <si>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</si>
  <si>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</si>
  <si>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</si>
  <si>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</si>
  <si>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</si>
  <si>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</si>
  <si>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</si>
  <si>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</si>
  <si>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</si>
  <si>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</si>
  <si>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</si>
  <si>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</si>
  <si>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</si>
  <si>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</si>
  <si>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</si>
  <si>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</si>
  <si>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</si>
  <si>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</si>
  <si>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</si>
  <si>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</si>
  <si>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</si>
  <si>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</si>
  <si>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</si>
  <si>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</si>
  <si>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</si>
  <si>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</si>
  <si>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</si>
  <si>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</si>
  <si>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</si>
  <si>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</si>
  <si>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</si>
  <si>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</si>
  <si>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</si>
  <si>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</si>
  <si>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</si>
  <si>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</si>
  <si>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</si>
  <si>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</si>
  <si>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</si>
  <si>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</si>
  <si>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</si>
  <si>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</si>
  <si>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</si>
  <si>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</si>
  <si>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</si>
  <si>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</si>
  <si>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</si>
  <si>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</si>
  <si>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</si>
  <si>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</si>
  <si>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</si>
  <si>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</si>
  <si>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</si>
  <si>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</si>
  <si>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</si>
  <si>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</si>
  <si>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</si>
  <si>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</si>
  <si>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</si>
  <si>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</si>
  <si>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</si>
  <si>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</si>
  <si>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</si>
  <si>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</si>
  <si>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</si>
  <si>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</si>
  <si>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</si>
  <si>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</si>
  <si>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</si>
  <si>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</si>
  <si>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</si>
  <si>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</si>
  <si>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</si>
  <si>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</si>
  <si>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</si>
  <si>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</si>
  <si>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</si>
  <si>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</si>
  <si>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</si>
  <si>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</si>
  <si>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</si>
  <si>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</si>
  <si>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</si>
  <si>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</si>
  <si>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</si>
  <si>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</si>
  <si>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</si>
  <si>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</si>
  <si>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</si>
  <si>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</si>
  <si>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</si>
  <si>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</si>
  <si>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</si>
  <si>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</si>
  <si>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</si>
  <si>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</si>
  <si>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</si>
  <si>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</si>
  <si>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</si>
  <si>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</si>
  <si>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</si>
  <si>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</si>
  <si>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</si>
  <si>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</si>
  <si>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</si>
  <si>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</si>
  <si>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</si>
  <si>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</si>
  <si>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</si>
  <si>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</si>
  <si>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</si>
  <si>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</si>
  <si>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</si>
  <si>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</si>
  <si>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</si>
  <si>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</si>
  <si>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</si>
  <si>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</si>
  <si>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</si>
  <si>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</si>
  <si>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</si>
  <si>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</si>
  <si>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</si>
  <si>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</si>
  <si>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</si>
  <si>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</si>
  <si>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</si>
  <si>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</si>
  <si>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</si>
  <si>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</si>
  <si>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</si>
  <si>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</si>
  <si>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</si>
  <si>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</si>
  <si>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</si>
  <si>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</si>
  <si>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</si>
  <si>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</si>
  <si>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</si>
  <si>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</si>
  <si>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</si>
  <si>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</si>
  <si>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</si>
  <si>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</si>
  <si>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</si>
  <si>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</si>
  <si>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</si>
  <si>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</si>
  <si>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</si>
  <si>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</si>
  <si>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</si>
  <si>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</si>
  <si>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</si>
  <si>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</si>
  <si>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</si>
  <si>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</si>
  <si>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</si>
  <si>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</si>
  <si>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</si>
  <si>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</si>
  <si>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</si>
  <si>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</si>
  <si>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</si>
  <si>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</si>
  <si>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</si>
  <si>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</si>
  <si>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</si>
  <si>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</si>
  <si>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</si>
  <si>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</si>
  <si>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</si>
  <si>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</si>
  <si>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</si>
  <si>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</si>
  <si>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</si>
  <si>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</si>
  <si>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</si>
  <si>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</si>
  <si>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</si>
  <si>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</si>
  <si>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</si>
  <si>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</si>
  <si>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</si>
  <si>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</si>
  <si>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</si>
  <si>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</si>
  <si>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</si>
  <si>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</si>
  <si>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</si>
  <si>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</si>
  <si>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</si>
  <si>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</si>
  <si>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</si>
  <si>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</si>
  <si>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</si>
  <si>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</si>
  <si>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</si>
  <si>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</si>
  <si>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</si>
  <si>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</si>
  <si>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</si>
  <si>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</si>
  <si>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</si>
  <si>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</si>
  <si>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</si>
  <si>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</si>
  <si>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</si>
  <si>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</si>
  <si>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</si>
  <si>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</si>
  <si>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</si>
  <si>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</si>
  <si>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</si>
  <si>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</si>
  <si>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</si>
  <si>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</si>
  <si>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</si>
  <si>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</si>
  <si>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</si>
  <si>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</si>
  <si>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</si>
  <si>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</si>
  <si>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</si>
  <si>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</si>
  <si>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</si>
  <si>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</si>
  <si>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</si>
  <si>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</si>
  <si>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</si>
  <si>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</si>
  <si>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</si>
  <si>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</si>
  <si>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</si>
  <si>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</si>
  <si>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</si>
  <si>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</si>
  <si>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</si>
  <si>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</si>
  <si>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</si>
  <si>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</si>
  <si>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</si>
  <si>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</si>
  <si>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</si>
  <si>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</si>
  <si>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</si>
  <si>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</si>
  <si>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</si>
  <si>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</si>
  <si>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</si>
  <si>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</si>
  <si>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</si>
  <si>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</si>
  <si>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</si>
  <si>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</si>
  <si>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</si>
  <si>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</si>
  <si>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</si>
  <si>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</si>
  <si>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</si>
  <si>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</si>
  <si>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</si>
  <si>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</si>
  <si>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</si>
  <si>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</si>
  <si>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</si>
  <si>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</si>
  <si>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</si>
  <si>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</si>
  <si>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</si>
  <si>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</si>
  <si>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</si>
  <si>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</si>
  <si>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</si>
  <si>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</si>
  <si>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</si>
  <si>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</si>
  <si>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</si>
  <si>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</si>
  <si>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</si>
  <si>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</si>
  <si>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</si>
  <si>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</si>
  <si>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</si>
  <si>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</si>
  <si>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</si>
  <si>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</si>
  <si>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</si>
  <si>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</si>
  <si>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</si>
  <si>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</si>
  <si>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</si>
  <si>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</si>
  <si>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</si>
  <si>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</si>
  <si>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</si>
  <si>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</si>
  <si>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</si>
  <si>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</si>
  <si>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</si>
  <si>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</si>
  <si>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</si>
  <si>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</si>
  <si>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</si>
  <si>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</si>
  <si>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</si>
  <si>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</si>
  <si>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</si>
  <si>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</si>
  <si>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</si>
  <si>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</si>
  <si>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</si>
  <si>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</si>
  <si>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</si>
  <si>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</si>
  <si>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</si>
  <si>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</si>
  <si>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</si>
  <si>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</si>
  <si>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</si>
  <si>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</si>
  <si>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</si>
  <si>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</si>
  <si>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</si>
  <si>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</si>
  <si>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</si>
  <si>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</si>
  <si>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</si>
  <si>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</si>
  <si>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</si>
  <si>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</si>
  <si>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</si>
  <si>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</si>
  <si>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</si>
  <si>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</si>
  <si>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</si>
  <si>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</si>
  <si>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</si>
  <si>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</si>
  <si>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</si>
  <si>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</si>
  <si>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</si>
  <si>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</si>
  <si>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</si>
  <si>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</si>
  <si>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</si>
  <si>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</si>
  <si>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</si>
  <si>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</si>
  <si>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</si>
  <si>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</si>
  <si>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</si>
  <si>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</si>
  <si>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</si>
  <si>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</si>
  <si>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</si>
  <si>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</si>
  <si>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</si>
  <si>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</si>
  <si>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</si>
  <si>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</si>
  <si>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</si>
  <si>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</si>
  <si>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</si>
  <si>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</si>
  <si>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</si>
  <si>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</si>
  <si>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</si>
  <si>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</si>
  <si>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</si>
  <si>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</si>
  <si>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</si>
  <si>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</si>
  <si>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</si>
  <si>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</si>
  <si>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</si>
  <si>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</si>
  <si>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</si>
  <si>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</si>
  <si>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</si>
  <si>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</si>
  <si>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</si>
  <si>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</si>
  <si>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</si>
  <si>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</si>
  <si>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</si>
  <si>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</si>
  <si>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</si>
  <si>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</si>
  <si>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</si>
  <si>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</si>
  <si>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</si>
  <si>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</si>
  <si>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</si>
  <si>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</si>
  <si>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</si>
  <si>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</si>
  <si>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</si>
  <si>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</si>
  <si>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</si>
  <si>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</si>
  <si>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</si>
  <si>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</si>
  <si>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</si>
  <si>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</si>
  <si>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</si>
  <si>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</si>
  <si>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</si>
  <si>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</si>
  <si>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</si>
  <si>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</si>
  <si>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</si>
  <si>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</si>
  <si>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</si>
  <si>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</si>
  <si>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</si>
  <si>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</si>
  <si>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</si>
  <si>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</si>
  <si>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</si>
  <si>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</si>
  <si>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</si>
  <si>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</si>
  <si>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</si>
  <si>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</si>
  <si>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</si>
  <si>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</si>
  <si>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</si>
  <si>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</si>
  <si>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</si>
  <si>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</si>
  <si>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</si>
  <si>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</si>
  <si>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</si>
  <si>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</si>
  <si>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</si>
  <si>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</si>
  <si>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</si>
  <si>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</si>
  <si>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</si>
  <si>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</si>
  <si>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</si>
  <si>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</si>
  <si>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</si>
  <si>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</si>
  <si>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</si>
  <si>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</si>
  <si>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</si>
  <si>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</si>
  <si>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</si>
  <si>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</si>
  <si>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</si>
  <si>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</si>
  <si>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</si>
  <si>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</si>
  <si>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</si>
  <si>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</si>
  <si>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</si>
  <si>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</si>
  <si>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</si>
  <si>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</si>
  <si>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</si>
  <si>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</si>
  <si>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</si>
  <si>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</si>
  <si>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</si>
  <si>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</si>
  <si>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</si>
  <si>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</si>
  <si>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</si>
  <si>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</si>
  <si>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</si>
  <si>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</si>
  <si>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</si>
  <si>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</si>
  <si>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</si>
  <si>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</si>
  <si>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</si>
  <si>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</si>
  <si>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</si>
  <si>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</si>
  <si>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</si>
  <si>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</si>
  <si>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</si>
  <si>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</si>
  <si>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</si>
  <si>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</si>
  <si>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</si>
  <si>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</si>
  <si>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</si>
  <si>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</si>
  <si>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</si>
  <si>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</si>
  <si>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</si>
  <si>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</si>
  <si>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</si>
  <si>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</si>
  <si>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</si>
  <si>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</si>
  <si>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</si>
  <si>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</si>
  <si>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</si>
  <si>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</si>
  <si>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</si>
  <si>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</si>
  <si>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</si>
  <si>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</si>
  <si>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</si>
  <si>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</si>
  <si>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</si>
  <si>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</si>
  <si>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</si>
  <si>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</si>
  <si>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</si>
  <si>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</si>
  <si>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</si>
  <si>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</si>
  <si>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</si>
  <si>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</si>
  <si>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</si>
  <si>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</si>
  <si>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</si>
  <si>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</si>
  <si>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</si>
  <si>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</si>
  <si>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</si>
  <si>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</si>
  <si>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</si>
  <si>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</si>
  <si>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</si>
  <si>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</si>
  <si>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</si>
  <si>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</si>
  <si>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</si>
  <si>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</si>
  <si>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</si>
  <si>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</si>
  <si>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</si>
  <si>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</si>
  <si>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</si>
  <si>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</si>
  <si>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</si>
  <si>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</si>
  <si>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</si>
  <si>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</si>
  <si>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</si>
  <si>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</si>
  <si>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</si>
  <si>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</si>
  <si>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</si>
  <si>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</si>
  <si>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</si>
  <si>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</si>
  <si>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</si>
  <si>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</si>
  <si>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</si>
  <si>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</si>
  <si>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</si>
  <si>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</si>
  <si>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</si>
  <si>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</si>
  <si>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</si>
  <si>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</si>
  <si>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</si>
  <si>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</si>
  <si>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</si>
  <si>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</si>
  <si>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</si>
  <si>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</si>
  <si>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</si>
  <si>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</si>
  <si>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</si>
  <si>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</si>
  <si>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</si>
  <si>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</si>
  <si>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</si>
  <si>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</si>
  <si>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</si>
  <si>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</si>
  <si>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</si>
  <si>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Número</t>
  </si>
  <si>
    <r>
      <rPr>
        <sz val="8"/>
        <rFont val="Arial"/>
        <family val="2"/>
      </rPr>
      <t>Realizar los procesos contractuales de talento humano,</t>
    </r>
    <r>
      <rPr>
        <sz val="8"/>
        <color rgb="FFFF0000"/>
        <rFont val="Arial"/>
        <family val="2"/>
      </rPr>
      <t xml:space="preserve"> para implementar los componentes priorizados de la dimensión ambiental </t>
    </r>
  </si>
  <si>
    <r>
      <rPr>
        <sz val="8"/>
        <rFont val="Arial"/>
        <family val="2"/>
      </rPr>
      <t>Diseño de estrategias programas y proyectos</t>
    </r>
    <r>
      <rPr>
        <sz val="8"/>
        <color rgb="FFFF0000"/>
        <rFont val="Arial"/>
        <family val="2"/>
      </rPr>
      <t xml:space="preserve">  para implementar los componentes priorizados de la dimensión ambiental </t>
    </r>
  </si>
  <si>
    <r>
      <rPr>
        <sz val="8"/>
        <rFont val="Arial"/>
        <family val="2"/>
      </rPr>
      <t xml:space="preserve">Consolidación de información y seguimiento  </t>
    </r>
    <r>
      <rPr>
        <sz val="8"/>
        <color rgb="FFFF0000"/>
        <rFont val="Arial"/>
        <family val="2"/>
      </rPr>
      <t xml:space="preserve">de los componentes priorizados de la dimensión ambiental </t>
    </r>
  </si>
  <si>
    <r>
      <rPr>
        <sz val="8"/>
        <rFont val="Arial"/>
        <family val="2"/>
      </rPr>
      <t>Compra de insumos y equipos para el fortalecimiento de la respuesta institucional intersectorial,</t>
    </r>
    <r>
      <rPr>
        <sz val="8"/>
        <color rgb="FFFF0000"/>
        <rFont val="Arial"/>
        <family val="2"/>
      </rPr>
      <t xml:space="preserve">  para implementar los componentes priorizados de la dimensión ambiental </t>
    </r>
  </si>
  <si>
    <r>
      <rPr>
        <sz val="8"/>
        <rFont val="Arial"/>
        <family val="2"/>
      </rPr>
      <t>Realizar los procesos contractuales de talento humano,</t>
    </r>
    <r>
      <rPr>
        <sz val="8"/>
        <color rgb="FFFF0000"/>
        <rFont val="Arial"/>
        <family val="2"/>
      </rPr>
      <t xml:space="preserve"> para implementar los componentes priorizados de la dimensión vida saludable y condiciones no transmisibles.</t>
    </r>
  </si>
  <si>
    <r>
      <rPr>
        <sz val="8"/>
        <rFont val="Arial"/>
        <family val="2"/>
      </rPr>
      <t>Diseño de estrategias programas y proyectos,</t>
    </r>
    <r>
      <rPr>
        <sz val="8"/>
        <color rgb="FFFF0000"/>
        <rFont val="Arial"/>
        <family val="2"/>
      </rPr>
      <t xml:space="preserve"> para implementar los componentes priorizados de la dimensión vida saludable y condiciones no transmisibles.</t>
    </r>
  </si>
  <si>
    <r>
      <rPr>
        <sz val="8"/>
        <rFont val="Arial"/>
        <family val="2"/>
      </rPr>
      <t>Consolidación de información y seguimiento,</t>
    </r>
    <r>
      <rPr>
        <sz val="8"/>
        <color rgb="FFFF0000"/>
        <rFont val="Arial"/>
        <family val="2"/>
      </rPr>
      <t xml:space="preserve"> de los componentes priorizados de la dimensión vida saludable y condiciones no transmisibles.</t>
    </r>
  </si>
  <si>
    <r>
      <rPr>
        <sz val="8"/>
        <rFont val="Arial"/>
        <family val="2"/>
      </rPr>
      <t>Compra de insumos y equipos para el fortalecimiento de la respuesta institucional intersectorial,</t>
    </r>
    <r>
      <rPr>
        <sz val="8"/>
        <color rgb="FFFF0000"/>
        <rFont val="Arial"/>
        <family val="2"/>
      </rPr>
      <t xml:space="preserve"> para implementar los componentes priorizados de la dimensión vida saludable y condiciones no transmisibles.</t>
    </r>
  </si>
  <si>
    <r>
      <rPr>
        <sz val="8"/>
        <rFont val="Arial"/>
        <family val="2"/>
      </rPr>
      <t xml:space="preserve">Realizar los procesos contractuales de talento humano, </t>
    </r>
    <r>
      <rPr>
        <sz val="8"/>
        <color rgb="FFFF0000"/>
        <rFont val="Arial"/>
        <family val="2"/>
      </rPr>
      <t xml:space="preserve"> para implementar los componentes priorizados de la dimensión convivencia social y salud mental</t>
    </r>
  </si>
  <si>
    <r>
      <rPr>
        <sz val="8"/>
        <rFont val="Arial"/>
        <family val="2"/>
      </rPr>
      <t>Diseño de estrategias programas y proyectos</t>
    </r>
    <r>
      <rPr>
        <sz val="8"/>
        <color rgb="FFFF0000"/>
        <rFont val="Arial"/>
        <family val="2"/>
      </rPr>
      <t xml:space="preserve"> para implementar los componentes priorizados de la dimensión convivencia social y salud mental</t>
    </r>
  </si>
  <si>
    <r>
      <rPr>
        <sz val="8"/>
        <rFont val="Arial"/>
        <family val="2"/>
      </rPr>
      <t xml:space="preserve">Consolidación de información y seguimiento </t>
    </r>
    <r>
      <rPr>
        <sz val="8"/>
        <color rgb="FFFF0000"/>
        <rFont val="Arial"/>
        <family val="2"/>
      </rPr>
      <t>de  los componentes priorizados de la dimensión convivencia social y salud mental</t>
    </r>
  </si>
  <si>
    <r>
      <rPr>
        <sz val="8"/>
        <rFont val="Arial"/>
        <family val="2"/>
      </rPr>
      <t xml:space="preserve">Implementación de estrategias programas y proyectos para atención integral a población vulnerable, </t>
    </r>
    <r>
      <rPr>
        <sz val="8"/>
        <color rgb="FFFF0000"/>
        <rFont val="Arial"/>
        <family val="2"/>
      </rPr>
      <t>en los componentes priorizados de la dimensión convivencia social y salud mental</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</si>
  <si>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convivencia social y salud mental</t>
    </r>
  </si>
  <si>
    <r>
      <rPr>
        <sz val="8"/>
        <rFont val="Arial"/>
        <family val="2"/>
      </rPr>
      <t>Realizar los procesos contractuales de talento humano</t>
    </r>
    <r>
      <rPr>
        <sz val="8"/>
        <color rgb="FFFF0000"/>
        <rFont val="Arial"/>
        <family val="2"/>
      </rPr>
      <t xml:space="preserve"> para implementar los componentes priorizados de la dimensión seguridad alimentaria y nutricional</t>
    </r>
  </si>
  <si>
    <r>
      <rPr>
        <sz val="8"/>
        <rFont val="Arial"/>
        <family val="2"/>
      </rPr>
      <t xml:space="preserve">Diseño de estrategias programas y proyectos </t>
    </r>
    <r>
      <rPr>
        <sz val="8"/>
        <color rgb="FFFF0000"/>
        <rFont val="Arial"/>
        <family val="2"/>
      </rPr>
      <t>para implementar los componentes priorizados de la dimensión seguridad alimentaria y nutricional</t>
    </r>
  </si>
  <si>
    <r>
      <rPr>
        <sz val="8"/>
        <rFont val="Arial"/>
        <family val="2"/>
      </rPr>
      <t xml:space="preserve">Consolidación de información y seguimiento </t>
    </r>
    <r>
      <rPr>
        <sz val="8"/>
        <color rgb="FFFF0000"/>
        <rFont val="Arial"/>
        <family val="2"/>
      </rPr>
      <t>de los componentes priorizados de la dimensión seguridad alimentaria y nutricional</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</si>
  <si>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seguridad alimentaria y nutricional</t>
    </r>
  </si>
  <si>
    <r>
      <rPr>
        <sz val="8"/>
        <rFont val="Arial"/>
        <family val="2"/>
      </rPr>
      <t xml:space="preserve">Realizar los procesos contractuales de talento humano </t>
    </r>
    <r>
      <rPr>
        <sz val="8"/>
        <color rgb="FFFF0000"/>
        <rFont val="Arial"/>
        <family val="2"/>
      </rPr>
      <t>para implementar los componentes priorizados de la dimensión sexualidad y derechos sexuales y reproductivos</t>
    </r>
  </si>
  <si>
    <r>
      <rPr>
        <sz val="8"/>
        <rFont val="Arial"/>
        <family val="2"/>
      </rPr>
      <t>Diseño de estrategias programas y proyectos</t>
    </r>
    <r>
      <rPr>
        <sz val="8"/>
        <color rgb="FFFF0000"/>
        <rFont val="Arial"/>
        <family val="2"/>
      </rPr>
      <t xml:space="preserve"> para implementar los componentes priorizados de la dimensión sexualidad y derechos sexuales y reproductivos</t>
    </r>
  </si>
  <si>
    <r>
      <rPr>
        <sz val="8"/>
        <rFont val="Arial"/>
        <family val="2"/>
      </rPr>
      <t>Consolidación de información y seguimiento</t>
    </r>
    <r>
      <rPr>
        <sz val="8"/>
        <color rgb="FFFF0000"/>
        <rFont val="Arial"/>
        <family val="2"/>
      </rPr>
      <t xml:space="preserve"> de los componentes priorizados de la dimensión sexualidad y derechos sexuales y reproductivos</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</si>
  <si>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sexualidad y derechos sexuales y reproductivos</t>
    </r>
  </si>
  <si>
    <r>
      <rPr>
        <sz val="8"/>
        <rFont val="Arial"/>
        <family val="2"/>
      </rPr>
      <t>Realizar los procesos contractuales de talento humano</t>
    </r>
    <r>
      <rPr>
        <sz val="8"/>
        <color rgb="FFFF0000"/>
        <rFont val="Arial"/>
        <family val="2"/>
      </rPr>
      <t xml:space="preserve"> para implementar los componentes priorizados de la dimensión vida saludable y enfermedades transmisibles</t>
    </r>
  </si>
  <si>
    <r>
      <rPr>
        <sz val="8"/>
        <rFont val="Arial"/>
        <family val="2"/>
      </rPr>
      <t>Diseño de estrategias programas y proyectos</t>
    </r>
    <r>
      <rPr>
        <sz val="8"/>
        <color rgb="FFFF0000"/>
        <rFont val="Arial"/>
        <family val="2"/>
      </rPr>
      <t xml:space="preserve"> para implementar los componentes priorizados de la dimensión vida saludable y enfermedades transmisibles</t>
    </r>
  </si>
  <si>
    <r>
      <rPr>
        <sz val="8"/>
        <rFont val="Arial"/>
        <family val="2"/>
      </rPr>
      <t>Consolidación de información y seguimiento</t>
    </r>
    <r>
      <rPr>
        <sz val="8"/>
        <color rgb="FFFF0000"/>
        <rFont val="Arial"/>
        <family val="2"/>
      </rPr>
      <t xml:space="preserve"> de los componentes priorizados de la dimensión vida saludable y enfermedades transmisibles</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</si>
  <si>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vida saludable y enfermedades transmisibles</t>
    </r>
  </si>
  <si>
    <r>
      <rPr>
        <sz val="8"/>
        <rFont val="Arial"/>
        <family val="2"/>
      </rPr>
      <t>Realizar los procesos contractuales de talento humano</t>
    </r>
    <r>
      <rPr>
        <sz val="8"/>
        <color rgb="FFFF0000"/>
        <rFont val="Arial"/>
        <family val="2"/>
      </rPr>
      <t xml:space="preserve"> para implementar los componentes priorizados de la dimensión salud pública en emergencias y desastres</t>
    </r>
  </si>
  <si>
    <r>
      <rPr>
        <sz val="8"/>
        <rFont val="Arial"/>
        <family val="2"/>
      </rPr>
      <t>Diseño de estrategias programas y proyectos</t>
    </r>
    <r>
      <rPr>
        <sz val="8"/>
        <color rgb="FFFF0000"/>
        <rFont val="Arial"/>
        <family val="2"/>
      </rPr>
      <t xml:space="preserve"> para implementar los componentes priorizados de la dimensión salud pública en emergencias y desastres</t>
    </r>
  </si>
  <si>
    <r>
      <rPr>
        <sz val="8"/>
        <rFont val="Arial"/>
        <family val="2"/>
      </rPr>
      <t xml:space="preserve">Desarrollar estrategias y programas de capacitacion al talento humano </t>
    </r>
    <r>
      <rPr>
        <sz val="8"/>
        <color rgb="FFFF0000"/>
        <rFont val="Arial"/>
        <family val="2"/>
      </rPr>
      <t>para implementar los componentes priorizados de la dimensión salud pública en emergencias y desastres</t>
    </r>
  </si>
  <si>
    <r>
      <rPr>
        <sz val="8"/>
        <rFont val="Arial"/>
        <family val="2"/>
      </rPr>
      <t>Consolidación de información y seguimiento</t>
    </r>
    <r>
      <rPr>
        <sz val="8"/>
        <color rgb="FFFF0000"/>
        <rFont val="Arial"/>
        <family val="2"/>
      </rPr>
      <t xml:space="preserve"> de los componentes priorizados de la dimensión salud pública en emergencias y desastres</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</si>
  <si>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salud pública en emergencias y desastres</t>
    </r>
  </si>
  <si>
    <r>
      <rPr>
        <sz val="8"/>
        <rFont val="Arial"/>
        <family val="2"/>
      </rPr>
      <t>Realizar los procesos contractuales de talento humano</t>
    </r>
    <r>
      <rPr>
        <sz val="8"/>
        <color rgb="FFFF0000"/>
        <rFont val="Arial"/>
        <family val="2"/>
      </rPr>
      <t xml:space="preserve">  para implementar los componentes priorizados de la dimensión salud pública,  salud y ámbito laboral </t>
    </r>
  </si>
  <si>
    <r>
      <rPr>
        <sz val="8"/>
        <rFont val="Arial"/>
        <family val="2"/>
      </rPr>
      <t>Diseño de estrategias programas y proyectos</t>
    </r>
    <r>
      <rPr>
        <sz val="8"/>
        <color rgb="FFFF0000"/>
        <rFont val="Arial"/>
        <family val="2"/>
      </rPr>
      <t xml:space="preserve"> para implementar los componentes priorizados de la dimensión salud pública,  salud y ámbito laboral </t>
    </r>
  </si>
  <si>
    <r>
      <rPr>
        <sz val="8"/>
        <rFont val="Arial"/>
        <family val="2"/>
      </rPr>
      <t xml:space="preserve">Consolidación de información y seguimiento </t>
    </r>
    <r>
      <rPr>
        <sz val="8"/>
        <color rgb="FFFF0000"/>
        <rFont val="Arial"/>
        <family val="2"/>
      </rPr>
      <t xml:space="preserve">de los componentes priorizados de la dimensión salud pública,  salud y ámbito laboral </t>
    </r>
  </si>
  <si>
    <r>
      <rPr>
        <sz val="8"/>
        <rFont val="Arial"/>
        <family val="2"/>
      </rPr>
      <t xml:space="preserve">Compra de insumos y equipos para el fortalecimiento de la respuesta institucional intersectorial </t>
    </r>
    <r>
      <rPr>
        <sz val="8"/>
        <color rgb="FFFF0000"/>
        <rFont val="Arial"/>
        <family val="2"/>
      </rPr>
      <t xml:space="preserve">para implementar los componentes priorizados de la dimensión salud pública,  salud y ámbito laboral </t>
    </r>
  </si>
  <si>
    <r>
      <rPr>
        <sz val="8"/>
        <rFont val="Arial"/>
        <family val="2"/>
      </rPr>
      <t>Realizar los procesos contractuales de talento humano</t>
    </r>
    <r>
      <rPr>
        <sz val="8"/>
        <color rgb="FFFF0000"/>
        <rFont val="Arial"/>
        <family val="2"/>
      </rPr>
      <t xml:space="preserve"> para implementar los componentes priorizados de la dimensión gestión diferencial de población vulnerable </t>
    </r>
  </si>
  <si>
    <r>
      <rPr>
        <sz val="8"/>
        <rFont val="Arial"/>
        <family val="2"/>
      </rPr>
      <t>Diseño de estrategias programas y proyectos</t>
    </r>
    <r>
      <rPr>
        <sz val="8"/>
        <color rgb="FFFF0000"/>
        <rFont val="Arial"/>
        <family val="2"/>
      </rPr>
      <t xml:space="preserve"> para implementar los componentes priorizados de la dimensión gestión diferencial de población vulnerable </t>
    </r>
  </si>
  <si>
    <r>
      <rPr>
        <sz val="8"/>
        <rFont val="Arial"/>
        <family val="2"/>
      </rPr>
      <t>Consolidación de información y seguimiento</t>
    </r>
    <r>
      <rPr>
        <sz val="8"/>
        <color rgb="FFFF0000"/>
        <rFont val="Arial"/>
        <family val="2"/>
      </rPr>
      <t xml:space="preserve"> de los componentes priorizados de la dimensión gestión diferencial de población vulnerable </t>
    </r>
  </si>
  <si>
    <r>
      <rPr>
        <sz val="8"/>
        <rFont val="Arial"/>
        <family val="2"/>
      </rPr>
      <t xml:space="preserve">Compra de insumos y equipos para el fortalecimiento de la respuesta institucional intersectorial  </t>
    </r>
    <r>
      <rPr>
        <sz val="8"/>
        <color rgb="FFFF0000"/>
        <rFont val="Arial"/>
        <family val="2"/>
      </rPr>
      <t xml:space="preserve">para implementar los componentes priorizados de la dimensión gestión diferencial de población vulnerable </t>
    </r>
  </si>
  <si>
    <r>
      <rPr>
        <sz val="8"/>
        <rFont val="Arial"/>
        <family val="2"/>
      </rPr>
      <t xml:space="preserve">Realizar los procesos contractuales de talento humano </t>
    </r>
    <r>
      <rPr>
        <sz val="8"/>
        <color rgb="FFFF0000"/>
        <rFont val="Arial"/>
        <family val="2"/>
      </rPr>
      <t xml:space="preserve"> para implementar los componentes priorizados de la dimensión fortalecimiento de la autoridad sanitaria</t>
    </r>
  </si>
  <si>
    <r>
      <rPr>
        <sz val="8"/>
        <rFont val="Arial"/>
        <family val="2"/>
      </rPr>
      <t>Diseño de estrategias programas y proyectos</t>
    </r>
    <r>
      <rPr>
        <sz val="8"/>
        <color rgb="FFFF0000"/>
        <rFont val="Arial"/>
        <family val="2"/>
      </rPr>
      <t xml:space="preserve"> para implementar los componentes priorizados de la dimensión fortalecimiento de la autoridad sanitaria</t>
    </r>
  </si>
  <si>
    <r>
      <rPr>
        <sz val="8"/>
        <rFont val="Arial"/>
        <family val="2"/>
      </rPr>
      <t>Consolidación de información y seguimiento</t>
    </r>
    <r>
      <rPr>
        <sz val="8"/>
        <color rgb="FFFF0000"/>
        <rFont val="Arial"/>
        <family val="2"/>
      </rPr>
      <t xml:space="preserve"> de los componentes priorizados de la dimensión fortalecimiento de la autoridad sanitaria</t>
    </r>
  </si>
  <si>
    <r>
      <rPr>
        <sz val="8"/>
        <rFont val="Arial"/>
        <family val="2"/>
      </rPr>
      <t>Desarrollar estrategias y programas de capacitacion al talento humano</t>
    </r>
    <r>
      <rPr>
        <sz val="8"/>
        <color rgb="FFFF0000"/>
        <rFont val="Arial"/>
        <family val="2"/>
      </rPr>
      <t xml:space="preserve"> para implementar los componentes priorizados de la dimensión fortalecimiento de la autoridad sanitaria</t>
    </r>
  </si>
  <si>
    <r>
      <rPr>
        <sz val="8"/>
        <rFont val="Arial"/>
        <family val="2"/>
      </rPr>
      <t xml:space="preserve">Compra de insumos y equipos para el fortalecimiento de la respuesta institucional intersectorial </t>
    </r>
    <r>
      <rPr>
        <sz val="8"/>
        <color rgb="FFFF0000"/>
        <rFont val="Arial"/>
        <family val="2"/>
      </rPr>
      <t xml:space="preserve"> para implementar los componentes priorizados de la dimensión fortalecimiento de la autoridad sanitaria</t>
    </r>
  </si>
  <si>
    <t xml:space="preserve">Realizar procesos contractuales para el desarrollo y acciones de fortalecimiento e implementación de los componentes priorizados de la dimensión salud ambiental </t>
  </si>
  <si>
    <t>Realizar procesos contractuales para el desarrollo y acciones de fortalecimiento e implementación de los componentes priorizados de la dimensión vida saludable y condiciones no transmisibles.</t>
  </si>
  <si>
    <t>Realizar procesos contractuales para el desarrollo y acciones de fortalecimiento e implementación de los componentes priorizados de la dimensión convivencia social y salud mental</t>
  </si>
  <si>
    <t>Realizar procesos contractuales para el desarrollo y acciones de fortalecimiento e implementación de los componentes priorizados de la dimensión  seguridad alimentaria y nutricional</t>
  </si>
  <si>
    <t>Realizar procesos contractuales para el desarrollo y acciones de fortalecimiento e implementación de los componentes priorizados de la dimensión  sexualidad y derechos sexuales y reproductivos</t>
  </si>
  <si>
    <t xml:space="preserve">Realizar procesos contractuales para el desarrollo y acciones de fortalecimiento e implementación de los componentes priorizados de la dimensión  vida saludable y enfermedades </t>
  </si>
  <si>
    <t>Realizar procesos contractuales para el desarrollo y acciones de fortalecimiento e implementación de los componentes priorizados de la dimensión  salud pública en emergencias y desastres</t>
  </si>
  <si>
    <t xml:space="preserve">Realizar procesos contractuales para el desarrollo y acciones de fortalecimiento e implementación de los componentes priorizados de la dimensión  salud pública,  salud y ámbito laboral </t>
  </si>
  <si>
    <r>
      <rPr>
        <sz val="8"/>
        <rFont val="Arial"/>
        <family val="2"/>
      </rPr>
      <t>Implementación de estrategias program</t>
    </r>
    <r>
      <rPr>
        <sz val="8"/>
        <color theme="1"/>
        <rFont val="Arial"/>
        <family val="2"/>
      </rPr>
      <t>as y proyectos</t>
    </r>
    <r>
      <rPr>
        <sz val="8"/>
        <color rgb="FFFF0000"/>
        <rFont val="Arial"/>
        <family val="2"/>
      </rPr>
      <t xml:space="preserve"> para atención integral a población vulnerable.</t>
    </r>
  </si>
  <si>
    <t xml:space="preserve">Realizar procesos contractuales para el desarrollo y acciones de fortalecimiento e implementación de los componentes priorizados de la dimensión  gestión diferencial de población vulnerable </t>
  </si>
  <si>
    <t>Realizar procesos contractuales para el desarrollo y acciones de fortalecimiento e implementación de los componentes priorizados de la dimensión  fortalecimiento de la autoridad sanitaria</t>
  </si>
  <si>
    <t>Adquisición de material impreso para implementar los componentes priorizados de la dimensión fortalecimiento de la autoridad sanitaria</t>
  </si>
  <si>
    <t>Valor Esperado INICIAL 2016</t>
  </si>
  <si>
    <t>Valor esperado VIGENTE 2017</t>
  </si>
  <si>
    <t>Valor esperado VIGENTE 2018</t>
  </si>
  <si>
    <t>Valor esperado VIGENTE 2019</t>
  </si>
  <si>
    <t>META 
ACUMULADA 
1-Ener_31-Dic.</t>
  </si>
  <si>
    <t>Ejecutado
1-Ener_31-Dic.</t>
  </si>
  <si>
    <t>COOPERANTE - RECURSOS GESTIONADOS</t>
  </si>
  <si>
    <t>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</si>
  <si>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</si>
  <si>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</si>
  <si>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</si>
  <si>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</si>
  <si>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Realizar procesos contractuales para el desarrollo de acciones de información, comunicación y educación de los componentes priorizados de la dimensión fortalecimiento de la autoridad sanitaria</t>
  </si>
  <si>
    <t>RECURSOS FINANCIEROS ($)</t>
  </si>
  <si>
    <t>Ejecutado
1-Ener_30-Jun.</t>
  </si>
  <si>
    <t>CARACTERIZACIÓN DE BENEFICIARIOS 2018</t>
  </si>
  <si>
    <t>FUENTE: BASE DATOS CERTIFICADA POR EL DNP MAYO 2018</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</si>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</sst>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8"/>
      <color theme="1"/>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43" fontId="37"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3"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1" fillId="0" borderId="0" xfId="0" applyFont="1" applyAlignment="1" applyProtection="1">
      <alignment horizontal="center" wrapText="1"/>
    </xf>
    <xf numFmtId="0" fontId="62" fillId="2" borderId="21" xfId="3" applyFont="1" applyFill="1" applyBorder="1" applyAlignment="1" applyProtection="1">
      <alignment horizontal="center" vertical="center" wrapText="1"/>
    </xf>
    <xf numFmtId="0" fontId="62" fillId="0" borderId="31" xfId="3" applyFont="1" applyBorder="1" applyAlignment="1" applyProtection="1">
      <alignment horizontal="center" vertical="center" wrapText="1"/>
    </xf>
    <xf numFmtId="0" fontId="62" fillId="0" borderId="31" xfId="3" applyFont="1" applyFill="1" applyBorder="1" applyAlignment="1" applyProtection="1">
      <alignment horizontal="center" vertical="center" wrapText="1"/>
    </xf>
    <xf numFmtId="0" fontId="62"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4"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6" fillId="8" borderId="63" xfId="0" applyFont="1" applyFill="1" applyBorder="1" applyAlignment="1">
      <alignment vertic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6"/>
  <sheetViews>
    <sheetView showGridLines="0" tabSelected="1" topLeftCell="Q1" zoomScale="90" zoomScaleNormal="90" workbookViewId="0">
      <selection activeCell="AJ1" sqref="AJ1"/>
    </sheetView>
  </sheetViews>
  <sheetFormatPr baseColWidth="10" defaultRowHeight="14.25" x14ac:dyDescent="0.2"/>
  <cols>
    <col min="1" max="1" width="4.5703125" style="121" customWidth="1"/>
    <col min="2" max="2" width="12.7109375" style="195" customWidth="1"/>
    <col min="3" max="3" width="14.7109375" style="195" customWidth="1"/>
    <col min="4" max="4" width="21.425781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2.7109375" style="121" customWidth="1"/>
    <col min="28" max="35" width="10.7109375" style="121" customWidth="1"/>
    <col min="36" max="37" width="10.7109375" style="197" customWidth="1"/>
    <col min="38" max="38" width="10.28515625" style="197" customWidth="1"/>
    <col min="39"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03" t="s">
        <v>2</v>
      </c>
      <c r="C2" s="1004"/>
      <c r="D2" s="1004"/>
      <c r="E2" s="1004"/>
      <c r="F2" s="1004"/>
      <c r="G2" s="1004"/>
      <c r="H2" s="1004"/>
      <c r="I2" s="1004"/>
      <c r="J2" s="1004"/>
      <c r="K2" s="1004"/>
      <c r="L2" s="1004"/>
      <c r="M2" s="1004"/>
      <c r="N2" s="1004"/>
      <c r="O2" s="1004"/>
      <c r="P2" s="1004"/>
      <c r="Q2" s="1004"/>
      <c r="R2" s="1004"/>
      <c r="S2" s="1004"/>
      <c r="T2" s="1004"/>
      <c r="U2" s="1004"/>
      <c r="V2" s="1004"/>
      <c r="W2" s="1004"/>
      <c r="X2" s="1004"/>
      <c r="Y2" s="1004"/>
      <c r="Z2" s="1004"/>
      <c r="AA2" s="1004"/>
      <c r="AB2" s="1004"/>
      <c r="AC2" s="1004"/>
      <c r="AD2" s="1004"/>
      <c r="AE2" s="1004"/>
      <c r="AF2" s="1004"/>
      <c r="AG2" s="1004"/>
      <c r="AH2" s="1004"/>
      <c r="AI2" s="1004"/>
      <c r="AJ2" s="1004"/>
      <c r="AK2" s="1004"/>
      <c r="AL2" s="1004"/>
      <c r="AM2" s="1004"/>
      <c r="AN2" s="1004"/>
      <c r="AO2" s="1004"/>
      <c r="AP2" s="1004"/>
      <c r="AQ2" s="1004"/>
      <c r="AR2" s="1004"/>
      <c r="AS2" s="1004"/>
      <c r="AT2" s="1004"/>
      <c r="AU2" s="1004"/>
      <c r="AV2" s="1004"/>
      <c r="AW2" s="1004"/>
      <c r="AX2" s="1004"/>
      <c r="AY2" s="1004"/>
      <c r="AZ2" s="1004"/>
      <c r="BA2" s="1004"/>
      <c r="BB2" s="1004"/>
      <c r="BC2" s="1005"/>
      <c r="BE2" s="946"/>
      <c r="BF2" s="948" t="s">
        <v>1669</v>
      </c>
      <c r="BG2" s="949"/>
      <c r="BH2" s="949"/>
      <c r="BI2" s="949"/>
      <c r="BJ2" s="949"/>
      <c r="BK2" s="949"/>
      <c r="BL2" s="949"/>
    </row>
    <row r="3" spans="1:64" ht="15.75" x14ac:dyDescent="0.2">
      <c r="B3" s="1018" t="s">
        <v>2002</v>
      </c>
      <c r="C3" s="1019"/>
      <c r="D3" s="1019"/>
      <c r="E3" s="1019"/>
      <c r="F3" s="1019"/>
      <c r="G3" s="1019"/>
      <c r="H3" s="1019"/>
      <c r="I3" s="1019"/>
      <c r="J3" s="1019"/>
      <c r="K3" s="1019"/>
      <c r="L3" s="1019"/>
      <c r="M3" s="882">
        <v>2020</v>
      </c>
      <c r="N3" s="883">
        <v>2019</v>
      </c>
      <c r="O3" s="884"/>
      <c r="P3" s="885"/>
      <c r="Q3" s="125" t="e">
        <f>VLOOKUP(N3,#REF!,2,0)</f>
        <v>#REF!</v>
      </c>
      <c r="R3" s="125">
        <f>VLOOKUP(N3,$N$312:$O$316,2,0)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47"/>
      <c r="BF3" s="948"/>
      <c r="BG3" s="949"/>
      <c r="BH3" s="949"/>
      <c r="BI3" s="949"/>
      <c r="BJ3" s="949"/>
      <c r="BK3" s="949"/>
      <c r="BL3" s="949"/>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06" t="str">
        <f>VLOOKUP($D$9,'CONSOLIDADO PLAN DESARROLLO'!$DT$9:$DZ$62,3,0)</f>
        <v xml:space="preserve">E1. - SOCIAL:  Desarrollo Social con alta competitividad y proyección </v>
      </c>
      <c r="D5" s="1006"/>
      <c r="E5" s="1006"/>
      <c r="F5" s="1006"/>
      <c r="G5" s="1006"/>
      <c r="H5" s="1006"/>
      <c r="I5" s="1007"/>
      <c r="J5" s="1008" t="s">
        <v>1671</v>
      </c>
      <c r="K5" s="1009"/>
      <c r="L5" s="1010" t="str">
        <f>VLOOKUP($D$9,'CONSOLIDADO PLAN DESARROLLO'!$DT$9:$DZ$62,5,0)</f>
        <v>Salud</v>
      </c>
      <c r="M5" s="1010"/>
      <c r="N5" s="1010"/>
      <c r="O5" s="1010"/>
      <c r="P5" s="1010"/>
      <c r="Q5" s="1010"/>
      <c r="R5" s="1010"/>
      <c r="S5" s="1010"/>
      <c r="T5" s="1010"/>
      <c r="U5" s="1011"/>
      <c r="V5" s="1012" t="s">
        <v>1783</v>
      </c>
      <c r="W5" s="1013"/>
      <c r="X5" s="1013"/>
      <c r="Y5" s="988"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88"/>
      <c r="AA5" s="988"/>
      <c r="AB5" s="988"/>
      <c r="AC5" s="988"/>
      <c r="AD5" s="988"/>
      <c r="AE5" s="988"/>
      <c r="AF5" s="988"/>
      <c r="AG5" s="988"/>
      <c r="AH5" s="988"/>
      <c r="AI5" s="988"/>
      <c r="AJ5" s="988"/>
      <c r="AK5" s="988"/>
      <c r="AL5" s="988"/>
      <c r="AM5" s="988"/>
      <c r="AN5" s="988"/>
      <c r="AO5" s="988"/>
      <c r="AP5" s="988"/>
      <c r="AQ5" s="988"/>
      <c r="AR5" s="988"/>
      <c r="AS5" s="988"/>
      <c r="AT5" s="988"/>
      <c r="AU5" s="988"/>
      <c r="AV5" s="988"/>
      <c r="AW5" s="988"/>
      <c r="AX5" s="988"/>
      <c r="AY5" s="988"/>
      <c r="AZ5" s="988"/>
      <c r="BA5" s="988"/>
      <c r="BB5" s="988"/>
      <c r="BC5" s="1014"/>
    </row>
    <row r="6" spans="1:64" ht="15" customHeight="1" thickBot="1" x14ac:dyDescent="0.25">
      <c r="B6" s="132" t="s">
        <v>1672</v>
      </c>
      <c r="C6" s="988" t="str">
        <f>VLOOKUP($D$9,'CONSOLIDADO PLAN DESARROLLO'!$DT$9:$DZ$62,6,0)</f>
        <v>E1.P_B - SALUD CON ATENCIÓN DIGNA, PRIORITARIA Y DE CALIDAD</v>
      </c>
      <c r="D6" s="988"/>
      <c r="E6" s="988"/>
      <c r="F6" s="989"/>
      <c r="G6" s="950" t="s">
        <v>1785</v>
      </c>
      <c r="H6" s="951"/>
      <c r="I6" s="951"/>
      <c r="J6" s="951"/>
      <c r="K6" s="952" t="str">
        <f>VLOOKUP($D$9,'CONSOLIDADO PLAN DESARROLLO'!$DT$9:$DZ$62,7,0)</f>
        <v>Desarrollar acciones para fortalecer las condiciones del sistema de salud, que Garantice una atención digna, prioritaria y de calidad para todos</v>
      </c>
      <c r="L6" s="952"/>
      <c r="M6" s="952"/>
      <c r="N6" s="952"/>
      <c r="O6" s="952"/>
      <c r="P6" s="952"/>
      <c r="Q6" s="953"/>
      <c r="R6" s="990" t="s">
        <v>1998</v>
      </c>
      <c r="S6" s="991"/>
      <c r="T6" s="991"/>
      <c r="U6" s="991"/>
      <c r="V6" s="992"/>
      <c r="W6" s="992"/>
      <c r="X6" s="992"/>
      <c r="Y6" s="992"/>
      <c r="Z6" s="992"/>
      <c r="AA6" s="992"/>
      <c r="AB6" s="992"/>
      <c r="AC6" s="992"/>
      <c r="AD6" s="992"/>
      <c r="AE6" s="992"/>
      <c r="AF6" s="992"/>
      <c r="AG6" s="992"/>
      <c r="AH6" s="992"/>
      <c r="AI6" s="992"/>
      <c r="AJ6" s="992"/>
      <c r="AK6" s="993"/>
      <c r="AL6" s="994" t="s">
        <v>1673</v>
      </c>
      <c r="AM6" s="995"/>
      <c r="AN6" s="995"/>
      <c r="AO6" s="995"/>
      <c r="AP6" s="995"/>
      <c r="AQ6" s="995"/>
      <c r="AR6" s="995"/>
      <c r="AS6" s="995"/>
      <c r="AT6" s="995"/>
      <c r="AU6" s="995"/>
      <c r="AV6" s="995"/>
      <c r="AW6" s="995"/>
      <c r="AX6" s="995"/>
      <c r="AY6" s="995"/>
      <c r="AZ6" s="995"/>
      <c r="BA6" s="995"/>
      <c r="BB6" s="995"/>
      <c r="BC6" s="996"/>
    </row>
    <row r="7" spans="1:64" ht="36" customHeight="1" x14ac:dyDescent="0.2">
      <c r="B7" s="954" t="s">
        <v>1674</v>
      </c>
      <c r="C7" s="955"/>
      <c r="D7" s="997" t="s">
        <v>1675</v>
      </c>
      <c r="E7" s="958" t="s">
        <v>1676</v>
      </c>
      <c r="F7" s="999" t="s">
        <v>1677</v>
      </c>
      <c r="G7" s="1001" t="s">
        <v>1678</v>
      </c>
      <c r="H7" s="976" t="s">
        <v>1786</v>
      </c>
      <c r="I7" s="978" t="s">
        <v>1908</v>
      </c>
      <c r="J7" s="980">
        <f>+$N$3</f>
        <v>2019</v>
      </c>
      <c r="K7" s="982" t="s">
        <v>1680</v>
      </c>
      <c r="L7" s="984" t="s">
        <v>1989</v>
      </c>
      <c r="M7" s="133"/>
      <c r="N7" s="133"/>
      <c r="O7" s="133"/>
      <c r="P7" s="133"/>
      <c r="Q7" s="133"/>
      <c r="R7" s="986" t="s">
        <v>1910</v>
      </c>
      <c r="S7" s="987"/>
      <c r="T7" s="970" t="s">
        <v>1927</v>
      </c>
      <c r="U7" s="970"/>
      <c r="V7" s="970" t="s">
        <v>1911</v>
      </c>
      <c r="W7" s="970"/>
      <c r="X7" s="970" t="s">
        <v>1912</v>
      </c>
      <c r="Y7" s="970"/>
      <c r="Z7" s="975" t="s">
        <v>1909</v>
      </c>
      <c r="AA7" s="975"/>
      <c r="AB7" s="970" t="s">
        <v>36</v>
      </c>
      <c r="AC7" s="970"/>
      <c r="AD7" s="970" t="s">
        <v>1928</v>
      </c>
      <c r="AE7" s="970"/>
      <c r="AF7" s="970" t="s">
        <v>1913</v>
      </c>
      <c r="AG7" s="970"/>
      <c r="AH7" s="970" t="s">
        <v>1992</v>
      </c>
      <c r="AI7" s="970"/>
      <c r="AJ7" s="971" t="s">
        <v>1923</v>
      </c>
      <c r="AK7" s="972"/>
      <c r="AL7" s="973" t="s">
        <v>1681</v>
      </c>
      <c r="AM7" s="974"/>
      <c r="AN7" s="974"/>
      <c r="AO7" s="974"/>
      <c r="AP7" s="974"/>
      <c r="AQ7" s="974"/>
      <c r="AR7" s="974"/>
      <c r="AS7" s="974" t="s">
        <v>1682</v>
      </c>
      <c r="AT7" s="974"/>
      <c r="AU7" s="974"/>
      <c r="AV7" s="974" t="s">
        <v>1683</v>
      </c>
      <c r="AW7" s="974"/>
      <c r="AX7" s="974"/>
      <c r="AY7" s="974"/>
      <c r="AZ7" s="974"/>
      <c r="BA7" s="1017" t="s">
        <v>1684</v>
      </c>
      <c r="BB7" s="1015" t="s">
        <v>1991</v>
      </c>
      <c r="BC7" s="1016" t="s">
        <v>1686</v>
      </c>
    </row>
    <row r="8" spans="1:64" ht="57" customHeight="1" x14ac:dyDescent="0.2">
      <c r="B8" s="956"/>
      <c r="C8" s="957"/>
      <c r="D8" s="998"/>
      <c r="E8" s="959"/>
      <c r="F8" s="1000"/>
      <c r="G8" s="1002"/>
      <c r="H8" s="977"/>
      <c r="I8" s="979"/>
      <c r="J8" s="981"/>
      <c r="K8" s="983"/>
      <c r="L8" s="985"/>
      <c r="M8" s="133"/>
      <c r="N8" s="133"/>
      <c r="O8" s="133"/>
      <c r="P8" s="133"/>
      <c r="Q8" s="133"/>
      <c r="R8" s="27" t="s">
        <v>1993</v>
      </c>
      <c r="S8" s="28" t="s">
        <v>1994</v>
      </c>
      <c r="T8" s="29" t="s">
        <v>1993</v>
      </c>
      <c r="U8" s="28" t="s">
        <v>1994</v>
      </c>
      <c r="V8" s="29" t="s">
        <v>1993</v>
      </c>
      <c r="W8" s="28" t="s">
        <v>1994</v>
      </c>
      <c r="X8" s="29" t="s">
        <v>1993</v>
      </c>
      <c r="Y8" s="28" t="s">
        <v>1994</v>
      </c>
      <c r="Z8" s="29" t="s">
        <v>1993</v>
      </c>
      <c r="AA8" s="28" t="s">
        <v>1994</v>
      </c>
      <c r="AB8" s="29" t="s">
        <v>1993</v>
      </c>
      <c r="AC8" s="28" t="s">
        <v>1994</v>
      </c>
      <c r="AD8" s="29" t="s">
        <v>1993</v>
      </c>
      <c r="AE8" s="28" t="s">
        <v>1994</v>
      </c>
      <c r="AF8" s="29" t="s">
        <v>1993</v>
      </c>
      <c r="AG8" s="28" t="s">
        <v>1994</v>
      </c>
      <c r="AH8" s="29" t="s">
        <v>1993</v>
      </c>
      <c r="AI8" s="28" t="s">
        <v>1994</v>
      </c>
      <c r="AJ8" s="30" t="s">
        <v>1995</v>
      </c>
      <c r="AK8" s="31" t="s">
        <v>1996</v>
      </c>
      <c r="AL8" s="32" t="s">
        <v>1687</v>
      </c>
      <c r="AM8" s="33" t="s">
        <v>1688</v>
      </c>
      <c r="AN8" s="33" t="s">
        <v>1689</v>
      </c>
      <c r="AO8" s="33" t="s">
        <v>1690</v>
      </c>
      <c r="AP8" s="33" t="s">
        <v>1691</v>
      </c>
      <c r="AQ8" s="33" t="s">
        <v>1692</v>
      </c>
      <c r="AR8" s="34" t="s">
        <v>1693</v>
      </c>
      <c r="AS8" s="35" t="s">
        <v>1694</v>
      </c>
      <c r="AT8" s="33" t="s">
        <v>1695</v>
      </c>
      <c r="AU8" s="34" t="s">
        <v>1924</v>
      </c>
      <c r="AV8" s="35" t="s">
        <v>1697</v>
      </c>
      <c r="AW8" s="33" t="s">
        <v>1918</v>
      </c>
      <c r="AX8" s="33" t="s">
        <v>1699</v>
      </c>
      <c r="AY8" s="33" t="s">
        <v>1700</v>
      </c>
      <c r="AZ8" s="36" t="s">
        <v>1701</v>
      </c>
      <c r="BA8" s="1017"/>
      <c r="BB8" s="1015"/>
      <c r="BC8" s="1016"/>
    </row>
    <row r="9" spans="1:64" ht="78" customHeight="1" x14ac:dyDescent="0.2">
      <c r="B9" s="960" t="s">
        <v>73</v>
      </c>
      <c r="C9" s="961"/>
      <c r="D9" s="880" t="s">
        <v>147</v>
      </c>
      <c r="E9" s="102" t="str">
        <f>VLOOKUP($D$9,'CONSOLIDADO PLAN DESARROLLO'!$EB$9:$EF$62,2,0)</f>
        <v>Implementar el 100% de los componentes priorizados de cada una de las dimensiones del Plan Decenal de Salud Pública en el Territorio (20 componentes)</v>
      </c>
      <c r="F9" s="37" t="str">
        <f>VLOOKUP($D$9,'CONSOLIDADO PLAN DESARROLLO'!$EB$9:$EF$62,3,0)</f>
        <v>Componentes implementados</v>
      </c>
      <c r="G9" s="98">
        <f>VLOOKUP($D$9,'CONSOLIDADO PLAN DESARROLLO'!$EB$9:$EF$62,4,0)</f>
        <v>0</v>
      </c>
      <c r="H9" s="98">
        <f>VLOOKUP($D$9,'CONSOLIDADO PLAN DESARROLLO'!$EB$9:$EF$62,5,0)</f>
        <v>20</v>
      </c>
      <c r="I9" s="962"/>
      <c r="J9" s="963"/>
      <c r="K9" s="881"/>
      <c r="L9" s="856"/>
      <c r="M9" s="133"/>
      <c r="N9" s="133"/>
      <c r="O9" s="133"/>
      <c r="P9" s="133"/>
      <c r="Q9" s="133"/>
      <c r="R9" s="134">
        <f>+R12+R21+R30+R39+R48+R57+R66+R75+R84+R93+R104+R113+R122+R131+R140+R149+R158+R167+R176+R185+R194</f>
        <v>0</v>
      </c>
      <c r="S9" s="135">
        <f t="shared" ref="S9:AZ9" si="0">+S12+S21+S30+S39+S48+S57+S66+S75+S84+S93+S104+S113+S122+S131+S140+S149+S158+S167+S176+S185+S194</f>
        <v>0</v>
      </c>
      <c r="T9" s="136">
        <f t="shared" si="0"/>
        <v>0</v>
      </c>
      <c r="U9" s="135">
        <f t="shared" si="0"/>
        <v>0</v>
      </c>
      <c r="V9" s="136">
        <f t="shared" si="0"/>
        <v>0</v>
      </c>
      <c r="W9" s="135">
        <f t="shared" si="0"/>
        <v>0</v>
      </c>
      <c r="X9" s="136">
        <f t="shared" si="0"/>
        <v>0</v>
      </c>
      <c r="Y9" s="135">
        <f t="shared" si="0"/>
        <v>0</v>
      </c>
      <c r="Z9" s="136">
        <f t="shared" si="0"/>
        <v>1370000000</v>
      </c>
      <c r="AA9" s="135">
        <f t="shared" si="0"/>
        <v>0</v>
      </c>
      <c r="AB9" s="136">
        <f t="shared" si="0"/>
        <v>284188006</v>
      </c>
      <c r="AC9" s="135">
        <f t="shared" si="0"/>
        <v>0</v>
      </c>
      <c r="AD9" s="136">
        <f t="shared" si="0"/>
        <v>0</v>
      </c>
      <c r="AE9" s="135">
        <f t="shared" si="0"/>
        <v>0</v>
      </c>
      <c r="AF9" s="136">
        <f t="shared" si="0"/>
        <v>0</v>
      </c>
      <c r="AG9" s="135">
        <f t="shared" si="0"/>
        <v>0</v>
      </c>
      <c r="AH9" s="136">
        <f t="shared" ref="AH9:AI9" si="1">+AH12+AH21+AH30+AH39+AH48+AH57+AH66+AH75+AH84+AH93+AH104+AH113+AH122+AH131+AH140+AH149+AH158+AH167+AH176+AH185+AH194</f>
        <v>0</v>
      </c>
      <c r="AI9" s="135">
        <f t="shared" si="1"/>
        <v>0</v>
      </c>
      <c r="AJ9" s="137">
        <f t="shared" si="0"/>
        <v>1654188006</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64" t="e">
        <f>VLOOKUP($D$9,#REF!,2,0)</f>
        <v>#REF!</v>
      </c>
      <c r="E10" s="965"/>
      <c r="F10" s="965"/>
      <c r="G10" s="965"/>
      <c r="H10" s="965"/>
      <c r="I10" s="965"/>
      <c r="J10" s="966"/>
      <c r="K10" s="38" t="e">
        <f>VLOOKUP($D$9,#REF!,3,0)</f>
        <v>#REF!</v>
      </c>
      <c r="L10" s="39" t="e">
        <f>VLOOKUP($D$9,#REF!,4,0)</f>
        <v>#REF!</v>
      </c>
      <c r="M10" s="40" t="e">
        <f>VLOOKUP($D$9,#REF!,5,0)</f>
        <v>#REF!</v>
      </c>
      <c r="N10" s="967" t="e">
        <f>VLOOKUP($D$9,#REF!,Q3,0)</f>
        <v>#REF!</v>
      </c>
      <c r="O10" s="968"/>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9"/>
      <c r="O11" s="969"/>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9">
        <v>1</v>
      </c>
      <c r="B12" s="161" t="s">
        <v>1704</v>
      </c>
      <c r="C12" s="162" t="s">
        <v>1705</v>
      </c>
      <c r="D12" s="163" t="s">
        <v>21</v>
      </c>
      <c r="E12" s="163" t="s">
        <v>1892</v>
      </c>
      <c r="F12" s="162" t="s">
        <v>1706</v>
      </c>
      <c r="G12" s="164" t="s">
        <v>1678</v>
      </c>
      <c r="H12" s="164" t="s">
        <v>1679</v>
      </c>
      <c r="I12" s="165" t="s">
        <v>1908</v>
      </c>
      <c r="J12" s="166">
        <f>+$N$3</f>
        <v>2019</v>
      </c>
      <c r="K12" s="164" t="s">
        <v>1925</v>
      </c>
      <c r="L12" s="165" t="s">
        <v>1989</v>
      </c>
      <c r="M12" s="162" t="s">
        <v>1707</v>
      </c>
      <c r="N12" s="162" t="s">
        <v>1708</v>
      </c>
      <c r="O12" s="162" t="s">
        <v>1709</v>
      </c>
      <c r="P12" s="162" t="s">
        <v>1999</v>
      </c>
      <c r="Q12" s="162" t="s">
        <v>1990</v>
      </c>
      <c r="R12" s="167">
        <f>SUM(R13:R19)</f>
        <v>0</v>
      </c>
      <c r="S12" s="168">
        <f t="shared" ref="S12:AJ12" si="2">SUM(S13:S19)</f>
        <v>0</v>
      </c>
      <c r="T12" s="169">
        <f t="shared" si="2"/>
        <v>0</v>
      </c>
      <c r="U12" s="170">
        <f t="shared" si="2"/>
        <v>0</v>
      </c>
      <c r="V12" s="169">
        <f t="shared" si="2"/>
        <v>0</v>
      </c>
      <c r="W12" s="170">
        <f t="shared" si="2"/>
        <v>0</v>
      </c>
      <c r="X12" s="169">
        <f t="shared" si="2"/>
        <v>0</v>
      </c>
      <c r="Y12" s="170">
        <f t="shared" si="2"/>
        <v>0</v>
      </c>
      <c r="Z12" s="169">
        <f t="shared" si="2"/>
        <v>130669000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130669000</v>
      </c>
      <c r="AK12" s="173">
        <f>SUM(AK13:AK19)</f>
        <v>0</v>
      </c>
      <c r="AL12" s="861"/>
      <c r="AM12" s="862"/>
      <c r="AN12" s="862"/>
      <c r="AO12" s="862"/>
      <c r="AP12" s="862"/>
      <c r="AQ12" s="862"/>
      <c r="AR12" s="863"/>
      <c r="AS12" s="864"/>
      <c r="AT12" s="862"/>
      <c r="AU12" s="863"/>
      <c r="AV12" s="864"/>
      <c r="AW12" s="862"/>
      <c r="AX12" s="862"/>
      <c r="AY12" s="862"/>
      <c r="AZ12" s="865"/>
      <c r="BA12" s="44" t="s">
        <v>1684</v>
      </c>
      <c r="BB12" s="44" t="s">
        <v>1991</v>
      </c>
      <c r="BC12" s="45" t="s">
        <v>1686</v>
      </c>
    </row>
    <row r="13" spans="1:64" ht="45" customHeight="1" thickBot="1" x14ac:dyDescent="0.25">
      <c r="A13" s="890"/>
      <c r="B13" s="892" t="str">
        <f>VLOOKUP($D$9,'PROYECTOS REGISTRADOS'!$A$2:$D$82,4,0)</f>
        <v>Implementación de las estrategias del Plan Decenal de Salud Pública del Municipio de Tocancipá, Cundinamarca, Centro Oriente</v>
      </c>
      <c r="C13" s="895" t="str">
        <f>VLOOKUP($D$9,'PROYECTOS REGISTRADOS'!$A$2:$D$82,3,0)</f>
        <v>2016-25817-0042</v>
      </c>
      <c r="D13" s="940" t="s">
        <v>456</v>
      </c>
      <c r="E13" s="901" t="str">
        <f>IF(D13=0,"0-0",(VLOOKUP(D13,'CONSOLIDADO PLAN DESARROLLO'!$EL$9:$ET$304,2,0)))</f>
        <v>Implementar los componentes priorizados  de la dimensión salud ambiental</v>
      </c>
      <c r="F13" s="904" t="str">
        <f>IF(D13=0,"0-0",(VLOOKUP(D13,'CONSOLIDADO PLAN DESARROLLO'!$EL$9:$ET$304,3,0)))</f>
        <v>No de componentes implementados /número componentes priorizados</v>
      </c>
      <c r="G13" s="907">
        <f>IF(D13=0,"0-0",(VLOOKUP(D13,'CONSOLIDADO PLAN DESARROLLO'!$EL$9:$ET$304,4,0)))</f>
        <v>0</v>
      </c>
      <c r="H13" s="910">
        <f>IF(D13=0,"0-0",(VLOOKUP(D13,'CONSOLIDADO PLAN DESARROLLO'!$EL$9:$ET$304,5,0)))</f>
        <v>2</v>
      </c>
      <c r="I13" s="913">
        <f>IF(D13=0,"0-0",(VLOOKUP(D13,'CONSOLIDADO PLAN DESARROLLO'!$EL$9:$ET$304,$R$3,0)))</f>
        <v>0.5</v>
      </c>
      <c r="J13" s="914"/>
      <c r="K13" s="944"/>
      <c r="L13" s="925"/>
      <c r="M13" s="806" t="s">
        <v>1930</v>
      </c>
      <c r="N13" s="805" t="s">
        <v>1929</v>
      </c>
      <c r="O13" s="804">
        <v>4</v>
      </c>
      <c r="P13" s="47"/>
      <c r="Q13" s="47"/>
      <c r="R13" s="934">
        <f>VLOOKUP($D13,'[4]Tablero Logro Metas 2020'!$AK$7:$AS$302,3,0)</f>
        <v>0</v>
      </c>
      <c r="S13" s="48"/>
      <c r="T13" s="937">
        <f>VLOOKUP($D13,'[4]Tablero Logro Metas 2020'!$AK$7:$AS$302,4,0)</f>
        <v>0</v>
      </c>
      <c r="U13" s="49"/>
      <c r="V13" s="937">
        <f>VLOOKUP($D13,'[4]Tablero Logro Metas 2020'!$AK$7:$AS$302,5,0)</f>
        <v>0</v>
      </c>
      <c r="W13" s="49"/>
      <c r="X13" s="937">
        <f>VLOOKUP($D13,'[4]Tablero Logro Metas 2020'!$AK$7:$AS$302,6,0)</f>
        <v>0</v>
      </c>
      <c r="Y13" s="49"/>
      <c r="Z13" s="937">
        <f>VLOOKUP($D13,'[4]Tablero Logro Metas 2020'!$AK$7:$AS$302,7,0)</f>
        <v>130669000</v>
      </c>
      <c r="AA13" s="49"/>
      <c r="AB13" s="937">
        <f>VLOOKUP($D13,'[4]Tablero Logro Metas 2020'!$AK$7:$AS$302,8,0)</f>
        <v>0</v>
      </c>
      <c r="AC13" s="49"/>
      <c r="AD13" s="937">
        <f>VLOOKUP($D13,'[4]Tablero Logro Metas 2020'!$AK$7:$AS$302,9,0)</f>
        <v>0</v>
      </c>
      <c r="AE13" s="49"/>
      <c r="AF13" s="886"/>
      <c r="AG13" s="50"/>
      <c r="AH13" s="886"/>
      <c r="AI13" s="49"/>
      <c r="AJ13" s="919">
        <f>+R13+T13+V13+X13+Z13+AB13+AD13+AF13+AH13</f>
        <v>130669000</v>
      </c>
      <c r="AK13" s="103">
        <f>AC13+AE13+AG13+S13+U13+W13+Y13+AA13+AI13</f>
        <v>0</v>
      </c>
      <c r="AL13" s="79"/>
      <c r="AM13" s="80"/>
      <c r="AN13" s="80"/>
      <c r="AO13" s="80"/>
      <c r="AP13" s="80"/>
      <c r="AQ13" s="80"/>
      <c r="AR13" s="53">
        <f t="shared" ref="AR13:AR18" si="3">SUM(AL13:AQ13)</f>
        <v>0</v>
      </c>
      <c r="AS13" s="82"/>
      <c r="AT13" s="83"/>
      <c r="AU13" s="53">
        <f t="shared" ref="AU13:AU17" si="4">SUM(AS13:AT13)</f>
        <v>0</v>
      </c>
      <c r="AV13" s="54"/>
      <c r="AW13" s="52"/>
      <c r="AX13" s="52"/>
      <c r="AY13" s="52"/>
      <c r="AZ13" s="55"/>
      <c r="BA13" s="56"/>
      <c r="BB13" s="56"/>
      <c r="BC13" s="57"/>
    </row>
    <row r="14" spans="1:64" ht="45" x14ac:dyDescent="0.2">
      <c r="A14" s="890"/>
      <c r="B14" s="892"/>
      <c r="C14" s="895"/>
      <c r="D14" s="940"/>
      <c r="E14" s="902"/>
      <c r="F14" s="904"/>
      <c r="G14" s="907"/>
      <c r="H14" s="910"/>
      <c r="I14" s="915"/>
      <c r="J14" s="916"/>
      <c r="K14" s="944"/>
      <c r="L14" s="926"/>
      <c r="M14" s="806" t="s">
        <v>1931</v>
      </c>
      <c r="N14" s="805" t="s">
        <v>1929</v>
      </c>
      <c r="O14" s="804">
        <v>4</v>
      </c>
      <c r="P14" s="47"/>
      <c r="Q14" s="47"/>
      <c r="R14" s="935"/>
      <c r="S14" s="48"/>
      <c r="T14" s="938"/>
      <c r="U14" s="49"/>
      <c r="V14" s="938"/>
      <c r="W14" s="49"/>
      <c r="X14" s="938"/>
      <c r="Y14" s="49"/>
      <c r="Z14" s="938"/>
      <c r="AA14" s="49"/>
      <c r="AB14" s="938"/>
      <c r="AC14" s="49"/>
      <c r="AD14" s="938"/>
      <c r="AE14" s="49"/>
      <c r="AF14" s="887"/>
      <c r="AG14" s="50"/>
      <c r="AH14" s="887"/>
      <c r="AI14" s="49"/>
      <c r="AJ14" s="920"/>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33.75" x14ac:dyDescent="0.2">
      <c r="A15" s="890"/>
      <c r="B15" s="892"/>
      <c r="C15" s="895"/>
      <c r="D15" s="940"/>
      <c r="E15" s="902"/>
      <c r="F15" s="904"/>
      <c r="G15" s="907"/>
      <c r="H15" s="910"/>
      <c r="I15" s="915"/>
      <c r="J15" s="916"/>
      <c r="K15" s="944"/>
      <c r="L15" s="926"/>
      <c r="M15" s="806" t="s">
        <v>1932</v>
      </c>
      <c r="N15" s="805" t="s">
        <v>1929</v>
      </c>
      <c r="O15" s="804">
        <v>4</v>
      </c>
      <c r="P15" s="47"/>
      <c r="Q15" s="47"/>
      <c r="R15" s="935"/>
      <c r="S15" s="48"/>
      <c r="T15" s="938"/>
      <c r="U15" s="49"/>
      <c r="V15" s="938"/>
      <c r="W15" s="49"/>
      <c r="X15" s="938"/>
      <c r="Y15" s="49"/>
      <c r="Z15" s="938"/>
      <c r="AA15" s="49"/>
      <c r="AB15" s="938"/>
      <c r="AC15" s="49"/>
      <c r="AD15" s="938"/>
      <c r="AE15" s="49"/>
      <c r="AF15" s="887"/>
      <c r="AG15" s="50"/>
      <c r="AH15" s="887"/>
      <c r="AI15" s="49"/>
      <c r="AJ15" s="920"/>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56.25" x14ac:dyDescent="0.2">
      <c r="A16" s="890"/>
      <c r="B16" s="892"/>
      <c r="C16" s="895"/>
      <c r="D16" s="940"/>
      <c r="E16" s="902"/>
      <c r="F16" s="904"/>
      <c r="G16" s="907"/>
      <c r="H16" s="910"/>
      <c r="I16" s="915"/>
      <c r="J16" s="916"/>
      <c r="K16" s="944"/>
      <c r="L16" s="926"/>
      <c r="M16" s="806" t="s">
        <v>1933</v>
      </c>
      <c r="N16" s="805" t="s">
        <v>1929</v>
      </c>
      <c r="O16" s="804">
        <v>1</v>
      </c>
      <c r="P16" s="47"/>
      <c r="Q16" s="47"/>
      <c r="R16" s="935"/>
      <c r="S16" s="48"/>
      <c r="T16" s="938"/>
      <c r="U16" s="49"/>
      <c r="V16" s="938"/>
      <c r="W16" s="49"/>
      <c r="X16" s="938"/>
      <c r="Y16" s="49"/>
      <c r="Z16" s="938"/>
      <c r="AA16" s="49"/>
      <c r="AB16" s="938"/>
      <c r="AC16" s="49"/>
      <c r="AD16" s="938"/>
      <c r="AE16" s="49"/>
      <c r="AF16" s="887"/>
      <c r="AG16" s="50"/>
      <c r="AH16" s="887"/>
      <c r="AI16" s="49"/>
      <c r="AJ16" s="920"/>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60.75" customHeight="1" x14ac:dyDescent="0.2">
      <c r="A17" s="890"/>
      <c r="B17" s="892"/>
      <c r="C17" s="895"/>
      <c r="D17" s="940"/>
      <c r="E17" s="902"/>
      <c r="F17" s="904"/>
      <c r="G17" s="907"/>
      <c r="H17" s="910"/>
      <c r="I17" s="915"/>
      <c r="J17" s="916"/>
      <c r="K17" s="944"/>
      <c r="L17" s="926"/>
      <c r="M17" s="806" t="s">
        <v>1973</v>
      </c>
      <c r="N17" s="175" t="s">
        <v>1929</v>
      </c>
      <c r="O17" s="809">
        <v>1</v>
      </c>
      <c r="P17" s="47"/>
      <c r="Q17" s="47"/>
      <c r="R17" s="935"/>
      <c r="S17" s="48"/>
      <c r="T17" s="938"/>
      <c r="U17" s="49"/>
      <c r="V17" s="938"/>
      <c r="W17" s="49"/>
      <c r="X17" s="938"/>
      <c r="Y17" s="49"/>
      <c r="Z17" s="938"/>
      <c r="AA17" s="49"/>
      <c r="AB17" s="938"/>
      <c r="AC17" s="49"/>
      <c r="AD17" s="938"/>
      <c r="AE17" s="49"/>
      <c r="AF17" s="887"/>
      <c r="AG17" s="50"/>
      <c r="AH17" s="887"/>
      <c r="AI17" s="49"/>
      <c r="AJ17" s="920"/>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90"/>
      <c r="B18" s="893"/>
      <c r="C18" s="896"/>
      <c r="D18" s="941"/>
      <c r="E18" s="902"/>
      <c r="F18" s="905"/>
      <c r="G18" s="908"/>
      <c r="H18" s="911"/>
      <c r="I18" s="915"/>
      <c r="J18" s="916"/>
      <c r="K18" s="931"/>
      <c r="L18" s="926"/>
      <c r="M18" s="177"/>
      <c r="N18" s="178"/>
      <c r="O18" s="179"/>
      <c r="P18" s="107"/>
      <c r="Q18" s="107"/>
      <c r="R18" s="935"/>
      <c r="S18" s="108"/>
      <c r="T18" s="938"/>
      <c r="U18" s="109"/>
      <c r="V18" s="938"/>
      <c r="W18" s="109"/>
      <c r="X18" s="938"/>
      <c r="Y18" s="109"/>
      <c r="Z18" s="938"/>
      <c r="AA18" s="109"/>
      <c r="AB18" s="938"/>
      <c r="AC18" s="109"/>
      <c r="AD18" s="938"/>
      <c r="AE18" s="109"/>
      <c r="AF18" s="887"/>
      <c r="AG18" s="110"/>
      <c r="AH18" s="887"/>
      <c r="AI18" s="109"/>
      <c r="AJ18" s="921"/>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91"/>
      <c r="B19" s="894"/>
      <c r="C19" s="897"/>
      <c r="D19" s="942"/>
      <c r="E19" s="903"/>
      <c r="F19" s="906"/>
      <c r="G19" s="909"/>
      <c r="H19" s="912"/>
      <c r="I19" s="917"/>
      <c r="J19" s="918"/>
      <c r="K19" s="945"/>
      <c r="L19" s="927"/>
      <c r="M19" s="180"/>
      <c r="N19" s="181"/>
      <c r="O19" s="182"/>
      <c r="P19" s="117"/>
      <c r="Q19" s="117"/>
      <c r="R19" s="936"/>
      <c r="S19" s="183"/>
      <c r="T19" s="939"/>
      <c r="U19" s="184"/>
      <c r="V19" s="939"/>
      <c r="W19" s="184"/>
      <c r="X19" s="939"/>
      <c r="Y19" s="184"/>
      <c r="Z19" s="939"/>
      <c r="AA19" s="184"/>
      <c r="AB19" s="939"/>
      <c r="AC19" s="184"/>
      <c r="AD19" s="939"/>
      <c r="AE19" s="184"/>
      <c r="AF19" s="888"/>
      <c r="AG19" s="185"/>
      <c r="AH19" s="888"/>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43"/>
      <c r="J20" s="943"/>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9">
        <v>2</v>
      </c>
      <c r="B21" s="161" t="s">
        <v>1704</v>
      </c>
      <c r="C21" s="162" t="s">
        <v>1705</v>
      </c>
      <c r="D21" s="163" t="s">
        <v>21</v>
      </c>
      <c r="E21" s="163" t="s">
        <v>1892</v>
      </c>
      <c r="F21" s="162" t="s">
        <v>1706</v>
      </c>
      <c r="G21" s="164" t="s">
        <v>1678</v>
      </c>
      <c r="H21" s="164" t="s">
        <v>1679</v>
      </c>
      <c r="I21" s="165" t="s">
        <v>1908</v>
      </c>
      <c r="J21" s="166">
        <f>+$N$3</f>
        <v>2019</v>
      </c>
      <c r="K21" s="164" t="s">
        <v>1925</v>
      </c>
      <c r="L21" s="165" t="s">
        <v>1989</v>
      </c>
      <c r="M21" s="162" t="s">
        <v>1707</v>
      </c>
      <c r="N21" s="162" t="s">
        <v>1708</v>
      </c>
      <c r="O21" s="162" t="s">
        <v>1709</v>
      </c>
      <c r="P21" s="162" t="s">
        <v>1999</v>
      </c>
      <c r="Q21" s="162" t="s">
        <v>1990</v>
      </c>
      <c r="R21" s="167">
        <f>SUM(R22:R28)</f>
        <v>0</v>
      </c>
      <c r="S21" s="168">
        <f t="shared" ref="S21:AJ21" si="6">SUM(S22:S28)</f>
        <v>0</v>
      </c>
      <c r="T21" s="169">
        <f t="shared" si="6"/>
        <v>0</v>
      </c>
      <c r="U21" s="170">
        <f t="shared" si="6"/>
        <v>0</v>
      </c>
      <c r="V21" s="169">
        <f t="shared" si="6"/>
        <v>0</v>
      </c>
      <c r="W21" s="170">
        <f t="shared" si="6"/>
        <v>0</v>
      </c>
      <c r="X21" s="169">
        <f t="shared" si="6"/>
        <v>0</v>
      </c>
      <c r="Y21" s="170">
        <f t="shared" si="6"/>
        <v>0</v>
      </c>
      <c r="Z21" s="169">
        <f t="shared" si="6"/>
        <v>171672500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171672500</v>
      </c>
      <c r="AK21" s="173">
        <f>SUM(AK22:AK28)</f>
        <v>0</v>
      </c>
      <c r="AL21" s="861"/>
      <c r="AM21" s="862"/>
      <c r="AN21" s="862"/>
      <c r="AO21" s="862"/>
      <c r="AP21" s="862"/>
      <c r="AQ21" s="862"/>
      <c r="AR21" s="863"/>
      <c r="AS21" s="864"/>
      <c r="AT21" s="862"/>
      <c r="AU21" s="863"/>
      <c r="AV21" s="864"/>
      <c r="AW21" s="862"/>
      <c r="AX21" s="862"/>
      <c r="AY21" s="862"/>
      <c r="AZ21" s="865"/>
      <c r="BA21" s="44" t="s">
        <v>1684</v>
      </c>
      <c r="BB21" s="44" t="s">
        <v>1991</v>
      </c>
      <c r="BC21" s="45" t="s">
        <v>1686</v>
      </c>
    </row>
    <row r="22" spans="1:55" ht="56.25" customHeight="1" thickBot="1" x14ac:dyDescent="0.25">
      <c r="A22" s="890"/>
      <c r="B22" s="892" t="str">
        <f>VLOOKUP($D$9,'PROYECTOS REGISTRADOS'!$A$2:$D$82,4,0)</f>
        <v>Implementación de las estrategias del Plan Decenal de Salud Pública del Municipio de Tocancipá, Cundinamarca, Centro Oriente</v>
      </c>
      <c r="C22" s="895" t="str">
        <f>VLOOKUP($D$9,'PROYECTOS REGISTRADOS'!$A$2:$D$82,3,0)</f>
        <v>2016-25817-0042</v>
      </c>
      <c r="D22" s="940" t="s">
        <v>464</v>
      </c>
      <c r="E22" s="901" t="str">
        <f>IF(D22=0,"0-0",(VLOOKUP(D22,'CONSOLIDADO PLAN DESARROLLO'!$EL$9:$ET$304,2,0)))</f>
        <v>Implementar los componentes priorizados de la dimensión vida saludable y condiciones no transmisibles</v>
      </c>
      <c r="F22" s="904" t="str">
        <f>IF(D22=0,"0-0",(VLOOKUP(D22,'CONSOLIDADO PLAN DESARROLLO'!$EL$9:$ET$304,3,0)))</f>
        <v>No de componentes implementados /número componentes priorizados</v>
      </c>
      <c r="G22" s="907">
        <f>IF(D22=0,"0-0",(VLOOKUP(D22,'CONSOLIDADO PLAN DESARROLLO'!$EL$9:$ET$304,4,0)))</f>
        <v>0</v>
      </c>
      <c r="H22" s="910">
        <f>IF(D22=0,"0-0",(VLOOKUP(D22,'CONSOLIDADO PLAN DESARROLLO'!$EL$9:$ET$304,5,0)))</f>
        <v>2</v>
      </c>
      <c r="I22" s="913">
        <f>IF(D22=0,"0-0",(VLOOKUP(D22,'CONSOLIDADO PLAN DESARROLLO'!$EL$9:$ET$304,$R$3,0)))</f>
        <v>0.5</v>
      </c>
      <c r="J22" s="914"/>
      <c r="K22" s="944"/>
      <c r="L22" s="925"/>
      <c r="M22" s="806" t="s">
        <v>1934</v>
      </c>
      <c r="N22" s="805" t="s">
        <v>1929</v>
      </c>
      <c r="O22" s="804">
        <v>4</v>
      </c>
      <c r="P22" s="47"/>
      <c r="Q22" s="47"/>
      <c r="R22" s="934">
        <f>VLOOKUP($D22,'[4]Tablero Logro Metas 2020'!$AK$7:$AS$302,3,0)</f>
        <v>0</v>
      </c>
      <c r="S22" s="48"/>
      <c r="T22" s="937">
        <f>VLOOKUP($D22,'[4]Tablero Logro Metas 2020'!$AK$7:$AS$302,4,0)</f>
        <v>0</v>
      </c>
      <c r="U22" s="49"/>
      <c r="V22" s="937">
        <f>VLOOKUP($D22,'[4]Tablero Logro Metas 2020'!$AK$7:$AS$302,5,0)</f>
        <v>0</v>
      </c>
      <c r="W22" s="49"/>
      <c r="X22" s="937">
        <f>VLOOKUP($D22,'[4]Tablero Logro Metas 2020'!$AK$7:$AS$302,6,0)</f>
        <v>0</v>
      </c>
      <c r="Y22" s="49"/>
      <c r="Z22" s="937">
        <f>VLOOKUP($D22,'[4]Tablero Logro Metas 2020'!$AK$7:$AS$302,7,0)</f>
        <v>171672500</v>
      </c>
      <c r="AA22" s="49"/>
      <c r="AB22" s="937">
        <f>VLOOKUP($D22,'[4]Tablero Logro Metas 2020'!$AK$7:$AS$302,8,0)</f>
        <v>0</v>
      </c>
      <c r="AC22" s="49"/>
      <c r="AD22" s="937">
        <f>VLOOKUP($D22,'[4]Tablero Logro Metas 2020'!$AK$7:$AS$302,9,0)</f>
        <v>0</v>
      </c>
      <c r="AE22" s="49"/>
      <c r="AF22" s="886"/>
      <c r="AG22" s="50"/>
      <c r="AH22" s="886"/>
      <c r="AI22" s="49"/>
      <c r="AJ22" s="919">
        <f>+R22+T22+V22+X22+Z22+AB22+AD22+AF22+AH22</f>
        <v>171672500</v>
      </c>
      <c r="AK22" s="103">
        <f>AC22+AE22+AG22+S22+U22+W22+Y22+AA22+AI22</f>
        <v>0</v>
      </c>
      <c r="AL22" s="79"/>
      <c r="AM22" s="80"/>
      <c r="AN22" s="80"/>
      <c r="AO22" s="80"/>
      <c r="AP22" s="80"/>
      <c r="AQ22" s="80"/>
      <c r="AR22" s="53">
        <f t="shared" ref="AR22:AR27" si="7">SUM(AL22:AQ22)</f>
        <v>0</v>
      </c>
      <c r="AS22" s="82"/>
      <c r="AT22" s="83"/>
      <c r="AU22" s="53">
        <f t="shared" ref="AU22:AU26" si="8">SUM(AS22:AT22)</f>
        <v>0</v>
      </c>
      <c r="AV22" s="54"/>
      <c r="AW22" s="52"/>
      <c r="AX22" s="52"/>
      <c r="AY22" s="52"/>
      <c r="AZ22" s="55"/>
      <c r="BA22" s="56"/>
      <c r="BB22" s="56"/>
      <c r="BC22" s="57"/>
    </row>
    <row r="23" spans="1:55" ht="56.25" x14ac:dyDescent="0.2">
      <c r="A23" s="890"/>
      <c r="B23" s="892"/>
      <c r="C23" s="895"/>
      <c r="D23" s="940"/>
      <c r="E23" s="902"/>
      <c r="F23" s="904"/>
      <c r="G23" s="907"/>
      <c r="H23" s="910"/>
      <c r="I23" s="915"/>
      <c r="J23" s="916"/>
      <c r="K23" s="944"/>
      <c r="L23" s="926"/>
      <c r="M23" s="806" t="s">
        <v>1935</v>
      </c>
      <c r="N23" s="805" t="s">
        <v>1929</v>
      </c>
      <c r="O23" s="804">
        <v>4</v>
      </c>
      <c r="P23" s="47"/>
      <c r="Q23" s="47"/>
      <c r="R23" s="935"/>
      <c r="S23" s="48"/>
      <c r="T23" s="938"/>
      <c r="U23" s="49"/>
      <c r="V23" s="938"/>
      <c r="W23" s="49"/>
      <c r="X23" s="938"/>
      <c r="Y23" s="49"/>
      <c r="Z23" s="938"/>
      <c r="AA23" s="48"/>
      <c r="AB23" s="938"/>
      <c r="AC23" s="48"/>
      <c r="AD23" s="938"/>
      <c r="AE23" s="49"/>
      <c r="AF23" s="887"/>
      <c r="AG23" s="50"/>
      <c r="AH23" s="887"/>
      <c r="AI23" s="49"/>
      <c r="AJ23" s="920"/>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56.25" x14ac:dyDescent="0.2">
      <c r="A24" s="890"/>
      <c r="B24" s="892"/>
      <c r="C24" s="895"/>
      <c r="D24" s="940"/>
      <c r="E24" s="902"/>
      <c r="F24" s="904"/>
      <c r="G24" s="907"/>
      <c r="H24" s="910"/>
      <c r="I24" s="915"/>
      <c r="J24" s="916"/>
      <c r="K24" s="944"/>
      <c r="L24" s="926"/>
      <c r="M24" s="806" t="s">
        <v>1936</v>
      </c>
      <c r="N24" s="805" t="s">
        <v>1929</v>
      </c>
      <c r="O24" s="804">
        <v>4</v>
      </c>
      <c r="P24" s="47"/>
      <c r="Q24" s="47"/>
      <c r="R24" s="935"/>
      <c r="S24" s="48"/>
      <c r="T24" s="938"/>
      <c r="U24" s="49"/>
      <c r="V24" s="938"/>
      <c r="W24" s="49"/>
      <c r="X24" s="938"/>
      <c r="Y24" s="49"/>
      <c r="Z24" s="938"/>
      <c r="AA24" s="48"/>
      <c r="AB24" s="938"/>
      <c r="AC24" s="48"/>
      <c r="AD24" s="938"/>
      <c r="AE24" s="49"/>
      <c r="AF24" s="887"/>
      <c r="AG24" s="50"/>
      <c r="AH24" s="887"/>
      <c r="AI24" s="49"/>
      <c r="AJ24" s="920"/>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78.75" x14ac:dyDescent="0.2">
      <c r="A25" s="890"/>
      <c r="B25" s="892"/>
      <c r="C25" s="895"/>
      <c r="D25" s="940"/>
      <c r="E25" s="902"/>
      <c r="F25" s="904"/>
      <c r="G25" s="907"/>
      <c r="H25" s="910"/>
      <c r="I25" s="915"/>
      <c r="J25" s="916"/>
      <c r="K25" s="944"/>
      <c r="L25" s="926"/>
      <c r="M25" s="806" t="s">
        <v>1937</v>
      </c>
      <c r="N25" s="805" t="s">
        <v>1929</v>
      </c>
      <c r="O25" s="804">
        <v>1</v>
      </c>
      <c r="P25" s="47"/>
      <c r="Q25" s="47"/>
      <c r="R25" s="935"/>
      <c r="S25" s="48"/>
      <c r="T25" s="938"/>
      <c r="U25" s="49"/>
      <c r="V25" s="938"/>
      <c r="W25" s="49"/>
      <c r="X25" s="938"/>
      <c r="Y25" s="49"/>
      <c r="Z25" s="938"/>
      <c r="AA25" s="48"/>
      <c r="AB25" s="938"/>
      <c r="AC25" s="48"/>
      <c r="AD25" s="938"/>
      <c r="AE25" s="49"/>
      <c r="AF25" s="887"/>
      <c r="AG25" s="48"/>
      <c r="AH25" s="887"/>
      <c r="AI25" s="49"/>
      <c r="AJ25" s="920"/>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67.5" x14ac:dyDescent="0.2">
      <c r="A26" s="890"/>
      <c r="B26" s="892"/>
      <c r="C26" s="895"/>
      <c r="D26" s="940"/>
      <c r="E26" s="902"/>
      <c r="F26" s="904"/>
      <c r="G26" s="907"/>
      <c r="H26" s="910"/>
      <c r="I26" s="915"/>
      <c r="J26" s="916"/>
      <c r="K26" s="944"/>
      <c r="L26" s="926"/>
      <c r="M26" s="806" t="s">
        <v>1974</v>
      </c>
      <c r="N26" s="175" t="s">
        <v>1929</v>
      </c>
      <c r="O26" s="809">
        <v>1</v>
      </c>
      <c r="P26" s="47"/>
      <c r="Q26" s="47"/>
      <c r="R26" s="935"/>
      <c r="S26" s="48"/>
      <c r="T26" s="938"/>
      <c r="U26" s="49"/>
      <c r="V26" s="938"/>
      <c r="W26" s="49"/>
      <c r="X26" s="938"/>
      <c r="Y26" s="49"/>
      <c r="Z26" s="938"/>
      <c r="AA26" s="48"/>
      <c r="AB26" s="938"/>
      <c r="AC26" s="48"/>
      <c r="AD26" s="938"/>
      <c r="AE26" s="49"/>
      <c r="AF26" s="887"/>
      <c r="AG26" s="48"/>
      <c r="AH26" s="887"/>
      <c r="AI26" s="49"/>
      <c r="AJ26" s="920"/>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90"/>
      <c r="B27" s="893"/>
      <c r="C27" s="896"/>
      <c r="D27" s="941"/>
      <c r="E27" s="902"/>
      <c r="F27" s="905"/>
      <c r="G27" s="908"/>
      <c r="H27" s="911"/>
      <c r="I27" s="915"/>
      <c r="J27" s="916"/>
      <c r="K27" s="931"/>
      <c r="L27" s="926"/>
      <c r="M27" s="177"/>
      <c r="N27" s="178"/>
      <c r="O27" s="179"/>
      <c r="P27" s="107"/>
      <c r="Q27" s="107"/>
      <c r="R27" s="935"/>
      <c r="S27" s="108"/>
      <c r="T27" s="938"/>
      <c r="U27" s="109"/>
      <c r="V27" s="938"/>
      <c r="W27" s="109"/>
      <c r="X27" s="938"/>
      <c r="Y27" s="109"/>
      <c r="Z27" s="938"/>
      <c r="AA27" s="109"/>
      <c r="AB27" s="938"/>
      <c r="AC27" s="109"/>
      <c r="AD27" s="938"/>
      <c r="AE27" s="109"/>
      <c r="AF27" s="887"/>
      <c r="AG27" s="110"/>
      <c r="AH27" s="887"/>
      <c r="AI27" s="109"/>
      <c r="AJ27" s="921"/>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891"/>
      <c r="B28" s="894"/>
      <c r="C28" s="897"/>
      <c r="D28" s="942"/>
      <c r="E28" s="903"/>
      <c r="F28" s="906"/>
      <c r="G28" s="909"/>
      <c r="H28" s="912"/>
      <c r="I28" s="917"/>
      <c r="J28" s="918"/>
      <c r="K28" s="945"/>
      <c r="L28" s="927"/>
      <c r="M28" s="180"/>
      <c r="N28" s="181"/>
      <c r="O28" s="182"/>
      <c r="P28" s="117"/>
      <c r="Q28" s="117"/>
      <c r="R28" s="936"/>
      <c r="S28" s="183"/>
      <c r="T28" s="939"/>
      <c r="U28" s="184"/>
      <c r="V28" s="939"/>
      <c r="W28" s="184"/>
      <c r="X28" s="939"/>
      <c r="Y28" s="184"/>
      <c r="Z28" s="939"/>
      <c r="AA28" s="184"/>
      <c r="AB28" s="939"/>
      <c r="AC28" s="184"/>
      <c r="AD28" s="939"/>
      <c r="AE28" s="184"/>
      <c r="AF28" s="888"/>
      <c r="AG28" s="185"/>
      <c r="AH28" s="888"/>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43"/>
      <c r="J29" s="943"/>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9">
        <v>3</v>
      </c>
      <c r="B30" s="161" t="s">
        <v>1704</v>
      </c>
      <c r="C30" s="162" t="s">
        <v>1705</v>
      </c>
      <c r="D30" s="163" t="s">
        <v>21</v>
      </c>
      <c r="E30" s="163" t="s">
        <v>1892</v>
      </c>
      <c r="F30" s="162" t="s">
        <v>1706</v>
      </c>
      <c r="G30" s="164" t="s">
        <v>1678</v>
      </c>
      <c r="H30" s="164" t="s">
        <v>1679</v>
      </c>
      <c r="I30" s="165" t="s">
        <v>1908</v>
      </c>
      <c r="J30" s="166">
        <f>+$N$3</f>
        <v>2019</v>
      </c>
      <c r="K30" s="164" t="s">
        <v>1925</v>
      </c>
      <c r="L30" s="165" t="s">
        <v>1989</v>
      </c>
      <c r="M30" s="162" t="s">
        <v>1707</v>
      </c>
      <c r="N30" s="162" t="s">
        <v>1708</v>
      </c>
      <c r="O30" s="162" t="s">
        <v>1709</v>
      </c>
      <c r="P30" s="162" t="s">
        <v>1999</v>
      </c>
      <c r="Q30" s="162" t="s">
        <v>1990</v>
      </c>
      <c r="R30" s="167">
        <f>SUM(R31:R37)</f>
        <v>0</v>
      </c>
      <c r="S30" s="168">
        <f t="shared" ref="S30:AJ30" si="10">SUM(S31:S37)</f>
        <v>0</v>
      </c>
      <c r="T30" s="169">
        <f t="shared" si="10"/>
        <v>0</v>
      </c>
      <c r="U30" s="170">
        <f t="shared" si="10"/>
        <v>0</v>
      </c>
      <c r="V30" s="169">
        <f t="shared" si="10"/>
        <v>0</v>
      </c>
      <c r="W30" s="170">
        <f t="shared" si="10"/>
        <v>0</v>
      </c>
      <c r="X30" s="169">
        <f t="shared" si="10"/>
        <v>0</v>
      </c>
      <c r="Y30" s="170">
        <f t="shared" si="10"/>
        <v>0</v>
      </c>
      <c r="Z30" s="169">
        <f t="shared" si="10"/>
        <v>186436506</v>
      </c>
      <c r="AA30" s="170">
        <f t="shared" si="10"/>
        <v>0</v>
      </c>
      <c r="AB30" s="169">
        <f t="shared" si="10"/>
        <v>0</v>
      </c>
      <c r="AC30" s="170">
        <f t="shared" si="10"/>
        <v>0</v>
      </c>
      <c r="AD30" s="169">
        <f t="shared" si="10"/>
        <v>0</v>
      </c>
      <c r="AE30" s="170">
        <f t="shared" si="10"/>
        <v>0</v>
      </c>
      <c r="AF30" s="169">
        <f t="shared" si="10"/>
        <v>0</v>
      </c>
      <c r="AG30" s="171"/>
      <c r="AH30" s="169">
        <f t="shared" si="10"/>
        <v>0</v>
      </c>
      <c r="AI30" s="170">
        <f t="shared" si="10"/>
        <v>0</v>
      </c>
      <c r="AJ30" s="172">
        <f t="shared" si="10"/>
        <v>186436506</v>
      </c>
      <c r="AK30" s="173">
        <f>SUM(AK31:AK37)</f>
        <v>0</v>
      </c>
      <c r="AL30" s="861"/>
      <c r="AM30" s="862"/>
      <c r="AN30" s="862"/>
      <c r="AO30" s="862"/>
      <c r="AP30" s="862"/>
      <c r="AQ30" s="862"/>
      <c r="AR30" s="863"/>
      <c r="AS30" s="864"/>
      <c r="AT30" s="862"/>
      <c r="AU30" s="863"/>
      <c r="AV30" s="864"/>
      <c r="AW30" s="862"/>
      <c r="AX30" s="862"/>
      <c r="AY30" s="862"/>
      <c r="AZ30" s="865"/>
      <c r="BA30" s="44" t="s">
        <v>1684</v>
      </c>
      <c r="BB30" s="44" t="s">
        <v>1991</v>
      </c>
      <c r="BC30" s="45" t="s">
        <v>1686</v>
      </c>
    </row>
    <row r="31" spans="1:55" ht="56.25" customHeight="1" thickBot="1" x14ac:dyDescent="0.25">
      <c r="A31" s="890"/>
      <c r="B31" s="892" t="str">
        <f>VLOOKUP($D$9,'PROYECTOS REGISTRADOS'!$A$2:$D$82,4,0)</f>
        <v>Implementación de las estrategias del Plan Decenal de Salud Pública del Municipio de Tocancipá, Cundinamarca, Centro Oriente</v>
      </c>
      <c r="C31" s="895" t="str">
        <f>VLOOKUP($D$9,'PROYECTOS REGISTRADOS'!$A$2:$D$82,3,0)</f>
        <v>2016-25817-0042</v>
      </c>
      <c r="D31" s="940" t="s">
        <v>472</v>
      </c>
      <c r="E31" s="901" t="str">
        <f>IF(D31=0,"0-0",(VLOOKUP(D31,'CONSOLIDADO PLAN DESARROLLO'!$EL$9:$ET$304,2,0)))</f>
        <v>Implementar los componentes priorizados de la dimensión convivencia social y salud mental</v>
      </c>
      <c r="F31" s="904" t="str">
        <f>IF(D31=0,"0-0",(VLOOKUP(D31,'CONSOLIDADO PLAN DESARROLLO'!$EL$9:$ET$304,3,0)))</f>
        <v>No de componentes implementados /número componentes priorizados</v>
      </c>
      <c r="G31" s="907">
        <f>IF(D31=0,"0-0",(VLOOKUP(D31,'CONSOLIDADO PLAN DESARROLLO'!$EL$9:$ET$304,4,0)))</f>
        <v>0</v>
      </c>
      <c r="H31" s="910">
        <f>IF(D31=0,"0-0",(VLOOKUP(D31,'CONSOLIDADO PLAN DESARROLLO'!$EL$9:$ET$304,5,0)))</f>
        <v>2</v>
      </c>
      <c r="I31" s="913">
        <f>IF(D31=0,"0-0",(VLOOKUP(D31,'CONSOLIDADO PLAN DESARROLLO'!$EL$9:$ET$304,$R$3,0)))</f>
        <v>0.5</v>
      </c>
      <c r="J31" s="914"/>
      <c r="K31" s="944"/>
      <c r="L31" s="925"/>
      <c r="M31" s="806" t="s">
        <v>1938</v>
      </c>
      <c r="N31" s="805" t="s">
        <v>1929</v>
      </c>
      <c r="O31" s="804">
        <v>4</v>
      </c>
      <c r="P31" s="47"/>
      <c r="Q31" s="47"/>
      <c r="R31" s="934">
        <f>VLOOKUP($D31,'[4]Tablero Logro Metas 2020'!$AK$7:$AS$302,3,0)</f>
        <v>0</v>
      </c>
      <c r="S31" s="48"/>
      <c r="T31" s="937">
        <f>VLOOKUP($D31,'[4]Tablero Logro Metas 2020'!$AK$7:$AS$302,4,0)</f>
        <v>0</v>
      </c>
      <c r="U31" s="48"/>
      <c r="V31" s="937">
        <f>VLOOKUP($D31,'[4]Tablero Logro Metas 2020'!$AK$7:$AS$302,5,0)</f>
        <v>0</v>
      </c>
      <c r="W31" s="48"/>
      <c r="X31" s="937">
        <f>VLOOKUP($D31,'[4]Tablero Logro Metas 2020'!$AK$7:$AS$302,6,0)</f>
        <v>0</v>
      </c>
      <c r="Y31" s="48"/>
      <c r="Z31" s="937">
        <f>VLOOKUP($D31,'[4]Tablero Logro Metas 2020'!$AK$7:$AS$302,7,0)</f>
        <v>186436506</v>
      </c>
      <c r="AA31" s="49"/>
      <c r="AB31" s="937">
        <f>VLOOKUP($D31,'[4]Tablero Logro Metas 2020'!$AK$7:$AS$302,8,0)</f>
        <v>0</v>
      </c>
      <c r="AC31" s="49"/>
      <c r="AD31" s="937">
        <f>VLOOKUP($D31,'[4]Tablero Logro Metas 2020'!$AK$7:$AS$302,9,0)</f>
        <v>0</v>
      </c>
      <c r="AE31" s="48"/>
      <c r="AF31" s="886"/>
      <c r="AG31" s="50"/>
      <c r="AH31" s="886"/>
      <c r="AI31" s="48"/>
      <c r="AJ31" s="919">
        <f>+R31+T31+V31+X31+Z31+AB31+AD31+AF31+AH31</f>
        <v>186436506</v>
      </c>
      <c r="AK31" s="103">
        <f>AC31+AE31+AG31+S31+U31+W31+Y31+AA31+AI31</f>
        <v>0</v>
      </c>
      <c r="AL31" s="79"/>
      <c r="AM31" s="80"/>
      <c r="AN31" s="80"/>
      <c r="AO31" s="80"/>
      <c r="AP31" s="80"/>
      <c r="AQ31" s="80"/>
      <c r="AR31" s="53">
        <f t="shared" ref="AR31:AR36" si="11">SUM(AL31:AQ31)</f>
        <v>0</v>
      </c>
      <c r="AS31" s="82"/>
      <c r="AT31" s="83"/>
      <c r="AU31" s="53">
        <f t="shared" ref="AU31:AU35" si="12">SUM(AS31:AT31)</f>
        <v>0</v>
      </c>
      <c r="AV31" s="54"/>
      <c r="AW31" s="52"/>
      <c r="AX31" s="52"/>
      <c r="AY31" s="52"/>
      <c r="AZ31" s="55"/>
      <c r="BA31" s="56"/>
      <c r="BB31" s="56"/>
      <c r="BC31" s="57"/>
    </row>
    <row r="32" spans="1:55" ht="56.25" x14ac:dyDescent="0.2">
      <c r="A32" s="890"/>
      <c r="B32" s="892"/>
      <c r="C32" s="895"/>
      <c r="D32" s="940"/>
      <c r="E32" s="902"/>
      <c r="F32" s="904"/>
      <c r="G32" s="907"/>
      <c r="H32" s="910"/>
      <c r="I32" s="915"/>
      <c r="J32" s="916"/>
      <c r="K32" s="944"/>
      <c r="L32" s="926"/>
      <c r="M32" s="806" t="s">
        <v>1939</v>
      </c>
      <c r="N32" s="805" t="s">
        <v>1929</v>
      </c>
      <c r="O32" s="804">
        <v>4</v>
      </c>
      <c r="P32" s="47"/>
      <c r="Q32" s="47"/>
      <c r="R32" s="935"/>
      <c r="S32" s="48"/>
      <c r="T32" s="938"/>
      <c r="U32" s="48"/>
      <c r="V32" s="938"/>
      <c r="W32" s="48"/>
      <c r="X32" s="938"/>
      <c r="Y32" s="48"/>
      <c r="Z32" s="938"/>
      <c r="AA32" s="48"/>
      <c r="AB32" s="938"/>
      <c r="AC32" s="48"/>
      <c r="AD32" s="938"/>
      <c r="AE32" s="48"/>
      <c r="AF32" s="887"/>
      <c r="AG32" s="50"/>
      <c r="AH32" s="887"/>
      <c r="AI32" s="48"/>
      <c r="AJ32" s="920"/>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45" x14ac:dyDescent="0.2">
      <c r="A33" s="890"/>
      <c r="B33" s="892"/>
      <c r="C33" s="895"/>
      <c r="D33" s="940"/>
      <c r="E33" s="902"/>
      <c r="F33" s="904"/>
      <c r="G33" s="907"/>
      <c r="H33" s="910"/>
      <c r="I33" s="915"/>
      <c r="J33" s="916"/>
      <c r="K33" s="944"/>
      <c r="L33" s="926"/>
      <c r="M33" s="806" t="s">
        <v>1940</v>
      </c>
      <c r="N33" s="805" t="s">
        <v>1929</v>
      </c>
      <c r="O33" s="804">
        <v>4</v>
      </c>
      <c r="P33" s="47"/>
      <c r="Q33" s="47"/>
      <c r="R33" s="935"/>
      <c r="S33" s="48"/>
      <c r="T33" s="938"/>
      <c r="U33" s="48"/>
      <c r="V33" s="938"/>
      <c r="W33" s="48"/>
      <c r="X33" s="938"/>
      <c r="Y33" s="48"/>
      <c r="Z33" s="938"/>
      <c r="AA33" s="48"/>
      <c r="AB33" s="938"/>
      <c r="AC33" s="48"/>
      <c r="AD33" s="938"/>
      <c r="AE33" s="48"/>
      <c r="AF33" s="887"/>
      <c r="AG33" s="50"/>
      <c r="AH33" s="887"/>
      <c r="AI33" s="48"/>
      <c r="AJ33" s="920"/>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67.5" x14ac:dyDescent="0.2">
      <c r="A34" s="890"/>
      <c r="B34" s="892"/>
      <c r="C34" s="895"/>
      <c r="D34" s="940"/>
      <c r="E34" s="902"/>
      <c r="F34" s="904"/>
      <c r="G34" s="907"/>
      <c r="H34" s="910"/>
      <c r="I34" s="915"/>
      <c r="J34" s="916"/>
      <c r="K34" s="944"/>
      <c r="L34" s="926"/>
      <c r="M34" s="806" t="s">
        <v>1941</v>
      </c>
      <c r="N34" s="805" t="s">
        <v>1929</v>
      </c>
      <c r="O34" s="804">
        <v>4</v>
      </c>
      <c r="P34" s="47"/>
      <c r="Q34" s="47"/>
      <c r="R34" s="935"/>
      <c r="S34" s="48"/>
      <c r="T34" s="938"/>
      <c r="U34" s="48"/>
      <c r="V34" s="938"/>
      <c r="W34" s="48"/>
      <c r="X34" s="938"/>
      <c r="Y34" s="48"/>
      <c r="Z34" s="938"/>
      <c r="AA34" s="48"/>
      <c r="AB34" s="938"/>
      <c r="AC34" s="48"/>
      <c r="AD34" s="938"/>
      <c r="AE34" s="48"/>
      <c r="AF34" s="887"/>
      <c r="AG34" s="48"/>
      <c r="AH34" s="887"/>
      <c r="AI34" s="48"/>
      <c r="AJ34" s="920"/>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67.5" x14ac:dyDescent="0.2">
      <c r="A35" s="890"/>
      <c r="B35" s="892"/>
      <c r="C35" s="895"/>
      <c r="D35" s="940"/>
      <c r="E35" s="902"/>
      <c r="F35" s="904"/>
      <c r="G35" s="907"/>
      <c r="H35" s="910"/>
      <c r="I35" s="915"/>
      <c r="J35" s="916"/>
      <c r="K35" s="944"/>
      <c r="L35" s="926"/>
      <c r="M35" s="806" t="s">
        <v>1942</v>
      </c>
      <c r="N35" s="805" t="s">
        <v>1929</v>
      </c>
      <c r="O35" s="804">
        <v>1</v>
      </c>
      <c r="P35" s="47"/>
      <c r="Q35" s="47"/>
      <c r="R35" s="935"/>
      <c r="S35" s="48"/>
      <c r="T35" s="938"/>
      <c r="U35" s="48"/>
      <c r="V35" s="938"/>
      <c r="W35" s="48"/>
      <c r="X35" s="938"/>
      <c r="Y35" s="48"/>
      <c r="Z35" s="938"/>
      <c r="AA35" s="48"/>
      <c r="AB35" s="938"/>
      <c r="AC35" s="48"/>
      <c r="AD35" s="938"/>
      <c r="AE35" s="48"/>
      <c r="AF35" s="887"/>
      <c r="AG35" s="48"/>
      <c r="AH35" s="887"/>
      <c r="AI35" s="48"/>
      <c r="AJ35" s="920"/>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67.5" x14ac:dyDescent="0.2">
      <c r="A36" s="890"/>
      <c r="B36" s="893"/>
      <c r="C36" s="896"/>
      <c r="D36" s="941"/>
      <c r="E36" s="902"/>
      <c r="F36" s="905"/>
      <c r="G36" s="908"/>
      <c r="H36" s="911"/>
      <c r="I36" s="915"/>
      <c r="J36" s="916"/>
      <c r="K36" s="931"/>
      <c r="L36" s="926"/>
      <c r="M36" s="808" t="s">
        <v>1975</v>
      </c>
      <c r="N36" s="178" t="s">
        <v>1929</v>
      </c>
      <c r="O36" s="179"/>
      <c r="P36" s="107"/>
      <c r="Q36" s="107"/>
      <c r="R36" s="935"/>
      <c r="S36" s="108"/>
      <c r="T36" s="938"/>
      <c r="U36" s="109"/>
      <c r="V36" s="938"/>
      <c r="W36" s="109"/>
      <c r="X36" s="938"/>
      <c r="Y36" s="109"/>
      <c r="Z36" s="938"/>
      <c r="AA36" s="48"/>
      <c r="AB36" s="938"/>
      <c r="AC36" s="48"/>
      <c r="AD36" s="938"/>
      <c r="AE36" s="48"/>
      <c r="AF36" s="887"/>
      <c r="AG36" s="48"/>
      <c r="AH36" s="887"/>
      <c r="AI36" s="48"/>
      <c r="AJ36" s="921"/>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891"/>
      <c r="B37" s="894"/>
      <c r="C37" s="897"/>
      <c r="D37" s="942"/>
      <c r="E37" s="903"/>
      <c r="F37" s="906"/>
      <c r="G37" s="909"/>
      <c r="H37" s="912"/>
      <c r="I37" s="917"/>
      <c r="J37" s="918"/>
      <c r="K37" s="945"/>
      <c r="L37" s="927"/>
      <c r="M37" s="180"/>
      <c r="N37" s="181"/>
      <c r="O37" s="182"/>
      <c r="P37" s="117"/>
      <c r="Q37" s="117"/>
      <c r="R37" s="936"/>
      <c r="S37" s="183"/>
      <c r="T37" s="939"/>
      <c r="U37" s="184"/>
      <c r="V37" s="939"/>
      <c r="W37" s="184"/>
      <c r="X37" s="939"/>
      <c r="Y37" s="184"/>
      <c r="Z37" s="939"/>
      <c r="AA37" s="184"/>
      <c r="AB37" s="939"/>
      <c r="AC37" s="184"/>
      <c r="AD37" s="939"/>
      <c r="AE37" s="184"/>
      <c r="AF37" s="888"/>
      <c r="AG37" s="185"/>
      <c r="AH37" s="888"/>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43"/>
      <c r="J38" s="943"/>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89">
        <v>4</v>
      </c>
      <c r="B39" s="161" t="s">
        <v>1704</v>
      </c>
      <c r="C39" s="162" t="s">
        <v>1705</v>
      </c>
      <c r="D39" s="163" t="s">
        <v>21</v>
      </c>
      <c r="E39" s="163" t="s">
        <v>1892</v>
      </c>
      <c r="F39" s="162" t="s">
        <v>1706</v>
      </c>
      <c r="G39" s="164" t="s">
        <v>1678</v>
      </c>
      <c r="H39" s="164" t="s">
        <v>1679</v>
      </c>
      <c r="I39" s="165" t="s">
        <v>1908</v>
      </c>
      <c r="J39" s="166">
        <f>+$N$3</f>
        <v>2019</v>
      </c>
      <c r="K39" s="164" t="s">
        <v>1925</v>
      </c>
      <c r="L39" s="165" t="s">
        <v>1989</v>
      </c>
      <c r="M39" s="162" t="s">
        <v>1707</v>
      </c>
      <c r="N39" s="162" t="s">
        <v>1708</v>
      </c>
      <c r="O39" s="162" t="s">
        <v>1709</v>
      </c>
      <c r="P39" s="162" t="s">
        <v>1999</v>
      </c>
      <c r="Q39" s="162" t="s">
        <v>1990</v>
      </c>
      <c r="R39" s="167">
        <f>SUM(R40:R46)</f>
        <v>0</v>
      </c>
      <c r="S39" s="168">
        <f t="shared" ref="S39:AJ39" si="14">SUM(S40:S46)</f>
        <v>0</v>
      </c>
      <c r="T39" s="169">
        <f t="shared" si="14"/>
        <v>0</v>
      </c>
      <c r="U39" s="170">
        <f t="shared" si="14"/>
        <v>0</v>
      </c>
      <c r="V39" s="169">
        <f t="shared" si="14"/>
        <v>0</v>
      </c>
      <c r="W39" s="170">
        <f t="shared" si="14"/>
        <v>0</v>
      </c>
      <c r="X39" s="169">
        <f t="shared" si="14"/>
        <v>0</v>
      </c>
      <c r="Y39" s="170">
        <f t="shared" si="14"/>
        <v>0</v>
      </c>
      <c r="Z39" s="169">
        <f t="shared" si="14"/>
        <v>65000000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65000000</v>
      </c>
      <c r="AK39" s="173">
        <f>SUM(AK40:AK46)</f>
        <v>0</v>
      </c>
      <c r="AL39" s="861"/>
      <c r="AM39" s="862"/>
      <c r="AN39" s="862"/>
      <c r="AO39" s="862"/>
      <c r="AP39" s="862"/>
      <c r="AQ39" s="862"/>
      <c r="AR39" s="863"/>
      <c r="AS39" s="864"/>
      <c r="AT39" s="862"/>
      <c r="AU39" s="863"/>
      <c r="AV39" s="864"/>
      <c r="AW39" s="862"/>
      <c r="AX39" s="862"/>
      <c r="AY39" s="862"/>
      <c r="AZ39" s="865"/>
      <c r="BA39" s="44" t="s">
        <v>1684</v>
      </c>
      <c r="BB39" s="44" t="s">
        <v>1991</v>
      </c>
      <c r="BC39" s="45" t="s">
        <v>1686</v>
      </c>
    </row>
    <row r="40" spans="1:55" ht="56.25" customHeight="1" thickBot="1" x14ac:dyDescent="0.25">
      <c r="A40" s="890"/>
      <c r="B40" s="892" t="str">
        <f>VLOOKUP($D$9,'PROYECTOS REGISTRADOS'!$A$2:$D$82,4,0)</f>
        <v>Implementación de las estrategias del Plan Decenal de Salud Pública del Municipio de Tocancipá, Cundinamarca, Centro Oriente</v>
      </c>
      <c r="C40" s="895" t="str">
        <f>VLOOKUP($D$9,'PROYECTOS REGISTRADOS'!$A$2:$D$82,3,0)</f>
        <v>2016-25817-0042</v>
      </c>
      <c r="D40" s="940" t="s">
        <v>480</v>
      </c>
      <c r="E40" s="901" t="str">
        <f>IF(D40=0,"0-0",(VLOOKUP(D40,'CONSOLIDADO PLAN DESARROLLO'!$EL$9:$ET$304,2,0)))</f>
        <v>Implementar los componentes priorizados de la dimensión  seguridad alimentaria y nutricional</v>
      </c>
      <c r="F40" s="904" t="str">
        <f>IF(D40=0,"0-0",(VLOOKUP(D40,'CONSOLIDADO PLAN DESARROLLO'!$EL$9:$ET$304,3,0)))</f>
        <v>No de componentes implementados /número componentes priorizados</v>
      </c>
      <c r="G40" s="907">
        <f>IF(D40=0,"0-0",(VLOOKUP(D40,'CONSOLIDADO PLAN DESARROLLO'!$EL$9:$ET$304,4,0)))</f>
        <v>0</v>
      </c>
      <c r="H40" s="910">
        <f>IF(D40=0,"0-0",(VLOOKUP(D40,'CONSOLIDADO PLAN DESARROLLO'!$EL$9:$ET$304,5,0)))</f>
        <v>2</v>
      </c>
      <c r="I40" s="913">
        <f>IF(D40=0,"0-0",(VLOOKUP(D40,'CONSOLIDADO PLAN DESARROLLO'!$EL$9:$ET$304,$R$3,0)))</f>
        <v>0.5</v>
      </c>
      <c r="J40" s="914"/>
      <c r="K40" s="944"/>
      <c r="L40" s="925"/>
      <c r="M40" s="806" t="s">
        <v>1943</v>
      </c>
      <c r="N40" s="805" t="s">
        <v>1929</v>
      </c>
      <c r="O40" s="804">
        <v>4</v>
      </c>
      <c r="P40" s="47"/>
      <c r="Q40" s="47"/>
      <c r="R40" s="934">
        <f>VLOOKUP($D40,'[4]Tablero Logro Metas 2020'!$AK$7:$AS$302,3,0)</f>
        <v>0</v>
      </c>
      <c r="S40" s="48"/>
      <c r="T40" s="937">
        <f>VLOOKUP($D40,'[4]Tablero Logro Metas 2020'!$AK$7:$AS$302,4,0)</f>
        <v>0</v>
      </c>
      <c r="U40" s="48"/>
      <c r="V40" s="937">
        <f>VLOOKUP($D40,'[4]Tablero Logro Metas 2020'!$AK$7:$AS$302,5,0)</f>
        <v>0</v>
      </c>
      <c r="W40" s="48"/>
      <c r="X40" s="937">
        <f>VLOOKUP($D40,'[4]Tablero Logro Metas 2020'!$AK$7:$AS$302,6,0)</f>
        <v>0</v>
      </c>
      <c r="Y40" s="48"/>
      <c r="Z40" s="937">
        <f>VLOOKUP($D40,'[4]Tablero Logro Metas 2020'!$AK$7:$AS$302,7,0)</f>
        <v>65000000</v>
      </c>
      <c r="AA40" s="49"/>
      <c r="AB40" s="937">
        <f>VLOOKUP($D40,'[4]Tablero Logro Metas 2020'!$AK$7:$AS$302,8,0)</f>
        <v>0</v>
      </c>
      <c r="AC40" s="49"/>
      <c r="AD40" s="937">
        <f>VLOOKUP($D40,'[4]Tablero Logro Metas 2020'!$AK$7:$AS$302,9,0)</f>
        <v>0</v>
      </c>
      <c r="AE40" s="49"/>
      <c r="AF40" s="886"/>
      <c r="AG40" s="50"/>
      <c r="AH40" s="886"/>
      <c r="AI40" s="49"/>
      <c r="AJ40" s="919">
        <f>+R40+T40+V40+X40+Z40+AB40+AD40+AF40+AH40</f>
        <v>65000000</v>
      </c>
      <c r="AK40" s="103">
        <f>AC40+AE40+AG40+S40+U40+W40+Y40+AA40+AI40</f>
        <v>0</v>
      </c>
      <c r="AL40" s="79"/>
      <c r="AM40" s="80"/>
      <c r="AN40" s="80"/>
      <c r="AO40" s="80"/>
      <c r="AP40" s="80"/>
      <c r="AQ40" s="80"/>
      <c r="AR40" s="53">
        <f t="shared" ref="AR40:AR45" si="15">SUM(AL40:AQ40)</f>
        <v>0</v>
      </c>
      <c r="AS40" s="82"/>
      <c r="AT40" s="83"/>
      <c r="AU40" s="53">
        <f t="shared" ref="AU40:AU44" si="16">SUM(AS40:AT40)</f>
        <v>0</v>
      </c>
      <c r="AV40" s="54"/>
      <c r="AW40" s="52"/>
      <c r="AX40" s="52"/>
      <c r="AY40" s="52"/>
      <c r="AZ40" s="55"/>
      <c r="BA40" s="56"/>
      <c r="BB40" s="56"/>
      <c r="BC40" s="57"/>
    </row>
    <row r="41" spans="1:55" ht="56.25" x14ac:dyDescent="0.2">
      <c r="A41" s="890"/>
      <c r="B41" s="892"/>
      <c r="C41" s="895"/>
      <c r="D41" s="940"/>
      <c r="E41" s="902"/>
      <c r="F41" s="904"/>
      <c r="G41" s="907"/>
      <c r="H41" s="910"/>
      <c r="I41" s="915"/>
      <c r="J41" s="916"/>
      <c r="K41" s="944"/>
      <c r="L41" s="926"/>
      <c r="M41" s="806" t="s">
        <v>1944</v>
      </c>
      <c r="N41" s="805" t="s">
        <v>1929</v>
      </c>
      <c r="O41" s="804">
        <v>4</v>
      </c>
      <c r="P41" s="47"/>
      <c r="Q41" s="47"/>
      <c r="R41" s="935"/>
      <c r="S41" s="48"/>
      <c r="T41" s="938"/>
      <c r="U41" s="48"/>
      <c r="V41" s="938"/>
      <c r="W41" s="48"/>
      <c r="X41" s="938"/>
      <c r="Y41" s="48"/>
      <c r="Z41" s="938"/>
      <c r="AA41" s="48"/>
      <c r="AB41" s="938"/>
      <c r="AC41" s="49"/>
      <c r="AD41" s="938"/>
      <c r="AE41" s="49"/>
      <c r="AF41" s="887"/>
      <c r="AG41" s="50"/>
      <c r="AH41" s="887"/>
      <c r="AI41" s="49"/>
      <c r="AJ41" s="920"/>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45" x14ac:dyDescent="0.2">
      <c r="A42" s="890"/>
      <c r="B42" s="892"/>
      <c r="C42" s="895"/>
      <c r="D42" s="940"/>
      <c r="E42" s="902"/>
      <c r="F42" s="904"/>
      <c r="G42" s="907"/>
      <c r="H42" s="910"/>
      <c r="I42" s="915"/>
      <c r="J42" s="916"/>
      <c r="K42" s="944"/>
      <c r="L42" s="926"/>
      <c r="M42" s="806" t="s">
        <v>1945</v>
      </c>
      <c r="N42" s="805" t="s">
        <v>1929</v>
      </c>
      <c r="O42" s="804">
        <v>4</v>
      </c>
      <c r="P42" s="47"/>
      <c r="Q42" s="47"/>
      <c r="R42" s="935"/>
      <c r="S42" s="48"/>
      <c r="T42" s="938"/>
      <c r="U42" s="48"/>
      <c r="V42" s="938"/>
      <c r="W42" s="48"/>
      <c r="X42" s="938"/>
      <c r="Y42" s="48"/>
      <c r="Z42" s="938"/>
      <c r="AA42" s="48"/>
      <c r="AB42" s="938"/>
      <c r="AC42" s="49"/>
      <c r="AD42" s="938"/>
      <c r="AE42" s="49"/>
      <c r="AF42" s="887"/>
      <c r="AG42" s="50"/>
      <c r="AH42" s="887"/>
      <c r="AI42" s="49"/>
      <c r="AJ42" s="920"/>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67.5" x14ac:dyDescent="0.2">
      <c r="A43" s="890"/>
      <c r="B43" s="892"/>
      <c r="C43" s="895"/>
      <c r="D43" s="940"/>
      <c r="E43" s="902"/>
      <c r="F43" s="904"/>
      <c r="G43" s="907"/>
      <c r="H43" s="910"/>
      <c r="I43" s="915"/>
      <c r="J43" s="916"/>
      <c r="K43" s="944"/>
      <c r="L43" s="926"/>
      <c r="M43" s="806" t="s">
        <v>1946</v>
      </c>
      <c r="N43" s="805" t="s">
        <v>1929</v>
      </c>
      <c r="O43" s="804">
        <v>1</v>
      </c>
      <c r="P43" s="47"/>
      <c r="Q43" s="47"/>
      <c r="R43" s="935"/>
      <c r="S43" s="48"/>
      <c r="T43" s="938"/>
      <c r="U43" s="48"/>
      <c r="V43" s="938"/>
      <c r="W43" s="48"/>
      <c r="X43" s="938"/>
      <c r="Y43" s="48"/>
      <c r="Z43" s="938"/>
      <c r="AA43" s="48"/>
      <c r="AB43" s="938"/>
      <c r="AC43" s="49"/>
      <c r="AD43" s="938"/>
      <c r="AE43" s="49"/>
      <c r="AF43" s="887"/>
      <c r="AG43" s="48"/>
      <c r="AH43" s="887"/>
      <c r="AI43" s="49"/>
      <c r="AJ43" s="920"/>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70.5" customHeight="1" x14ac:dyDescent="0.2">
      <c r="A44" s="890"/>
      <c r="B44" s="892"/>
      <c r="C44" s="895"/>
      <c r="D44" s="940"/>
      <c r="E44" s="902"/>
      <c r="F44" s="904"/>
      <c r="G44" s="907"/>
      <c r="H44" s="910"/>
      <c r="I44" s="915"/>
      <c r="J44" s="916"/>
      <c r="K44" s="944"/>
      <c r="L44" s="926"/>
      <c r="M44" s="806" t="s">
        <v>1976</v>
      </c>
      <c r="N44" s="175" t="s">
        <v>1929</v>
      </c>
      <c r="O44" s="809">
        <v>1</v>
      </c>
      <c r="P44" s="47"/>
      <c r="Q44" s="47"/>
      <c r="R44" s="935"/>
      <c r="S44" s="48"/>
      <c r="T44" s="938"/>
      <c r="U44" s="48"/>
      <c r="V44" s="938"/>
      <c r="W44" s="48"/>
      <c r="X44" s="938"/>
      <c r="Y44" s="48"/>
      <c r="Z44" s="938"/>
      <c r="AA44" s="48"/>
      <c r="AB44" s="938"/>
      <c r="AC44" s="49"/>
      <c r="AD44" s="938"/>
      <c r="AE44" s="49"/>
      <c r="AF44" s="887"/>
      <c r="AG44" s="48"/>
      <c r="AH44" s="887"/>
      <c r="AI44" s="49"/>
      <c r="AJ44" s="920"/>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890"/>
      <c r="B45" s="893"/>
      <c r="C45" s="896"/>
      <c r="D45" s="941"/>
      <c r="E45" s="902"/>
      <c r="F45" s="905"/>
      <c r="G45" s="908"/>
      <c r="H45" s="911"/>
      <c r="I45" s="915"/>
      <c r="J45" s="916"/>
      <c r="K45" s="931"/>
      <c r="L45" s="926"/>
      <c r="M45" s="177"/>
      <c r="N45" s="178"/>
      <c r="O45" s="179"/>
      <c r="P45" s="107"/>
      <c r="Q45" s="107"/>
      <c r="R45" s="935"/>
      <c r="S45" s="108"/>
      <c r="T45" s="938"/>
      <c r="U45" s="109"/>
      <c r="V45" s="938"/>
      <c r="W45" s="109"/>
      <c r="X45" s="938"/>
      <c r="Y45" s="109"/>
      <c r="Z45" s="938"/>
      <c r="AA45" s="109"/>
      <c r="AB45" s="938"/>
      <c r="AC45" s="109"/>
      <c r="AD45" s="938"/>
      <c r="AE45" s="109"/>
      <c r="AF45" s="887"/>
      <c r="AG45" s="110"/>
      <c r="AH45" s="887"/>
      <c r="AI45" s="109"/>
      <c r="AJ45" s="921"/>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891"/>
      <c r="B46" s="894"/>
      <c r="C46" s="897"/>
      <c r="D46" s="942"/>
      <c r="E46" s="903"/>
      <c r="F46" s="906"/>
      <c r="G46" s="909"/>
      <c r="H46" s="912"/>
      <c r="I46" s="917"/>
      <c r="J46" s="918"/>
      <c r="K46" s="945"/>
      <c r="L46" s="927"/>
      <c r="M46" s="180"/>
      <c r="N46" s="181"/>
      <c r="O46" s="182"/>
      <c r="P46" s="117"/>
      <c r="Q46" s="117"/>
      <c r="R46" s="936"/>
      <c r="S46" s="183"/>
      <c r="T46" s="939"/>
      <c r="U46" s="184"/>
      <c r="V46" s="939"/>
      <c r="W46" s="184"/>
      <c r="X46" s="939"/>
      <c r="Y46" s="184"/>
      <c r="Z46" s="939"/>
      <c r="AA46" s="184"/>
      <c r="AB46" s="939"/>
      <c r="AC46" s="184"/>
      <c r="AD46" s="939"/>
      <c r="AE46" s="184"/>
      <c r="AF46" s="888"/>
      <c r="AG46" s="185"/>
      <c r="AH46" s="888"/>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43"/>
      <c r="J47" s="943"/>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889">
        <v>5</v>
      </c>
      <c r="B48" s="161" t="s">
        <v>1704</v>
      </c>
      <c r="C48" s="162" t="s">
        <v>1705</v>
      </c>
      <c r="D48" s="163" t="s">
        <v>21</v>
      </c>
      <c r="E48" s="163" t="s">
        <v>1892</v>
      </c>
      <c r="F48" s="162" t="s">
        <v>1706</v>
      </c>
      <c r="G48" s="164" t="s">
        <v>1678</v>
      </c>
      <c r="H48" s="164" t="s">
        <v>1679</v>
      </c>
      <c r="I48" s="165" t="s">
        <v>1908</v>
      </c>
      <c r="J48" s="166">
        <f>+$N$3</f>
        <v>2019</v>
      </c>
      <c r="K48" s="164" t="s">
        <v>1925</v>
      </c>
      <c r="L48" s="165" t="s">
        <v>1989</v>
      </c>
      <c r="M48" s="162" t="s">
        <v>1707</v>
      </c>
      <c r="N48" s="162" t="s">
        <v>1708</v>
      </c>
      <c r="O48" s="162" t="s">
        <v>1709</v>
      </c>
      <c r="P48" s="162" t="s">
        <v>1999</v>
      </c>
      <c r="Q48" s="162" t="s">
        <v>1990</v>
      </c>
      <c r="R48" s="167">
        <f>SUM(R49:R55)</f>
        <v>0</v>
      </c>
      <c r="S48" s="168">
        <f t="shared" ref="S48:AJ48" si="18">SUM(S49:S55)</f>
        <v>0</v>
      </c>
      <c r="T48" s="169">
        <f t="shared" si="18"/>
        <v>0</v>
      </c>
      <c r="U48" s="170">
        <f t="shared" si="18"/>
        <v>0</v>
      </c>
      <c r="V48" s="169">
        <f t="shared" si="18"/>
        <v>0</v>
      </c>
      <c r="W48" s="170">
        <f t="shared" si="18"/>
        <v>0</v>
      </c>
      <c r="X48" s="169">
        <f t="shared" si="18"/>
        <v>0</v>
      </c>
      <c r="Y48" s="170">
        <f t="shared" si="18"/>
        <v>0</v>
      </c>
      <c r="Z48" s="169">
        <f t="shared" si="18"/>
        <v>30334500</v>
      </c>
      <c r="AA48" s="170">
        <f t="shared" si="18"/>
        <v>0</v>
      </c>
      <c r="AB48" s="169">
        <f t="shared" si="18"/>
        <v>0</v>
      </c>
      <c r="AC48" s="170">
        <f t="shared" si="18"/>
        <v>0</v>
      </c>
      <c r="AD48" s="169">
        <f t="shared" si="18"/>
        <v>0</v>
      </c>
      <c r="AE48" s="170">
        <f t="shared" si="18"/>
        <v>0</v>
      </c>
      <c r="AF48" s="169">
        <f t="shared" si="18"/>
        <v>0</v>
      </c>
      <c r="AG48" s="171">
        <f t="shared" si="18"/>
        <v>0</v>
      </c>
      <c r="AH48" s="169">
        <f t="shared" si="18"/>
        <v>0</v>
      </c>
      <c r="AI48" s="170">
        <f t="shared" si="18"/>
        <v>0</v>
      </c>
      <c r="AJ48" s="172">
        <f t="shared" si="18"/>
        <v>30334500</v>
      </c>
      <c r="AK48" s="173">
        <f>SUM(AK49:AK55)</f>
        <v>0</v>
      </c>
      <c r="AL48" s="861"/>
      <c r="AM48" s="862"/>
      <c r="AN48" s="862"/>
      <c r="AO48" s="862"/>
      <c r="AP48" s="862"/>
      <c r="AQ48" s="862"/>
      <c r="AR48" s="863"/>
      <c r="AS48" s="864"/>
      <c r="AT48" s="862"/>
      <c r="AU48" s="863"/>
      <c r="AV48" s="864"/>
      <c r="AW48" s="862"/>
      <c r="AX48" s="862"/>
      <c r="AY48" s="862"/>
      <c r="AZ48" s="865"/>
      <c r="BA48" s="44" t="s">
        <v>1684</v>
      </c>
      <c r="BB48" s="44" t="s">
        <v>1991</v>
      </c>
      <c r="BC48" s="45" t="s">
        <v>1686</v>
      </c>
    </row>
    <row r="49" spans="1:55" ht="56.25" customHeight="1" thickBot="1" x14ac:dyDescent="0.25">
      <c r="A49" s="890"/>
      <c r="B49" s="892" t="str">
        <f>VLOOKUP($D$9,'PROYECTOS REGISTRADOS'!$A$2:$D$82,4,0)</f>
        <v>Implementación de las estrategias del Plan Decenal de Salud Pública del Municipio de Tocancipá, Cundinamarca, Centro Oriente</v>
      </c>
      <c r="C49" s="895" t="str">
        <f>VLOOKUP($D$9,'PROYECTOS REGISTRADOS'!$A$2:$D$82,3,0)</f>
        <v>2016-25817-0042</v>
      </c>
      <c r="D49" s="940" t="s">
        <v>488</v>
      </c>
      <c r="E49" s="901" t="str">
        <f>IF(D49=0,"0-0",(VLOOKUP(D49,'CONSOLIDADO PLAN DESARROLLO'!$EL$9:$ET$304,2,0)))</f>
        <v>Implementar los componentes priorizados de la dimensión  sexualidad y derechos sexuales y reproductivos</v>
      </c>
      <c r="F49" s="904" t="str">
        <f>IF(D49=0,"0-0",(VLOOKUP(D49,'CONSOLIDADO PLAN DESARROLLO'!$EL$9:$ET$304,3,0)))</f>
        <v>No de componentes implementados /número componentes priorizados</v>
      </c>
      <c r="G49" s="907">
        <f>IF(D49=0,"0-0",(VLOOKUP(D49,'CONSOLIDADO PLAN DESARROLLO'!$EL$9:$ET$304,4,0)))</f>
        <v>0</v>
      </c>
      <c r="H49" s="910">
        <f>IF(D49=0,"0-0",(VLOOKUP(D49,'CONSOLIDADO PLAN DESARROLLO'!$EL$9:$ET$304,5,0)))</f>
        <v>2</v>
      </c>
      <c r="I49" s="913">
        <f>IF(D49=0,"0-0",(VLOOKUP(D49,'CONSOLIDADO PLAN DESARROLLO'!$EL$9:$ET$304,$R$3,0)))</f>
        <v>0.5</v>
      </c>
      <c r="J49" s="914"/>
      <c r="K49" s="944"/>
      <c r="L49" s="925"/>
      <c r="M49" s="806" t="s">
        <v>1947</v>
      </c>
      <c r="N49" s="805" t="s">
        <v>1929</v>
      </c>
      <c r="O49" s="804">
        <v>4</v>
      </c>
      <c r="P49" s="47"/>
      <c r="Q49" s="47"/>
      <c r="R49" s="934">
        <f>VLOOKUP($D49,'[4]Tablero Logro Metas 2020'!$AK$7:$AS$302,3,0)</f>
        <v>0</v>
      </c>
      <c r="S49" s="48"/>
      <c r="T49" s="937">
        <f>VLOOKUP($D49,'[4]Tablero Logro Metas 2020'!$AK$7:$AS$302,4,0)</f>
        <v>0</v>
      </c>
      <c r="U49" s="48"/>
      <c r="V49" s="937">
        <f>VLOOKUP($D49,'[4]Tablero Logro Metas 2020'!$AK$7:$AS$302,5,0)</f>
        <v>0</v>
      </c>
      <c r="W49" s="48"/>
      <c r="X49" s="937">
        <f>VLOOKUP($D49,'[4]Tablero Logro Metas 2020'!$AK$7:$AS$302,6,0)</f>
        <v>0</v>
      </c>
      <c r="Y49" s="48"/>
      <c r="Z49" s="937">
        <f>VLOOKUP($D49,'[4]Tablero Logro Metas 2020'!$AK$7:$AS$302,7,0)</f>
        <v>30334500</v>
      </c>
      <c r="AA49" s="48"/>
      <c r="AB49" s="937">
        <f>VLOOKUP($D49,'[4]Tablero Logro Metas 2020'!$AK$7:$AS$302,8,0)</f>
        <v>0</v>
      </c>
      <c r="AC49" s="48"/>
      <c r="AD49" s="937">
        <f>VLOOKUP($D49,'[4]Tablero Logro Metas 2020'!$AK$7:$AS$302,9,0)</f>
        <v>0</v>
      </c>
      <c r="AE49" s="48"/>
      <c r="AF49" s="886"/>
      <c r="AG49" s="50"/>
      <c r="AH49" s="886"/>
      <c r="AI49" s="48"/>
      <c r="AJ49" s="919">
        <f>+R49+T49+V49+X49+Z49+AB49+AD49+AF49+AH49</f>
        <v>30334500</v>
      </c>
      <c r="AK49" s="103">
        <f>AC49+AE49+AG49+S49+U49+W49+Y49+AA49+AI49</f>
        <v>0</v>
      </c>
      <c r="AL49" s="79"/>
      <c r="AM49" s="80"/>
      <c r="AN49" s="80"/>
      <c r="AO49" s="80"/>
      <c r="AP49" s="80"/>
      <c r="AQ49" s="80"/>
      <c r="AR49" s="53">
        <f t="shared" ref="AR49:AR54" si="19">SUM(AL49:AQ49)</f>
        <v>0</v>
      </c>
      <c r="AS49" s="82"/>
      <c r="AT49" s="83"/>
      <c r="AU49" s="53">
        <f t="shared" ref="AU49:AU53" si="20">SUM(AS49:AT49)</f>
        <v>0</v>
      </c>
      <c r="AV49" s="54"/>
      <c r="AW49" s="52"/>
      <c r="AX49" s="52"/>
      <c r="AY49" s="52"/>
      <c r="AZ49" s="55"/>
      <c r="BA49" s="56"/>
      <c r="BB49" s="56"/>
      <c r="BC49" s="57"/>
    </row>
    <row r="50" spans="1:55" ht="56.25" x14ac:dyDescent="0.2">
      <c r="A50" s="890"/>
      <c r="B50" s="892"/>
      <c r="C50" s="895"/>
      <c r="D50" s="940"/>
      <c r="E50" s="902"/>
      <c r="F50" s="904"/>
      <c r="G50" s="907"/>
      <c r="H50" s="910"/>
      <c r="I50" s="915"/>
      <c r="J50" s="916"/>
      <c r="K50" s="944"/>
      <c r="L50" s="926"/>
      <c r="M50" s="806" t="s">
        <v>1948</v>
      </c>
      <c r="N50" s="805" t="s">
        <v>1929</v>
      </c>
      <c r="O50" s="804">
        <v>4</v>
      </c>
      <c r="P50" s="47"/>
      <c r="Q50" s="47"/>
      <c r="R50" s="935"/>
      <c r="S50" s="48"/>
      <c r="T50" s="938"/>
      <c r="U50" s="48"/>
      <c r="V50" s="938"/>
      <c r="W50" s="48"/>
      <c r="X50" s="938"/>
      <c r="Y50" s="48"/>
      <c r="Z50" s="938"/>
      <c r="AA50" s="48"/>
      <c r="AB50" s="938"/>
      <c r="AC50" s="48"/>
      <c r="AD50" s="938"/>
      <c r="AE50" s="48"/>
      <c r="AF50" s="887"/>
      <c r="AG50" s="50"/>
      <c r="AH50" s="887"/>
      <c r="AI50" s="48"/>
      <c r="AJ50" s="920"/>
      <c r="AK50" s="103">
        <f t="shared" ref="AK50:AK54" si="21">AC50+AE50+AG50+S50+U50+W50+Y50+AA50+AI50</f>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56.25" x14ac:dyDescent="0.2">
      <c r="A51" s="890"/>
      <c r="B51" s="892"/>
      <c r="C51" s="895"/>
      <c r="D51" s="940"/>
      <c r="E51" s="902"/>
      <c r="F51" s="904"/>
      <c r="G51" s="907"/>
      <c r="H51" s="910"/>
      <c r="I51" s="915"/>
      <c r="J51" s="916"/>
      <c r="K51" s="944"/>
      <c r="L51" s="926"/>
      <c r="M51" s="806" t="s">
        <v>1949</v>
      </c>
      <c r="N51" s="805" t="s">
        <v>1929</v>
      </c>
      <c r="O51" s="804">
        <v>4</v>
      </c>
      <c r="P51" s="47"/>
      <c r="Q51" s="47"/>
      <c r="R51" s="935"/>
      <c r="S51" s="48"/>
      <c r="T51" s="938"/>
      <c r="U51" s="48"/>
      <c r="V51" s="938"/>
      <c r="W51" s="48"/>
      <c r="X51" s="938"/>
      <c r="Y51" s="48"/>
      <c r="Z51" s="938"/>
      <c r="AA51" s="48"/>
      <c r="AB51" s="938"/>
      <c r="AC51" s="48"/>
      <c r="AD51" s="938"/>
      <c r="AE51" s="48"/>
      <c r="AF51" s="887"/>
      <c r="AG51" s="50"/>
      <c r="AH51" s="887"/>
      <c r="AI51" s="48"/>
      <c r="AJ51" s="920"/>
      <c r="AK51" s="103">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78.75" x14ac:dyDescent="0.2">
      <c r="A52" s="890"/>
      <c r="B52" s="892"/>
      <c r="C52" s="895"/>
      <c r="D52" s="940"/>
      <c r="E52" s="902"/>
      <c r="F52" s="904"/>
      <c r="G52" s="907"/>
      <c r="H52" s="910"/>
      <c r="I52" s="915"/>
      <c r="J52" s="916"/>
      <c r="K52" s="944"/>
      <c r="L52" s="926"/>
      <c r="M52" s="806" t="s">
        <v>1950</v>
      </c>
      <c r="N52" s="805" t="s">
        <v>1929</v>
      </c>
      <c r="O52" s="804">
        <v>1</v>
      </c>
      <c r="P52" s="47"/>
      <c r="Q52" s="47"/>
      <c r="R52" s="935"/>
      <c r="S52" s="48"/>
      <c r="T52" s="938"/>
      <c r="U52" s="48"/>
      <c r="V52" s="938"/>
      <c r="W52" s="48"/>
      <c r="X52" s="938"/>
      <c r="Y52" s="48"/>
      <c r="Z52" s="938"/>
      <c r="AA52" s="48"/>
      <c r="AB52" s="938"/>
      <c r="AC52" s="48"/>
      <c r="AD52" s="938"/>
      <c r="AE52" s="48"/>
      <c r="AF52" s="887"/>
      <c r="AG52" s="49"/>
      <c r="AH52" s="887"/>
      <c r="AI52" s="48"/>
      <c r="AJ52" s="920"/>
      <c r="AK52" s="103">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67.5" x14ac:dyDescent="0.2">
      <c r="A53" s="890"/>
      <c r="B53" s="892"/>
      <c r="C53" s="895"/>
      <c r="D53" s="940"/>
      <c r="E53" s="902"/>
      <c r="F53" s="904"/>
      <c r="G53" s="907"/>
      <c r="H53" s="910"/>
      <c r="I53" s="915"/>
      <c r="J53" s="916"/>
      <c r="K53" s="944"/>
      <c r="L53" s="926"/>
      <c r="M53" s="806" t="s">
        <v>1977</v>
      </c>
      <c r="N53" s="175" t="s">
        <v>1929</v>
      </c>
      <c r="O53" s="809">
        <v>1</v>
      </c>
      <c r="P53" s="47"/>
      <c r="Q53" s="47"/>
      <c r="R53" s="935"/>
      <c r="S53" s="48"/>
      <c r="T53" s="938"/>
      <c r="U53" s="49"/>
      <c r="V53" s="938"/>
      <c r="W53" s="49"/>
      <c r="X53" s="938"/>
      <c r="Y53" s="49"/>
      <c r="Z53" s="938"/>
      <c r="AA53" s="49"/>
      <c r="AB53" s="938"/>
      <c r="AC53" s="49"/>
      <c r="AD53" s="938"/>
      <c r="AE53" s="49"/>
      <c r="AF53" s="887"/>
      <c r="AG53" s="49"/>
      <c r="AH53" s="887"/>
      <c r="AI53" s="49"/>
      <c r="AJ53" s="920"/>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890"/>
      <c r="B54" s="893"/>
      <c r="C54" s="896"/>
      <c r="D54" s="941"/>
      <c r="E54" s="902"/>
      <c r="F54" s="905"/>
      <c r="G54" s="908"/>
      <c r="H54" s="911"/>
      <c r="I54" s="915"/>
      <c r="J54" s="916"/>
      <c r="K54" s="931"/>
      <c r="L54" s="926"/>
      <c r="M54" s="177"/>
      <c r="N54" s="178"/>
      <c r="O54" s="179"/>
      <c r="P54" s="107"/>
      <c r="Q54" s="107"/>
      <c r="R54" s="935"/>
      <c r="S54" s="108"/>
      <c r="T54" s="938"/>
      <c r="U54" s="109"/>
      <c r="V54" s="938"/>
      <c r="W54" s="109"/>
      <c r="X54" s="938"/>
      <c r="Y54" s="109"/>
      <c r="Z54" s="938"/>
      <c r="AA54" s="109"/>
      <c r="AB54" s="938"/>
      <c r="AC54" s="109"/>
      <c r="AD54" s="938"/>
      <c r="AE54" s="109"/>
      <c r="AF54" s="887"/>
      <c r="AG54" s="110"/>
      <c r="AH54" s="887"/>
      <c r="AI54" s="109"/>
      <c r="AJ54" s="921"/>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9499999999999993" customHeight="1" thickBot="1" x14ac:dyDescent="0.25">
      <c r="A55" s="891"/>
      <c r="B55" s="894"/>
      <c r="C55" s="897"/>
      <c r="D55" s="942"/>
      <c r="E55" s="903"/>
      <c r="F55" s="906"/>
      <c r="G55" s="909"/>
      <c r="H55" s="912"/>
      <c r="I55" s="917"/>
      <c r="J55" s="918"/>
      <c r="K55" s="945"/>
      <c r="L55" s="927"/>
      <c r="M55" s="180"/>
      <c r="N55" s="181"/>
      <c r="O55" s="182"/>
      <c r="P55" s="117"/>
      <c r="Q55" s="117"/>
      <c r="R55" s="936"/>
      <c r="S55" s="183"/>
      <c r="T55" s="939"/>
      <c r="U55" s="184"/>
      <c r="V55" s="939"/>
      <c r="W55" s="184"/>
      <c r="X55" s="939"/>
      <c r="Y55" s="184"/>
      <c r="Z55" s="939"/>
      <c r="AA55" s="184"/>
      <c r="AB55" s="939"/>
      <c r="AC55" s="184"/>
      <c r="AD55" s="939"/>
      <c r="AE55" s="184"/>
      <c r="AF55" s="888"/>
      <c r="AG55" s="185"/>
      <c r="AH55" s="888"/>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43"/>
      <c r="J56" s="943"/>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889">
        <v>6</v>
      </c>
      <c r="B57" s="161" t="s">
        <v>1704</v>
      </c>
      <c r="C57" s="162" t="s">
        <v>1705</v>
      </c>
      <c r="D57" s="163" t="s">
        <v>21</v>
      </c>
      <c r="E57" s="163" t="s">
        <v>1892</v>
      </c>
      <c r="F57" s="162" t="s">
        <v>1706</v>
      </c>
      <c r="G57" s="164" t="s">
        <v>1678</v>
      </c>
      <c r="H57" s="164" t="s">
        <v>1679</v>
      </c>
      <c r="I57" s="165" t="s">
        <v>1908</v>
      </c>
      <c r="J57" s="166">
        <f>+$N$3</f>
        <v>2019</v>
      </c>
      <c r="K57" s="164" t="s">
        <v>1925</v>
      </c>
      <c r="L57" s="165" t="s">
        <v>1989</v>
      </c>
      <c r="M57" s="162" t="s">
        <v>1707</v>
      </c>
      <c r="N57" s="162" t="s">
        <v>1708</v>
      </c>
      <c r="O57" s="162" t="s">
        <v>1709</v>
      </c>
      <c r="P57" s="162" t="s">
        <v>1999</v>
      </c>
      <c r="Q57" s="162" t="s">
        <v>1990</v>
      </c>
      <c r="R57" s="167">
        <f>SUM(R58:R64)</f>
        <v>0</v>
      </c>
      <c r="S57" s="168">
        <f t="shared" ref="S57:AJ57" si="22">SUM(S58:S64)</f>
        <v>0</v>
      </c>
      <c r="T57" s="169">
        <f t="shared" si="22"/>
        <v>0</v>
      </c>
      <c r="U57" s="170">
        <f t="shared" si="22"/>
        <v>0</v>
      </c>
      <c r="V57" s="169">
        <f t="shared" si="22"/>
        <v>0</v>
      </c>
      <c r="W57" s="170">
        <f t="shared" si="22"/>
        <v>0</v>
      </c>
      <c r="X57" s="169">
        <f t="shared" si="22"/>
        <v>0</v>
      </c>
      <c r="Y57" s="170">
        <f t="shared" si="22"/>
        <v>0</v>
      </c>
      <c r="Z57" s="169">
        <f t="shared" si="22"/>
        <v>95557500</v>
      </c>
      <c r="AA57" s="170">
        <f t="shared" si="22"/>
        <v>0</v>
      </c>
      <c r="AB57" s="169">
        <f t="shared" si="22"/>
        <v>0</v>
      </c>
      <c r="AC57" s="170">
        <f t="shared" si="22"/>
        <v>0</v>
      </c>
      <c r="AD57" s="169">
        <f t="shared" si="22"/>
        <v>0</v>
      </c>
      <c r="AE57" s="170">
        <f t="shared" si="22"/>
        <v>0</v>
      </c>
      <c r="AF57" s="169">
        <f t="shared" si="22"/>
        <v>0</v>
      </c>
      <c r="AG57" s="171">
        <f t="shared" si="22"/>
        <v>0</v>
      </c>
      <c r="AH57" s="169">
        <f t="shared" si="22"/>
        <v>0</v>
      </c>
      <c r="AI57" s="170">
        <f t="shared" si="22"/>
        <v>0</v>
      </c>
      <c r="AJ57" s="172">
        <f t="shared" si="22"/>
        <v>95557500</v>
      </c>
      <c r="AK57" s="173">
        <f>SUM(AK58:AK64)</f>
        <v>0</v>
      </c>
      <c r="AL57" s="861"/>
      <c r="AM57" s="862"/>
      <c r="AN57" s="862"/>
      <c r="AO57" s="862"/>
      <c r="AP57" s="862"/>
      <c r="AQ57" s="862"/>
      <c r="AR57" s="863"/>
      <c r="AS57" s="864"/>
      <c r="AT57" s="862"/>
      <c r="AU57" s="863"/>
      <c r="AV57" s="864"/>
      <c r="AW57" s="862"/>
      <c r="AX57" s="862"/>
      <c r="AY57" s="862"/>
      <c r="AZ57" s="865"/>
      <c r="BA57" s="44" t="s">
        <v>1684</v>
      </c>
      <c r="BB57" s="44" t="s">
        <v>1991</v>
      </c>
      <c r="BC57" s="45" t="s">
        <v>1686</v>
      </c>
    </row>
    <row r="58" spans="1:55" ht="56.25" customHeight="1" thickBot="1" x14ac:dyDescent="0.25">
      <c r="A58" s="890"/>
      <c r="B58" s="892" t="str">
        <f>VLOOKUP($D$9,'PROYECTOS REGISTRADOS'!$A$2:$D$82,4,0)</f>
        <v>Implementación de las estrategias del Plan Decenal de Salud Pública del Municipio de Tocancipá, Cundinamarca, Centro Oriente</v>
      </c>
      <c r="C58" s="895" t="str">
        <f>VLOOKUP($D$9,'PROYECTOS REGISTRADOS'!$A$2:$D$82,3,0)</f>
        <v>2016-25817-0042</v>
      </c>
      <c r="D58" s="940" t="s">
        <v>496</v>
      </c>
      <c r="E58" s="901" t="str">
        <f>IF(D58=0,"0-0",(VLOOKUP(D58,'CONSOLIDADO PLAN DESARROLLO'!$EL$9:$ET$304,2,0)))</f>
        <v>Implementar los componentes priorizados de la dimensión  vida saludable y enfermedades transmisibles</v>
      </c>
      <c r="F58" s="904" t="str">
        <f>IF(D58=0,"0-0",(VLOOKUP(D58,'CONSOLIDADO PLAN DESARROLLO'!$EL$9:$ET$304,3,0)))</f>
        <v>No de componentes implementados /número componentes priorizados</v>
      </c>
      <c r="G58" s="907">
        <f>IF(D58=0,"0-0",(VLOOKUP(D58,'CONSOLIDADO PLAN DESARROLLO'!$EL$9:$ET$304,4,0)))</f>
        <v>0</v>
      </c>
      <c r="H58" s="910">
        <f>IF(D58=0,"0-0",(VLOOKUP(D58,'CONSOLIDADO PLAN DESARROLLO'!$EL$9:$ET$304,5,0)))</f>
        <v>3</v>
      </c>
      <c r="I58" s="913">
        <f>IF(D58=0,"0-0",(VLOOKUP(D58,'CONSOLIDADO PLAN DESARROLLO'!$EL$9:$ET$304,$R$3,0)))</f>
        <v>0.75</v>
      </c>
      <c r="J58" s="914"/>
      <c r="K58" s="944"/>
      <c r="L58" s="925"/>
      <c r="M58" s="806" t="s">
        <v>1951</v>
      </c>
      <c r="N58" s="805" t="s">
        <v>1929</v>
      </c>
      <c r="O58" s="804">
        <v>4</v>
      </c>
      <c r="P58" s="47"/>
      <c r="Q58" s="47"/>
      <c r="R58" s="934">
        <f>VLOOKUP($D58,'[4]Tablero Logro Metas 2020'!$AK$7:$AS$302,3,0)</f>
        <v>0</v>
      </c>
      <c r="S58" s="48"/>
      <c r="T58" s="937">
        <f>VLOOKUP($D58,'[4]Tablero Logro Metas 2020'!$AK$7:$AS$302,4,0)</f>
        <v>0</v>
      </c>
      <c r="U58" s="48"/>
      <c r="V58" s="937">
        <f>VLOOKUP($D58,'[4]Tablero Logro Metas 2020'!$AK$7:$AS$302,5,0)</f>
        <v>0</v>
      </c>
      <c r="W58" s="49"/>
      <c r="X58" s="937">
        <f>VLOOKUP($D58,'[4]Tablero Logro Metas 2020'!$AK$7:$AS$302,6,0)</f>
        <v>0</v>
      </c>
      <c r="Y58" s="49"/>
      <c r="Z58" s="937">
        <f>VLOOKUP($D58,'[4]Tablero Logro Metas 2020'!$AK$7:$AS$302,7,0)</f>
        <v>95557500</v>
      </c>
      <c r="AA58" s="49"/>
      <c r="AB58" s="937">
        <f>VLOOKUP($D58,'[4]Tablero Logro Metas 2020'!$AK$7:$AS$302,8,0)</f>
        <v>0</v>
      </c>
      <c r="AC58" s="49"/>
      <c r="AD58" s="937">
        <f>VLOOKUP($D58,'[4]Tablero Logro Metas 2020'!$AK$7:$AS$302,9,0)</f>
        <v>0</v>
      </c>
      <c r="AE58" s="49"/>
      <c r="AF58" s="886"/>
      <c r="AG58" s="50"/>
      <c r="AH58" s="886"/>
      <c r="AI58" s="49"/>
      <c r="AJ58" s="919">
        <f>+R58+T58+V58+X58+Z58+AB58+AD58+AF58+AH58</f>
        <v>95557500</v>
      </c>
      <c r="AK58" s="103">
        <f>AC58+AE58+AG58+S58+U58+W58+Y58+AA58+AI58</f>
        <v>0</v>
      </c>
      <c r="AL58" s="79"/>
      <c r="AM58" s="80"/>
      <c r="AN58" s="80"/>
      <c r="AO58" s="80"/>
      <c r="AP58" s="80"/>
      <c r="AQ58" s="80"/>
      <c r="AR58" s="53">
        <f t="shared" ref="AR58:AR63" si="23">SUM(AL58:AQ58)</f>
        <v>0</v>
      </c>
      <c r="AS58" s="82"/>
      <c r="AT58" s="83"/>
      <c r="AU58" s="53">
        <f t="shared" ref="AU58:AU62" si="24">SUM(AS58:AT58)</f>
        <v>0</v>
      </c>
      <c r="AV58" s="54"/>
      <c r="AW58" s="52"/>
      <c r="AX58" s="52"/>
      <c r="AY58" s="52"/>
      <c r="AZ58" s="55"/>
      <c r="BA58" s="56"/>
      <c r="BB58" s="56"/>
      <c r="BC58" s="57"/>
    </row>
    <row r="59" spans="1:55" ht="56.25" x14ac:dyDescent="0.2">
      <c r="A59" s="890"/>
      <c r="B59" s="892"/>
      <c r="C59" s="895"/>
      <c r="D59" s="940"/>
      <c r="E59" s="902"/>
      <c r="F59" s="904"/>
      <c r="G59" s="907"/>
      <c r="H59" s="910"/>
      <c r="I59" s="915"/>
      <c r="J59" s="916"/>
      <c r="K59" s="944"/>
      <c r="L59" s="926"/>
      <c r="M59" s="806" t="s">
        <v>1952</v>
      </c>
      <c r="N59" s="805" t="s">
        <v>1929</v>
      </c>
      <c r="O59" s="804">
        <v>4</v>
      </c>
      <c r="P59" s="47"/>
      <c r="Q59" s="47"/>
      <c r="R59" s="935"/>
      <c r="S59" s="48"/>
      <c r="T59" s="938"/>
      <c r="U59" s="48"/>
      <c r="V59" s="938"/>
      <c r="W59" s="49"/>
      <c r="X59" s="938"/>
      <c r="Y59" s="49"/>
      <c r="Z59" s="938"/>
      <c r="AA59" s="49"/>
      <c r="AB59" s="938"/>
      <c r="AC59" s="49"/>
      <c r="AD59" s="938"/>
      <c r="AE59" s="49"/>
      <c r="AF59" s="887"/>
      <c r="AG59" s="50"/>
      <c r="AH59" s="887"/>
      <c r="AI59" s="49"/>
      <c r="AJ59" s="920"/>
      <c r="AK59" s="103">
        <f t="shared" ref="AK59:AK63" si="25">AC59+AE59+AG59+S59+U59+W59+Y59+AA59+AI59</f>
        <v>0</v>
      </c>
      <c r="AL59" s="51"/>
      <c r="AM59" s="52"/>
      <c r="AN59" s="52"/>
      <c r="AO59" s="52"/>
      <c r="AP59" s="52"/>
      <c r="AQ59" s="52"/>
      <c r="AR59" s="53">
        <f t="shared" si="23"/>
        <v>0</v>
      </c>
      <c r="AS59" s="54"/>
      <c r="AT59" s="52"/>
      <c r="AU59" s="53">
        <f t="shared" si="24"/>
        <v>0</v>
      </c>
      <c r="AV59" s="54"/>
      <c r="AW59" s="52"/>
      <c r="AX59" s="52"/>
      <c r="AY59" s="52"/>
      <c r="AZ59" s="55"/>
      <c r="BA59" s="56"/>
      <c r="BB59" s="56"/>
      <c r="BC59" s="57"/>
    </row>
    <row r="60" spans="1:55" ht="56.25" x14ac:dyDescent="0.2">
      <c r="A60" s="890"/>
      <c r="B60" s="892"/>
      <c r="C60" s="895"/>
      <c r="D60" s="940"/>
      <c r="E60" s="902"/>
      <c r="F60" s="904"/>
      <c r="G60" s="907"/>
      <c r="H60" s="910"/>
      <c r="I60" s="915"/>
      <c r="J60" s="916"/>
      <c r="K60" s="944"/>
      <c r="L60" s="926"/>
      <c r="M60" s="806" t="s">
        <v>1953</v>
      </c>
      <c r="N60" s="805" t="s">
        <v>1929</v>
      </c>
      <c r="O60" s="804">
        <v>4</v>
      </c>
      <c r="P60" s="47"/>
      <c r="Q60" s="47"/>
      <c r="R60" s="935"/>
      <c r="S60" s="48"/>
      <c r="T60" s="938"/>
      <c r="U60" s="48"/>
      <c r="V60" s="938"/>
      <c r="W60" s="49"/>
      <c r="X60" s="938"/>
      <c r="Y60" s="49"/>
      <c r="Z60" s="938"/>
      <c r="AA60" s="49"/>
      <c r="AB60" s="938"/>
      <c r="AC60" s="49"/>
      <c r="AD60" s="938"/>
      <c r="AE60" s="49"/>
      <c r="AF60" s="887"/>
      <c r="AG60" s="50"/>
      <c r="AH60" s="887"/>
      <c r="AI60" s="49"/>
      <c r="AJ60" s="920"/>
      <c r="AK60" s="103">
        <f t="shared" si="25"/>
        <v>0</v>
      </c>
      <c r="AL60" s="51"/>
      <c r="AM60" s="52"/>
      <c r="AN60" s="52"/>
      <c r="AO60" s="52"/>
      <c r="AP60" s="52"/>
      <c r="AQ60" s="52"/>
      <c r="AR60" s="53">
        <f t="shared" si="23"/>
        <v>0</v>
      </c>
      <c r="AS60" s="54"/>
      <c r="AT60" s="52"/>
      <c r="AU60" s="53">
        <f t="shared" si="24"/>
        <v>0</v>
      </c>
      <c r="AV60" s="54"/>
      <c r="AW60" s="52"/>
      <c r="AX60" s="52"/>
      <c r="AY60" s="52"/>
      <c r="AZ60" s="55"/>
      <c r="BA60" s="56"/>
      <c r="BB60" s="56"/>
      <c r="BC60" s="57"/>
    </row>
    <row r="61" spans="1:55" ht="78.75" x14ac:dyDescent="0.2">
      <c r="A61" s="890"/>
      <c r="B61" s="892"/>
      <c r="C61" s="895"/>
      <c r="D61" s="940"/>
      <c r="E61" s="902"/>
      <c r="F61" s="904"/>
      <c r="G61" s="907"/>
      <c r="H61" s="910"/>
      <c r="I61" s="915"/>
      <c r="J61" s="916"/>
      <c r="K61" s="944"/>
      <c r="L61" s="926"/>
      <c r="M61" s="806" t="s">
        <v>1954</v>
      </c>
      <c r="N61" s="805" t="s">
        <v>1929</v>
      </c>
      <c r="O61" s="804">
        <v>1</v>
      </c>
      <c r="P61" s="47"/>
      <c r="Q61" s="47"/>
      <c r="R61" s="935"/>
      <c r="S61" s="48"/>
      <c r="T61" s="938"/>
      <c r="U61" s="48"/>
      <c r="V61" s="938"/>
      <c r="W61" s="49"/>
      <c r="X61" s="938"/>
      <c r="Y61" s="49"/>
      <c r="Z61" s="938"/>
      <c r="AA61" s="49"/>
      <c r="AB61" s="938"/>
      <c r="AC61" s="49"/>
      <c r="AD61" s="938"/>
      <c r="AE61" s="49"/>
      <c r="AF61" s="887"/>
      <c r="AG61" s="49"/>
      <c r="AH61" s="887"/>
      <c r="AI61" s="49"/>
      <c r="AJ61" s="920"/>
      <c r="AK61" s="103">
        <f t="shared" si="25"/>
        <v>0</v>
      </c>
      <c r="AL61" s="51"/>
      <c r="AM61" s="52"/>
      <c r="AN61" s="52"/>
      <c r="AO61" s="52"/>
      <c r="AP61" s="52"/>
      <c r="AQ61" s="52"/>
      <c r="AR61" s="53">
        <f t="shared" si="23"/>
        <v>0</v>
      </c>
      <c r="AS61" s="54"/>
      <c r="AT61" s="52"/>
      <c r="AU61" s="53">
        <f t="shared" si="24"/>
        <v>0</v>
      </c>
      <c r="AV61" s="54"/>
      <c r="AW61" s="52"/>
      <c r="AX61" s="52"/>
      <c r="AY61" s="52"/>
      <c r="AZ61" s="55"/>
      <c r="BA61" s="56"/>
      <c r="BB61" s="56"/>
      <c r="BC61" s="57"/>
    </row>
    <row r="62" spans="1:55" ht="67.5" x14ac:dyDescent="0.2">
      <c r="A62" s="890"/>
      <c r="B62" s="892"/>
      <c r="C62" s="895"/>
      <c r="D62" s="940"/>
      <c r="E62" s="902"/>
      <c r="F62" s="904"/>
      <c r="G62" s="907"/>
      <c r="H62" s="910"/>
      <c r="I62" s="915"/>
      <c r="J62" s="916"/>
      <c r="K62" s="944"/>
      <c r="L62" s="926"/>
      <c r="M62" s="806" t="s">
        <v>1978</v>
      </c>
      <c r="N62" s="175" t="s">
        <v>1929</v>
      </c>
      <c r="O62" s="809">
        <v>1</v>
      </c>
      <c r="P62" s="47"/>
      <c r="Q62" s="47"/>
      <c r="R62" s="935"/>
      <c r="S62" s="48"/>
      <c r="T62" s="938"/>
      <c r="U62" s="49"/>
      <c r="V62" s="938"/>
      <c r="W62" s="49"/>
      <c r="X62" s="938"/>
      <c r="Y62" s="49"/>
      <c r="Z62" s="938"/>
      <c r="AA62" s="49"/>
      <c r="AB62" s="938"/>
      <c r="AC62" s="49"/>
      <c r="AD62" s="938"/>
      <c r="AE62" s="49"/>
      <c r="AF62" s="887"/>
      <c r="AG62" s="49"/>
      <c r="AH62" s="887"/>
      <c r="AI62" s="49"/>
      <c r="AJ62" s="920"/>
      <c r="AK62" s="103">
        <f t="shared" si="25"/>
        <v>0</v>
      </c>
      <c r="AL62" s="51"/>
      <c r="AM62" s="52"/>
      <c r="AN62" s="52"/>
      <c r="AO62" s="52"/>
      <c r="AP62" s="52"/>
      <c r="AQ62" s="52"/>
      <c r="AR62" s="53">
        <f t="shared" si="23"/>
        <v>0</v>
      </c>
      <c r="AS62" s="54"/>
      <c r="AT62" s="52"/>
      <c r="AU62" s="53">
        <f t="shared" si="24"/>
        <v>0</v>
      </c>
      <c r="AV62" s="54"/>
      <c r="AW62" s="52"/>
      <c r="AX62" s="52"/>
      <c r="AY62" s="52"/>
      <c r="AZ62" s="55"/>
      <c r="BA62" s="56"/>
      <c r="BB62" s="56"/>
      <c r="BC62" s="57"/>
    </row>
    <row r="63" spans="1:55" ht="17.25" customHeight="1" x14ac:dyDescent="0.2">
      <c r="A63" s="890"/>
      <c r="B63" s="893"/>
      <c r="C63" s="896"/>
      <c r="D63" s="941"/>
      <c r="E63" s="902"/>
      <c r="F63" s="905"/>
      <c r="G63" s="908"/>
      <c r="H63" s="911"/>
      <c r="I63" s="915"/>
      <c r="J63" s="916"/>
      <c r="K63" s="931"/>
      <c r="L63" s="926"/>
      <c r="M63" s="177"/>
      <c r="N63" s="178"/>
      <c r="O63" s="179"/>
      <c r="P63" s="107"/>
      <c r="Q63" s="107"/>
      <c r="R63" s="935"/>
      <c r="S63" s="108"/>
      <c r="T63" s="938"/>
      <c r="U63" s="109"/>
      <c r="V63" s="938"/>
      <c r="W63" s="109"/>
      <c r="X63" s="938"/>
      <c r="Y63" s="109"/>
      <c r="Z63" s="938"/>
      <c r="AA63" s="109"/>
      <c r="AB63" s="938"/>
      <c r="AC63" s="109"/>
      <c r="AD63" s="938"/>
      <c r="AE63" s="109"/>
      <c r="AF63" s="887"/>
      <c r="AG63" s="110"/>
      <c r="AH63" s="887"/>
      <c r="AI63" s="109"/>
      <c r="AJ63" s="921"/>
      <c r="AK63" s="103">
        <f t="shared" si="25"/>
        <v>0</v>
      </c>
      <c r="AL63" s="111"/>
      <c r="AM63" s="112"/>
      <c r="AN63" s="112"/>
      <c r="AO63" s="112"/>
      <c r="AP63" s="112"/>
      <c r="AQ63" s="112"/>
      <c r="AR63" s="53">
        <f t="shared" si="23"/>
        <v>0</v>
      </c>
      <c r="AS63" s="113"/>
      <c r="AT63" s="112"/>
      <c r="AU63" s="53">
        <f>SUM(AS63:AT63)</f>
        <v>0</v>
      </c>
      <c r="AV63" s="113"/>
      <c r="AW63" s="112"/>
      <c r="AX63" s="112"/>
      <c r="AY63" s="112"/>
      <c r="AZ63" s="114"/>
      <c r="BA63" s="115"/>
      <c r="BB63" s="115"/>
      <c r="BC63" s="116"/>
    </row>
    <row r="64" spans="1:55" ht="9.9499999999999993" customHeight="1" thickBot="1" x14ac:dyDescent="0.25">
      <c r="A64" s="891"/>
      <c r="B64" s="894"/>
      <c r="C64" s="897"/>
      <c r="D64" s="942"/>
      <c r="E64" s="903"/>
      <c r="F64" s="906"/>
      <c r="G64" s="909"/>
      <c r="H64" s="912"/>
      <c r="I64" s="917"/>
      <c r="J64" s="918"/>
      <c r="K64" s="945"/>
      <c r="L64" s="927"/>
      <c r="M64" s="180"/>
      <c r="N64" s="181"/>
      <c r="O64" s="182"/>
      <c r="P64" s="117"/>
      <c r="Q64" s="117"/>
      <c r="R64" s="936"/>
      <c r="S64" s="183"/>
      <c r="T64" s="939"/>
      <c r="U64" s="184"/>
      <c r="V64" s="939"/>
      <c r="W64" s="184"/>
      <c r="X64" s="939"/>
      <c r="Y64" s="184"/>
      <c r="Z64" s="939"/>
      <c r="AA64" s="184"/>
      <c r="AB64" s="939"/>
      <c r="AC64" s="184"/>
      <c r="AD64" s="939"/>
      <c r="AE64" s="184"/>
      <c r="AF64" s="888"/>
      <c r="AG64" s="185"/>
      <c r="AH64" s="888"/>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943"/>
      <c r="J65" s="943"/>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customHeight="1" x14ac:dyDescent="0.2">
      <c r="A66" s="889">
        <v>7</v>
      </c>
      <c r="B66" s="161" t="s">
        <v>1704</v>
      </c>
      <c r="C66" s="162" t="s">
        <v>1705</v>
      </c>
      <c r="D66" s="163" t="s">
        <v>21</v>
      </c>
      <c r="E66" s="163" t="s">
        <v>1892</v>
      </c>
      <c r="F66" s="162" t="s">
        <v>1706</v>
      </c>
      <c r="G66" s="164" t="s">
        <v>1678</v>
      </c>
      <c r="H66" s="164" t="s">
        <v>1679</v>
      </c>
      <c r="I66" s="165" t="s">
        <v>1908</v>
      </c>
      <c r="J66" s="166">
        <f>+$N$3</f>
        <v>2019</v>
      </c>
      <c r="K66" s="164" t="s">
        <v>1925</v>
      </c>
      <c r="L66" s="165" t="s">
        <v>1989</v>
      </c>
      <c r="M66" s="162" t="s">
        <v>1707</v>
      </c>
      <c r="N66" s="162" t="s">
        <v>1708</v>
      </c>
      <c r="O66" s="162" t="s">
        <v>1709</v>
      </c>
      <c r="P66" s="162" t="s">
        <v>1999</v>
      </c>
      <c r="Q66" s="162" t="s">
        <v>1990</v>
      </c>
      <c r="R66" s="167">
        <f>SUM(R67:R73)</f>
        <v>0</v>
      </c>
      <c r="S66" s="168">
        <f t="shared" ref="S66:AJ66" si="26">SUM(S67:S73)</f>
        <v>0</v>
      </c>
      <c r="T66" s="169">
        <f t="shared" si="26"/>
        <v>0</v>
      </c>
      <c r="U66" s="170">
        <f t="shared" si="26"/>
        <v>0</v>
      </c>
      <c r="V66" s="169">
        <f t="shared" si="26"/>
        <v>0</v>
      </c>
      <c r="W66" s="170">
        <f t="shared" si="26"/>
        <v>0</v>
      </c>
      <c r="X66" s="169">
        <f t="shared" si="26"/>
        <v>0</v>
      </c>
      <c r="Y66" s="170">
        <f t="shared" si="26"/>
        <v>0</v>
      </c>
      <c r="Z66" s="169">
        <f t="shared" si="26"/>
        <v>10000000</v>
      </c>
      <c r="AA66" s="170">
        <f t="shared" si="26"/>
        <v>0</v>
      </c>
      <c r="AB66" s="169">
        <f t="shared" si="26"/>
        <v>0</v>
      </c>
      <c r="AC66" s="170">
        <f t="shared" si="26"/>
        <v>0</v>
      </c>
      <c r="AD66" s="169">
        <f t="shared" si="26"/>
        <v>0</v>
      </c>
      <c r="AE66" s="170">
        <f t="shared" si="26"/>
        <v>0</v>
      </c>
      <c r="AF66" s="169">
        <f t="shared" si="26"/>
        <v>0</v>
      </c>
      <c r="AG66" s="171">
        <f t="shared" si="26"/>
        <v>0</v>
      </c>
      <c r="AH66" s="169">
        <f t="shared" si="26"/>
        <v>0</v>
      </c>
      <c r="AI66" s="170">
        <f t="shared" si="26"/>
        <v>0</v>
      </c>
      <c r="AJ66" s="172">
        <f t="shared" si="26"/>
        <v>10000000</v>
      </c>
      <c r="AK66" s="173">
        <f>SUM(AK67:AK73)</f>
        <v>0</v>
      </c>
      <c r="AL66" s="861"/>
      <c r="AM66" s="862"/>
      <c r="AN66" s="862"/>
      <c r="AO66" s="862"/>
      <c r="AP66" s="862"/>
      <c r="AQ66" s="862"/>
      <c r="AR66" s="863"/>
      <c r="AS66" s="864"/>
      <c r="AT66" s="862"/>
      <c r="AU66" s="863"/>
      <c r="AV66" s="864"/>
      <c r="AW66" s="862"/>
      <c r="AX66" s="862"/>
      <c r="AY66" s="862"/>
      <c r="AZ66" s="865"/>
      <c r="BA66" s="44" t="s">
        <v>1684</v>
      </c>
      <c r="BB66" s="44" t="s">
        <v>1991</v>
      </c>
      <c r="BC66" s="45" t="s">
        <v>1686</v>
      </c>
    </row>
    <row r="67" spans="1:55" ht="57" thickBot="1" x14ac:dyDescent="0.25">
      <c r="A67" s="890"/>
      <c r="B67" s="892" t="str">
        <f>VLOOKUP($D$9,'PROYECTOS REGISTRADOS'!$A$2:$D$82,4,0)</f>
        <v>Implementación de las estrategias del Plan Decenal de Salud Pública del Municipio de Tocancipá, Cundinamarca, Centro Oriente</v>
      </c>
      <c r="C67" s="895" t="str">
        <f>VLOOKUP($D$9,'PROYECTOS REGISTRADOS'!$A$2:$D$82,3,0)</f>
        <v>2016-25817-0042</v>
      </c>
      <c r="D67" s="940" t="s">
        <v>504</v>
      </c>
      <c r="E67" s="901" t="str">
        <f>IF(D67=0,"0-0",(VLOOKUP(D67,'CONSOLIDADO PLAN DESARROLLO'!$EL$9:$ET$304,2,0)))</f>
        <v>Implementar los componentes priorizados de la dimensión salud pública en emergencias y desastres</v>
      </c>
      <c r="F67" s="904" t="str">
        <f>IF(D67=0,"0-0",(VLOOKUP(D67,'CONSOLIDADO PLAN DESARROLLO'!$EL$9:$ET$304,3,0)))</f>
        <v>No de componentes implementados /número componentes priorizados</v>
      </c>
      <c r="G67" s="907">
        <f>IF(D67=0,"0-0",(VLOOKUP(D67,'CONSOLIDADO PLAN DESARROLLO'!$EL$9:$ET$304,4,0)))</f>
        <v>0</v>
      </c>
      <c r="H67" s="910">
        <f>IF(D67=0,"0-0",(VLOOKUP(D67,'CONSOLIDADO PLAN DESARROLLO'!$EL$9:$ET$304,5,0)))</f>
        <v>1</v>
      </c>
      <c r="I67" s="913">
        <f>IF(D67=0,"0-0",(VLOOKUP(D67,'CONSOLIDADO PLAN DESARROLLO'!$EL$9:$ET$304,$R$3,0)))</f>
        <v>0.25</v>
      </c>
      <c r="J67" s="914"/>
      <c r="K67" s="944"/>
      <c r="L67" s="925"/>
      <c r="M67" s="806" t="s">
        <v>1955</v>
      </c>
      <c r="N67" s="805" t="s">
        <v>1929</v>
      </c>
      <c r="O67" s="804">
        <v>4</v>
      </c>
      <c r="P67" s="48"/>
      <c r="Q67" s="47"/>
      <c r="R67" s="934">
        <f>VLOOKUP($D67,'[4]Tablero Logro Metas 2020'!$AK$7:$AS$302,3,0)</f>
        <v>0</v>
      </c>
      <c r="S67" s="48"/>
      <c r="T67" s="937">
        <f>VLOOKUP($D67,'[4]Tablero Logro Metas 2020'!$AK$7:$AS$302,4,0)</f>
        <v>0</v>
      </c>
      <c r="U67" s="48"/>
      <c r="V67" s="937">
        <f>VLOOKUP($D67,'[4]Tablero Logro Metas 2020'!$AK$7:$AS$302,5,0)</f>
        <v>0</v>
      </c>
      <c r="W67" s="48"/>
      <c r="X67" s="937">
        <f>VLOOKUP($D67,'[4]Tablero Logro Metas 2020'!$AK$7:$AS$302,6,0)</f>
        <v>0</v>
      </c>
      <c r="Y67" s="48"/>
      <c r="Z67" s="937">
        <f>VLOOKUP($D67,'[4]Tablero Logro Metas 2020'!$AK$7:$AS$302,7,0)</f>
        <v>10000000</v>
      </c>
      <c r="AA67" s="48"/>
      <c r="AB67" s="937">
        <f>VLOOKUP($D67,'[4]Tablero Logro Metas 2020'!$AK$7:$AS$302,8,0)</f>
        <v>0</v>
      </c>
      <c r="AC67" s="48"/>
      <c r="AD67" s="937">
        <f>VLOOKUP($D67,'[4]Tablero Logro Metas 2020'!$AK$7:$AS$302,9,0)</f>
        <v>0</v>
      </c>
      <c r="AE67" s="48"/>
      <c r="AF67" s="886"/>
      <c r="AG67" s="50"/>
      <c r="AH67" s="886"/>
      <c r="AI67" s="48"/>
      <c r="AJ67" s="919">
        <f>+R67+T67+V67+X67+Z67+AB67+AD67+AF67+AH67</f>
        <v>10000000</v>
      </c>
      <c r="AK67" s="103">
        <f>AC67+AE67+AG67+S67+U67+W67+Y67+AA67+AI67</f>
        <v>0</v>
      </c>
      <c r="AL67" s="79"/>
      <c r="AM67" s="80"/>
      <c r="AN67" s="80"/>
      <c r="AO67" s="80"/>
      <c r="AP67" s="80"/>
      <c r="AQ67" s="80"/>
      <c r="AR67" s="53">
        <f t="shared" ref="AR67:AR72" si="27">SUM(AL67:AQ67)</f>
        <v>0</v>
      </c>
      <c r="AS67" s="82"/>
      <c r="AT67" s="83"/>
      <c r="AU67" s="53">
        <f t="shared" ref="AU67:AU71" si="28">SUM(AS67:AT67)</f>
        <v>0</v>
      </c>
      <c r="AV67" s="54"/>
      <c r="AW67" s="52"/>
      <c r="AX67" s="52"/>
      <c r="AY67" s="52"/>
      <c r="AZ67" s="55"/>
      <c r="BA67" s="55"/>
      <c r="BB67" s="55"/>
      <c r="BC67" s="55"/>
    </row>
    <row r="68" spans="1:55" ht="56.25" x14ac:dyDescent="0.2">
      <c r="A68" s="890"/>
      <c r="B68" s="892"/>
      <c r="C68" s="895"/>
      <c r="D68" s="940"/>
      <c r="E68" s="902"/>
      <c r="F68" s="904"/>
      <c r="G68" s="907"/>
      <c r="H68" s="910"/>
      <c r="I68" s="915"/>
      <c r="J68" s="916"/>
      <c r="K68" s="944"/>
      <c r="L68" s="926"/>
      <c r="M68" s="806" t="s">
        <v>1956</v>
      </c>
      <c r="N68" s="805" t="s">
        <v>1929</v>
      </c>
      <c r="O68" s="804">
        <v>4</v>
      </c>
      <c r="P68" s="48"/>
      <c r="Q68" s="47"/>
      <c r="R68" s="935"/>
      <c r="S68" s="48"/>
      <c r="T68" s="938"/>
      <c r="U68" s="48"/>
      <c r="V68" s="938"/>
      <c r="W68" s="48"/>
      <c r="X68" s="938"/>
      <c r="Y68" s="48"/>
      <c r="Z68" s="938"/>
      <c r="AA68" s="48"/>
      <c r="AB68" s="938"/>
      <c r="AC68" s="48"/>
      <c r="AD68" s="938"/>
      <c r="AE68" s="48"/>
      <c r="AF68" s="887"/>
      <c r="AG68" s="50"/>
      <c r="AH68" s="887"/>
      <c r="AI68" s="48"/>
      <c r="AJ68" s="920"/>
      <c r="AK68" s="103">
        <f t="shared" ref="AK68:AK72" si="29">AC68+AE68+AG68+S68+U68+W68+Y68+AA68+AI68</f>
        <v>0</v>
      </c>
      <c r="AL68" s="51"/>
      <c r="AM68" s="52"/>
      <c r="AN68" s="52"/>
      <c r="AO68" s="52"/>
      <c r="AP68" s="52"/>
      <c r="AQ68" s="52"/>
      <c r="AR68" s="53">
        <f t="shared" si="27"/>
        <v>0</v>
      </c>
      <c r="AS68" s="54"/>
      <c r="AT68" s="52"/>
      <c r="AU68" s="53">
        <f t="shared" si="28"/>
        <v>0</v>
      </c>
      <c r="AV68" s="54"/>
      <c r="AW68" s="52"/>
      <c r="AX68" s="52"/>
      <c r="AY68" s="52"/>
      <c r="AZ68" s="55"/>
      <c r="BA68" s="56"/>
      <c r="BB68" s="56"/>
      <c r="BC68" s="55"/>
    </row>
    <row r="69" spans="1:55" ht="56.25" x14ac:dyDescent="0.2">
      <c r="A69" s="890"/>
      <c r="B69" s="892"/>
      <c r="C69" s="895"/>
      <c r="D69" s="940"/>
      <c r="E69" s="902"/>
      <c r="F69" s="904"/>
      <c r="G69" s="907"/>
      <c r="H69" s="910"/>
      <c r="I69" s="915"/>
      <c r="J69" s="916"/>
      <c r="K69" s="944"/>
      <c r="L69" s="926"/>
      <c r="M69" s="806" t="s">
        <v>1957</v>
      </c>
      <c r="N69" s="805" t="s">
        <v>1929</v>
      </c>
      <c r="O69" s="804">
        <v>3</v>
      </c>
      <c r="P69" s="48"/>
      <c r="Q69" s="47"/>
      <c r="R69" s="935"/>
      <c r="S69" s="48"/>
      <c r="T69" s="938"/>
      <c r="U69" s="48"/>
      <c r="V69" s="938"/>
      <c r="W69" s="48"/>
      <c r="X69" s="938"/>
      <c r="Y69" s="48"/>
      <c r="Z69" s="938"/>
      <c r="AA69" s="48"/>
      <c r="AB69" s="938"/>
      <c r="AC69" s="48"/>
      <c r="AD69" s="938"/>
      <c r="AE69" s="48"/>
      <c r="AF69" s="887"/>
      <c r="AG69" s="50"/>
      <c r="AH69" s="887"/>
      <c r="AI69" s="48"/>
      <c r="AJ69" s="920"/>
      <c r="AK69" s="103">
        <f t="shared" si="29"/>
        <v>0</v>
      </c>
      <c r="AL69" s="51"/>
      <c r="AM69" s="52"/>
      <c r="AN69" s="52"/>
      <c r="AO69" s="52"/>
      <c r="AP69" s="52"/>
      <c r="AQ69" s="52"/>
      <c r="AR69" s="53">
        <f t="shared" si="27"/>
        <v>0</v>
      </c>
      <c r="AS69" s="54"/>
      <c r="AT69" s="52"/>
      <c r="AU69" s="53">
        <f t="shared" si="28"/>
        <v>0</v>
      </c>
      <c r="AV69" s="54"/>
      <c r="AW69" s="52"/>
      <c r="AX69" s="52"/>
      <c r="AY69" s="52"/>
      <c r="AZ69" s="55"/>
      <c r="BA69" s="56"/>
      <c r="BB69" s="56"/>
      <c r="BC69" s="55"/>
    </row>
    <row r="70" spans="1:55" ht="45" x14ac:dyDescent="0.2">
      <c r="A70" s="890"/>
      <c r="B70" s="892"/>
      <c r="C70" s="895"/>
      <c r="D70" s="940"/>
      <c r="E70" s="902"/>
      <c r="F70" s="904"/>
      <c r="G70" s="907"/>
      <c r="H70" s="910"/>
      <c r="I70" s="915"/>
      <c r="J70" s="916"/>
      <c r="K70" s="944"/>
      <c r="L70" s="926"/>
      <c r="M70" s="806" t="s">
        <v>1958</v>
      </c>
      <c r="N70" s="805" t="s">
        <v>1929</v>
      </c>
      <c r="O70" s="804">
        <v>4</v>
      </c>
      <c r="P70" s="48"/>
      <c r="Q70" s="47"/>
      <c r="R70" s="935"/>
      <c r="S70" s="48"/>
      <c r="T70" s="938"/>
      <c r="U70" s="48"/>
      <c r="V70" s="938"/>
      <c r="W70" s="48"/>
      <c r="X70" s="938"/>
      <c r="Y70" s="48"/>
      <c r="Z70" s="938"/>
      <c r="AA70" s="48"/>
      <c r="AB70" s="938"/>
      <c r="AC70" s="48"/>
      <c r="AD70" s="938"/>
      <c r="AE70" s="48"/>
      <c r="AF70" s="887"/>
      <c r="AG70" s="49"/>
      <c r="AH70" s="887"/>
      <c r="AI70" s="48"/>
      <c r="AJ70" s="920"/>
      <c r="AK70" s="103">
        <f t="shared" si="29"/>
        <v>0</v>
      </c>
      <c r="AL70" s="51"/>
      <c r="AM70" s="52"/>
      <c r="AN70" s="52"/>
      <c r="AO70" s="52"/>
      <c r="AP70" s="52"/>
      <c r="AQ70" s="52"/>
      <c r="AR70" s="53">
        <f t="shared" si="27"/>
        <v>0</v>
      </c>
      <c r="AS70" s="54"/>
      <c r="AT70" s="52"/>
      <c r="AU70" s="53">
        <f t="shared" si="28"/>
        <v>0</v>
      </c>
      <c r="AV70" s="54"/>
      <c r="AW70" s="52"/>
      <c r="AX70" s="52"/>
      <c r="AY70" s="52"/>
      <c r="AZ70" s="55"/>
      <c r="BA70" s="55"/>
      <c r="BB70" s="55"/>
      <c r="BC70" s="55"/>
    </row>
    <row r="71" spans="1:55" ht="67.5" x14ac:dyDescent="0.2">
      <c r="A71" s="890"/>
      <c r="B71" s="892"/>
      <c r="C71" s="895"/>
      <c r="D71" s="940"/>
      <c r="E71" s="902"/>
      <c r="F71" s="904"/>
      <c r="G71" s="907"/>
      <c r="H71" s="910"/>
      <c r="I71" s="915"/>
      <c r="J71" s="916"/>
      <c r="K71" s="944"/>
      <c r="L71" s="926"/>
      <c r="M71" s="806" t="s">
        <v>1959</v>
      </c>
      <c r="N71" s="805" t="s">
        <v>1929</v>
      </c>
      <c r="O71" s="804">
        <v>1</v>
      </c>
      <c r="P71" s="48"/>
      <c r="Q71" s="47"/>
      <c r="R71" s="935"/>
      <c r="S71" s="48"/>
      <c r="T71" s="938"/>
      <c r="U71" s="48"/>
      <c r="V71" s="938"/>
      <c r="W71" s="48"/>
      <c r="X71" s="938"/>
      <c r="Y71" s="48"/>
      <c r="Z71" s="938"/>
      <c r="AA71" s="48"/>
      <c r="AB71" s="938"/>
      <c r="AC71" s="48"/>
      <c r="AD71" s="938"/>
      <c r="AE71" s="48"/>
      <c r="AF71" s="887"/>
      <c r="AG71" s="49"/>
      <c r="AH71" s="887"/>
      <c r="AI71" s="48"/>
      <c r="AJ71" s="920"/>
      <c r="AK71" s="103">
        <f t="shared" si="29"/>
        <v>0</v>
      </c>
      <c r="AL71" s="51"/>
      <c r="AM71" s="52"/>
      <c r="AN71" s="52"/>
      <c r="AO71" s="52"/>
      <c r="AP71" s="52"/>
      <c r="AQ71" s="52"/>
      <c r="AR71" s="53">
        <f t="shared" si="27"/>
        <v>0</v>
      </c>
      <c r="AS71" s="54"/>
      <c r="AT71" s="52"/>
      <c r="AU71" s="53">
        <f t="shared" si="28"/>
        <v>0</v>
      </c>
      <c r="AV71" s="54"/>
      <c r="AW71" s="52"/>
      <c r="AX71" s="52"/>
      <c r="AY71" s="52"/>
      <c r="AZ71" s="55"/>
      <c r="BA71" s="56"/>
      <c r="BB71" s="56"/>
      <c r="BC71" s="57"/>
    </row>
    <row r="72" spans="1:55" ht="67.5" x14ac:dyDescent="0.2">
      <c r="A72" s="890"/>
      <c r="B72" s="893"/>
      <c r="C72" s="896"/>
      <c r="D72" s="941"/>
      <c r="E72" s="902"/>
      <c r="F72" s="905"/>
      <c r="G72" s="908"/>
      <c r="H72" s="911"/>
      <c r="I72" s="915"/>
      <c r="J72" s="916"/>
      <c r="K72" s="931"/>
      <c r="L72" s="926"/>
      <c r="M72" s="808" t="s">
        <v>1979</v>
      </c>
      <c r="N72" s="178" t="s">
        <v>1929</v>
      </c>
      <c r="O72" s="809"/>
      <c r="P72" s="107"/>
      <c r="Q72" s="107"/>
      <c r="R72" s="935"/>
      <c r="S72" s="108"/>
      <c r="T72" s="938"/>
      <c r="U72" s="109"/>
      <c r="V72" s="938"/>
      <c r="W72" s="109"/>
      <c r="X72" s="938"/>
      <c r="Y72" s="109"/>
      <c r="Z72" s="938"/>
      <c r="AA72" s="109"/>
      <c r="AB72" s="938"/>
      <c r="AC72" s="109"/>
      <c r="AD72" s="938"/>
      <c r="AE72" s="109"/>
      <c r="AF72" s="887"/>
      <c r="AG72" s="49"/>
      <c r="AH72" s="887"/>
      <c r="AI72" s="109"/>
      <c r="AJ72" s="921"/>
      <c r="AK72" s="103">
        <f t="shared" si="29"/>
        <v>0</v>
      </c>
      <c r="AL72" s="111"/>
      <c r="AM72" s="112"/>
      <c r="AN72" s="112"/>
      <c r="AO72" s="112"/>
      <c r="AP72" s="112"/>
      <c r="AQ72" s="112"/>
      <c r="AR72" s="53">
        <f t="shared" si="27"/>
        <v>0</v>
      </c>
      <c r="AS72" s="113"/>
      <c r="AT72" s="112"/>
      <c r="AU72" s="53">
        <f>SUM(AS72:AT72)</f>
        <v>0</v>
      </c>
      <c r="AV72" s="113"/>
      <c r="AW72" s="112"/>
      <c r="AX72" s="112"/>
      <c r="AY72" s="112"/>
      <c r="AZ72" s="114"/>
      <c r="BA72" s="115"/>
      <c r="BB72" s="115"/>
      <c r="BC72" s="116"/>
    </row>
    <row r="73" spans="1:55" ht="9.9499999999999993" customHeight="1" thickBot="1" x14ac:dyDescent="0.25">
      <c r="A73" s="891"/>
      <c r="B73" s="894"/>
      <c r="C73" s="897"/>
      <c r="D73" s="942"/>
      <c r="E73" s="903"/>
      <c r="F73" s="906"/>
      <c r="G73" s="909"/>
      <c r="H73" s="912"/>
      <c r="I73" s="917"/>
      <c r="J73" s="918"/>
      <c r="K73" s="945"/>
      <c r="L73" s="927"/>
      <c r="M73" s="180"/>
      <c r="N73" s="181"/>
      <c r="O73" s="182"/>
      <c r="P73" s="117"/>
      <c r="Q73" s="117"/>
      <c r="R73" s="936"/>
      <c r="S73" s="183"/>
      <c r="T73" s="939"/>
      <c r="U73" s="184"/>
      <c r="V73" s="939"/>
      <c r="W73" s="184"/>
      <c r="X73" s="939"/>
      <c r="Y73" s="184"/>
      <c r="Z73" s="939"/>
      <c r="AA73" s="184"/>
      <c r="AB73" s="939"/>
      <c r="AC73" s="184"/>
      <c r="AD73" s="939"/>
      <c r="AE73" s="184"/>
      <c r="AF73" s="888"/>
      <c r="AG73" s="185"/>
      <c r="AH73" s="888"/>
      <c r="AI73" s="184"/>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customHeight="1" x14ac:dyDescent="0.2">
      <c r="A74" s="156"/>
      <c r="B74" s="192"/>
      <c r="C74" s="192"/>
      <c r="D74" s="192"/>
      <c r="E74" s="192"/>
      <c r="F74" s="192"/>
      <c r="G74" s="192"/>
      <c r="H74" s="192"/>
      <c r="I74" s="943"/>
      <c r="J74" s="943"/>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customHeight="1" x14ac:dyDescent="0.2">
      <c r="A75" s="889">
        <v>8</v>
      </c>
      <c r="B75" s="161" t="s">
        <v>1704</v>
      </c>
      <c r="C75" s="162" t="s">
        <v>1705</v>
      </c>
      <c r="D75" s="163" t="s">
        <v>21</v>
      </c>
      <c r="E75" s="163" t="s">
        <v>1892</v>
      </c>
      <c r="F75" s="162" t="s">
        <v>1706</v>
      </c>
      <c r="G75" s="164" t="s">
        <v>1678</v>
      </c>
      <c r="H75" s="164" t="s">
        <v>1679</v>
      </c>
      <c r="I75" s="165" t="s">
        <v>1908</v>
      </c>
      <c r="J75" s="166">
        <f>+$N$3</f>
        <v>2019</v>
      </c>
      <c r="K75" s="164" t="s">
        <v>1925</v>
      </c>
      <c r="L75" s="165" t="s">
        <v>1989</v>
      </c>
      <c r="M75" s="162" t="s">
        <v>1707</v>
      </c>
      <c r="N75" s="162" t="s">
        <v>1708</v>
      </c>
      <c r="O75" s="162" t="s">
        <v>1709</v>
      </c>
      <c r="P75" s="162" t="s">
        <v>1999</v>
      </c>
      <c r="Q75" s="162" t="s">
        <v>1990</v>
      </c>
      <c r="R75" s="167">
        <f>SUM(R76:R82)</f>
        <v>0</v>
      </c>
      <c r="S75" s="168">
        <f t="shared" ref="S75:AJ75" si="30">SUM(S76:S82)</f>
        <v>0</v>
      </c>
      <c r="T75" s="169">
        <f t="shared" si="30"/>
        <v>0</v>
      </c>
      <c r="U75" s="170">
        <f t="shared" si="30"/>
        <v>0</v>
      </c>
      <c r="V75" s="169">
        <f t="shared" si="30"/>
        <v>0</v>
      </c>
      <c r="W75" s="170">
        <f t="shared" si="30"/>
        <v>0</v>
      </c>
      <c r="X75" s="169">
        <f t="shared" si="30"/>
        <v>0</v>
      </c>
      <c r="Y75" s="170">
        <f t="shared" si="30"/>
        <v>0</v>
      </c>
      <c r="Z75" s="169">
        <f t="shared" si="30"/>
        <v>30334500</v>
      </c>
      <c r="AA75" s="170">
        <f t="shared" si="30"/>
        <v>0</v>
      </c>
      <c r="AB75" s="169">
        <f t="shared" si="30"/>
        <v>0</v>
      </c>
      <c r="AC75" s="170">
        <f t="shared" si="30"/>
        <v>0</v>
      </c>
      <c r="AD75" s="169">
        <f t="shared" si="30"/>
        <v>0</v>
      </c>
      <c r="AE75" s="170">
        <f t="shared" si="30"/>
        <v>0</v>
      </c>
      <c r="AF75" s="169">
        <f t="shared" si="30"/>
        <v>0</v>
      </c>
      <c r="AG75" s="171">
        <f t="shared" si="30"/>
        <v>0</v>
      </c>
      <c r="AH75" s="169">
        <f t="shared" si="30"/>
        <v>0</v>
      </c>
      <c r="AI75" s="170">
        <f t="shared" si="30"/>
        <v>0</v>
      </c>
      <c r="AJ75" s="172">
        <f t="shared" si="30"/>
        <v>30334500</v>
      </c>
      <c r="AK75" s="173">
        <f>SUM(AK76:AK82)</f>
        <v>0</v>
      </c>
      <c r="AL75" s="861"/>
      <c r="AM75" s="862"/>
      <c r="AN75" s="862"/>
      <c r="AO75" s="862"/>
      <c r="AP75" s="862"/>
      <c r="AQ75" s="862"/>
      <c r="AR75" s="863"/>
      <c r="AS75" s="864"/>
      <c r="AT75" s="862"/>
      <c r="AU75" s="863"/>
      <c r="AV75" s="864"/>
      <c r="AW75" s="862"/>
      <c r="AX75" s="862"/>
      <c r="AY75" s="862"/>
      <c r="AZ75" s="865"/>
      <c r="BA75" s="44" t="s">
        <v>1684</v>
      </c>
      <c r="BB75" s="44" t="s">
        <v>1991</v>
      </c>
      <c r="BC75" s="45" t="s">
        <v>1686</v>
      </c>
    </row>
    <row r="76" spans="1:55" ht="56.25" customHeight="1" thickBot="1" x14ac:dyDescent="0.25">
      <c r="A76" s="890"/>
      <c r="B76" s="892" t="str">
        <f>VLOOKUP($D$9,'PROYECTOS REGISTRADOS'!$A$2:$D$82,4,0)</f>
        <v>Implementación de las estrategias del Plan Decenal de Salud Pública del Municipio de Tocancipá, Cundinamarca, Centro Oriente</v>
      </c>
      <c r="C76" s="895" t="str">
        <f>VLOOKUP($D$9,'PROYECTOS REGISTRADOS'!$A$2:$D$82,3,0)</f>
        <v>2016-25817-0042</v>
      </c>
      <c r="D76" s="940" t="s">
        <v>512</v>
      </c>
      <c r="E76" s="901" t="str">
        <f>IF(D76=0,"0-0",(VLOOKUP(D76,'CONSOLIDADO PLAN DESARROLLO'!$EL$9:$ET$304,2,0)))</f>
        <v>Implementar los componentes priorizados de la dimensión salud pública  salud y ámbito laboral</v>
      </c>
      <c r="F76" s="904" t="str">
        <f>IF(D76=0,"0-0",(VLOOKUP(D76,'CONSOLIDADO PLAN DESARROLLO'!$EL$9:$ET$304,3,0)))</f>
        <v>No de componentes implementados /número componentes priorizados</v>
      </c>
      <c r="G76" s="907">
        <f>IF(D76=0,"0-0",(VLOOKUP(D76,'CONSOLIDADO PLAN DESARROLLO'!$EL$9:$ET$304,4,0)))</f>
        <v>0</v>
      </c>
      <c r="H76" s="910">
        <f>IF(D76=0,"0-0",(VLOOKUP(D76,'CONSOLIDADO PLAN DESARROLLO'!$EL$9:$ET$304,5,0)))</f>
        <v>2</v>
      </c>
      <c r="I76" s="913">
        <f>IF(D76=0,"0-0",(VLOOKUP(D76,'CONSOLIDADO PLAN DESARROLLO'!$EL$9:$ET$304,$R$3,0)))</f>
        <v>0.5</v>
      </c>
      <c r="J76" s="914"/>
      <c r="K76" s="944"/>
      <c r="L76" s="925"/>
      <c r="M76" s="806" t="s">
        <v>1960</v>
      </c>
      <c r="N76" s="805" t="s">
        <v>1929</v>
      </c>
      <c r="O76" s="804">
        <v>4</v>
      </c>
      <c r="P76" s="47"/>
      <c r="Q76" s="47"/>
      <c r="R76" s="934">
        <f>VLOOKUP($D76,'[4]Tablero Logro Metas 2020'!$AK$7:$AS$302,3,0)</f>
        <v>0</v>
      </c>
      <c r="S76" s="48"/>
      <c r="T76" s="937">
        <f>VLOOKUP($D76,'[4]Tablero Logro Metas 2020'!$AK$7:$AS$302,4,0)</f>
        <v>0</v>
      </c>
      <c r="U76" s="48"/>
      <c r="V76" s="937">
        <f>VLOOKUP($D76,'[4]Tablero Logro Metas 2020'!$AK$7:$AS$302,5,0)</f>
        <v>0</v>
      </c>
      <c r="W76" s="48"/>
      <c r="X76" s="937">
        <f>VLOOKUP($D76,'[4]Tablero Logro Metas 2020'!$AK$7:$AS$302,6,0)</f>
        <v>0</v>
      </c>
      <c r="Y76" s="48"/>
      <c r="Z76" s="937">
        <f>VLOOKUP($D76,'[4]Tablero Logro Metas 2020'!$AK$7:$AS$302,7,0)</f>
        <v>30334500</v>
      </c>
      <c r="AA76" s="49"/>
      <c r="AB76" s="937">
        <f>VLOOKUP($D76,'[4]Tablero Logro Metas 2020'!$AK$7:$AS$302,8,0)</f>
        <v>0</v>
      </c>
      <c r="AC76" s="48"/>
      <c r="AD76" s="937">
        <f>VLOOKUP($D76,'[4]Tablero Logro Metas 2020'!$AK$7:$AS$302,9,0)</f>
        <v>0</v>
      </c>
      <c r="AE76" s="48"/>
      <c r="AF76" s="886"/>
      <c r="AG76" s="50"/>
      <c r="AH76" s="886"/>
      <c r="AI76" s="48"/>
      <c r="AJ76" s="919">
        <f>+R76+T76+V76+X76+Z76+AB76+AD76+AF76+AH76</f>
        <v>30334500</v>
      </c>
      <c r="AK76" s="103">
        <f>AC76+AE76+AG76+S76+U76+W76+Y76+AA76+AI76</f>
        <v>0</v>
      </c>
      <c r="AL76" s="79"/>
      <c r="AM76" s="80"/>
      <c r="AN76" s="80"/>
      <c r="AO76" s="80"/>
      <c r="AP76" s="80"/>
      <c r="AQ76" s="80"/>
      <c r="AR76" s="53">
        <f t="shared" ref="AR76:AR81" si="31">SUM(AL76:AQ76)</f>
        <v>0</v>
      </c>
      <c r="AS76" s="82"/>
      <c r="AT76" s="83"/>
      <c r="AU76" s="53">
        <f t="shared" ref="AU76:AU80" si="32">SUM(AS76:AT76)</f>
        <v>0</v>
      </c>
      <c r="AV76" s="54"/>
      <c r="AW76" s="52"/>
      <c r="AX76" s="52"/>
      <c r="AY76" s="52"/>
      <c r="AZ76" s="55"/>
      <c r="BA76" s="56"/>
      <c r="BB76" s="56"/>
      <c r="BC76" s="55"/>
    </row>
    <row r="77" spans="1:55" ht="56.25" x14ac:dyDescent="0.2">
      <c r="A77" s="890"/>
      <c r="B77" s="892"/>
      <c r="C77" s="895"/>
      <c r="D77" s="940"/>
      <c r="E77" s="902"/>
      <c r="F77" s="904"/>
      <c r="G77" s="907"/>
      <c r="H77" s="910"/>
      <c r="I77" s="915"/>
      <c r="J77" s="916"/>
      <c r="K77" s="944"/>
      <c r="L77" s="926"/>
      <c r="M77" s="806" t="s">
        <v>1961</v>
      </c>
      <c r="N77" s="805" t="s">
        <v>1929</v>
      </c>
      <c r="O77" s="804">
        <v>4</v>
      </c>
      <c r="P77" s="47"/>
      <c r="Q77" s="47"/>
      <c r="R77" s="935"/>
      <c r="S77" s="48"/>
      <c r="T77" s="938"/>
      <c r="U77" s="48"/>
      <c r="V77" s="938"/>
      <c r="W77" s="48"/>
      <c r="X77" s="938"/>
      <c r="Y77" s="48"/>
      <c r="Z77" s="938"/>
      <c r="AA77" s="49"/>
      <c r="AB77" s="938"/>
      <c r="AC77" s="48"/>
      <c r="AD77" s="938"/>
      <c r="AE77" s="48"/>
      <c r="AF77" s="887"/>
      <c r="AG77" s="50"/>
      <c r="AH77" s="887"/>
      <c r="AI77" s="48"/>
      <c r="AJ77" s="920"/>
      <c r="AK77" s="103">
        <f t="shared" ref="AK77:AK81" si="33">AC77+AE77+AG77+S77+U77+W77+Y77+AA77+AI77</f>
        <v>0</v>
      </c>
      <c r="AL77" s="51"/>
      <c r="AM77" s="52"/>
      <c r="AN77" s="52"/>
      <c r="AO77" s="52"/>
      <c r="AP77" s="52"/>
      <c r="AQ77" s="52"/>
      <c r="AR77" s="53">
        <f t="shared" si="31"/>
        <v>0</v>
      </c>
      <c r="AS77" s="54"/>
      <c r="AT77" s="52"/>
      <c r="AU77" s="53">
        <f t="shared" si="32"/>
        <v>0</v>
      </c>
      <c r="AV77" s="54"/>
      <c r="AW77" s="52"/>
      <c r="AX77" s="52"/>
      <c r="AY77" s="52"/>
      <c r="AZ77" s="55"/>
      <c r="BA77" s="56"/>
      <c r="BB77" s="56"/>
      <c r="BC77" s="55"/>
    </row>
    <row r="78" spans="1:55" ht="45" x14ac:dyDescent="0.2">
      <c r="A78" s="890"/>
      <c r="B78" s="892"/>
      <c r="C78" s="895"/>
      <c r="D78" s="940"/>
      <c r="E78" s="902"/>
      <c r="F78" s="904"/>
      <c r="G78" s="907"/>
      <c r="H78" s="910"/>
      <c r="I78" s="915"/>
      <c r="J78" s="916"/>
      <c r="K78" s="944"/>
      <c r="L78" s="926"/>
      <c r="M78" s="806" t="s">
        <v>1962</v>
      </c>
      <c r="N78" s="805" t="s">
        <v>1929</v>
      </c>
      <c r="O78" s="804">
        <v>4</v>
      </c>
      <c r="P78" s="47"/>
      <c r="Q78" s="47"/>
      <c r="R78" s="935"/>
      <c r="S78" s="48"/>
      <c r="T78" s="938"/>
      <c r="U78" s="48"/>
      <c r="V78" s="938"/>
      <c r="W78" s="48"/>
      <c r="X78" s="938"/>
      <c r="Y78" s="48"/>
      <c r="Z78" s="938"/>
      <c r="AA78" s="49"/>
      <c r="AB78" s="938"/>
      <c r="AC78" s="48"/>
      <c r="AD78" s="938"/>
      <c r="AE78" s="48"/>
      <c r="AF78" s="887"/>
      <c r="AG78" s="50"/>
      <c r="AH78" s="887"/>
      <c r="AI78" s="48"/>
      <c r="AJ78" s="920"/>
      <c r="AK78" s="103">
        <f t="shared" si="33"/>
        <v>0</v>
      </c>
      <c r="AL78" s="51"/>
      <c r="AM78" s="52"/>
      <c r="AN78" s="52"/>
      <c r="AO78" s="52"/>
      <c r="AP78" s="52"/>
      <c r="AQ78" s="52"/>
      <c r="AR78" s="53">
        <f t="shared" si="31"/>
        <v>0</v>
      </c>
      <c r="AS78" s="54"/>
      <c r="AT78" s="52"/>
      <c r="AU78" s="53">
        <f t="shared" si="32"/>
        <v>0</v>
      </c>
      <c r="AV78" s="54"/>
      <c r="AW78" s="52"/>
      <c r="AX78" s="52"/>
      <c r="AY78" s="52"/>
      <c r="AZ78" s="55"/>
      <c r="BA78" s="56"/>
      <c r="BB78" s="56"/>
      <c r="BC78" s="55"/>
    </row>
    <row r="79" spans="1:55" ht="67.5" x14ac:dyDescent="0.2">
      <c r="A79" s="890"/>
      <c r="B79" s="892"/>
      <c r="C79" s="895"/>
      <c r="D79" s="940"/>
      <c r="E79" s="902"/>
      <c r="F79" s="904"/>
      <c r="G79" s="907"/>
      <c r="H79" s="910"/>
      <c r="I79" s="915"/>
      <c r="J79" s="916"/>
      <c r="K79" s="944"/>
      <c r="L79" s="926"/>
      <c r="M79" s="806" t="s">
        <v>1963</v>
      </c>
      <c r="N79" s="805" t="s">
        <v>1929</v>
      </c>
      <c r="O79" s="804">
        <v>1</v>
      </c>
      <c r="P79" s="47"/>
      <c r="Q79" s="47"/>
      <c r="R79" s="935"/>
      <c r="S79" s="48"/>
      <c r="T79" s="938"/>
      <c r="U79" s="48"/>
      <c r="V79" s="938"/>
      <c r="W79" s="48"/>
      <c r="X79" s="938"/>
      <c r="Y79" s="48"/>
      <c r="Z79" s="938"/>
      <c r="AA79" s="49"/>
      <c r="AB79" s="938"/>
      <c r="AC79" s="48"/>
      <c r="AD79" s="938"/>
      <c r="AE79" s="48"/>
      <c r="AF79" s="887"/>
      <c r="AG79" s="50"/>
      <c r="AH79" s="887"/>
      <c r="AI79" s="48"/>
      <c r="AJ79" s="920"/>
      <c r="AK79" s="103">
        <f t="shared" si="33"/>
        <v>0</v>
      </c>
      <c r="AL79" s="51"/>
      <c r="AM79" s="52"/>
      <c r="AN79" s="52"/>
      <c r="AO79" s="52"/>
      <c r="AP79" s="52"/>
      <c r="AQ79" s="52"/>
      <c r="AR79" s="53">
        <f t="shared" si="31"/>
        <v>0</v>
      </c>
      <c r="AS79" s="54"/>
      <c r="AT79" s="52"/>
      <c r="AU79" s="53">
        <f t="shared" si="32"/>
        <v>0</v>
      </c>
      <c r="AV79" s="54"/>
      <c r="AW79" s="52"/>
      <c r="AX79" s="52"/>
      <c r="AY79" s="52"/>
      <c r="AZ79" s="55"/>
      <c r="BA79" s="55"/>
      <c r="BB79" s="55"/>
      <c r="BC79" s="55"/>
    </row>
    <row r="80" spans="1:55" ht="67.5" x14ac:dyDescent="0.2">
      <c r="A80" s="890"/>
      <c r="B80" s="892"/>
      <c r="C80" s="895"/>
      <c r="D80" s="940"/>
      <c r="E80" s="902"/>
      <c r="F80" s="904"/>
      <c r="G80" s="907"/>
      <c r="H80" s="910"/>
      <c r="I80" s="915"/>
      <c r="J80" s="916"/>
      <c r="K80" s="944"/>
      <c r="L80" s="926"/>
      <c r="M80" s="806" t="s">
        <v>1980</v>
      </c>
      <c r="N80" s="175" t="s">
        <v>1929</v>
      </c>
      <c r="O80" s="807"/>
      <c r="P80" s="47"/>
      <c r="Q80" s="47"/>
      <c r="R80" s="935"/>
      <c r="S80" s="48"/>
      <c r="T80" s="938"/>
      <c r="U80" s="49"/>
      <c r="V80" s="938"/>
      <c r="W80" s="49"/>
      <c r="X80" s="938"/>
      <c r="Y80" s="49"/>
      <c r="Z80" s="938"/>
      <c r="AA80" s="49"/>
      <c r="AB80" s="938"/>
      <c r="AC80" s="49"/>
      <c r="AD80" s="938"/>
      <c r="AE80" s="49"/>
      <c r="AF80" s="887"/>
      <c r="AG80" s="50"/>
      <c r="AH80" s="887"/>
      <c r="AI80" s="49"/>
      <c r="AJ80" s="920"/>
      <c r="AK80" s="103">
        <f t="shared" si="33"/>
        <v>0</v>
      </c>
      <c r="AL80" s="51"/>
      <c r="AM80" s="52"/>
      <c r="AN80" s="52"/>
      <c r="AO80" s="52"/>
      <c r="AP80" s="52"/>
      <c r="AQ80" s="52"/>
      <c r="AR80" s="53">
        <f t="shared" si="31"/>
        <v>0</v>
      </c>
      <c r="AS80" s="54"/>
      <c r="AT80" s="52"/>
      <c r="AU80" s="53">
        <f t="shared" si="32"/>
        <v>0</v>
      </c>
      <c r="AV80" s="54"/>
      <c r="AW80" s="52"/>
      <c r="AX80" s="52"/>
      <c r="AY80" s="52"/>
      <c r="AZ80" s="55"/>
      <c r="BA80" s="56"/>
      <c r="BB80" s="56"/>
      <c r="BC80" s="57"/>
    </row>
    <row r="81" spans="1:55" ht="17.25" customHeight="1" x14ac:dyDescent="0.2">
      <c r="A81" s="890"/>
      <c r="B81" s="893"/>
      <c r="C81" s="896"/>
      <c r="D81" s="941"/>
      <c r="E81" s="902"/>
      <c r="F81" s="905"/>
      <c r="G81" s="908"/>
      <c r="H81" s="911"/>
      <c r="I81" s="915"/>
      <c r="J81" s="916"/>
      <c r="K81" s="931"/>
      <c r="L81" s="926"/>
      <c r="M81" s="177"/>
      <c r="N81" s="178"/>
      <c r="O81" s="179"/>
      <c r="P81" s="107"/>
      <c r="Q81" s="107"/>
      <c r="R81" s="935"/>
      <c r="S81" s="108"/>
      <c r="T81" s="938"/>
      <c r="U81" s="109"/>
      <c r="V81" s="938"/>
      <c r="W81" s="109"/>
      <c r="X81" s="938"/>
      <c r="Y81" s="109"/>
      <c r="Z81" s="938"/>
      <c r="AA81" s="109"/>
      <c r="AB81" s="938"/>
      <c r="AC81" s="109"/>
      <c r="AD81" s="938"/>
      <c r="AE81" s="109"/>
      <c r="AF81" s="887"/>
      <c r="AG81" s="110"/>
      <c r="AH81" s="887"/>
      <c r="AI81" s="109"/>
      <c r="AJ81" s="921"/>
      <c r="AK81" s="103">
        <f t="shared" si="33"/>
        <v>0</v>
      </c>
      <c r="AL81" s="111"/>
      <c r="AM81" s="112"/>
      <c r="AN81" s="112"/>
      <c r="AO81" s="112"/>
      <c r="AP81" s="112"/>
      <c r="AQ81" s="112"/>
      <c r="AR81" s="53">
        <f t="shared" si="31"/>
        <v>0</v>
      </c>
      <c r="AS81" s="113"/>
      <c r="AT81" s="112"/>
      <c r="AU81" s="53">
        <f>SUM(AS81:AT81)</f>
        <v>0</v>
      </c>
      <c r="AV81" s="113"/>
      <c r="AW81" s="112"/>
      <c r="AX81" s="112"/>
      <c r="AY81" s="112"/>
      <c r="AZ81" s="114"/>
      <c r="BA81" s="115"/>
      <c r="BB81" s="115"/>
      <c r="BC81" s="116"/>
    </row>
    <row r="82" spans="1:55" ht="9.9499999999999993" customHeight="1" thickBot="1" x14ac:dyDescent="0.25">
      <c r="A82" s="891"/>
      <c r="B82" s="894"/>
      <c r="C82" s="897"/>
      <c r="D82" s="942"/>
      <c r="E82" s="903"/>
      <c r="F82" s="906"/>
      <c r="G82" s="909"/>
      <c r="H82" s="912"/>
      <c r="I82" s="917"/>
      <c r="J82" s="918"/>
      <c r="K82" s="945"/>
      <c r="L82" s="927"/>
      <c r="M82" s="180"/>
      <c r="N82" s="181"/>
      <c r="O82" s="182"/>
      <c r="P82" s="117"/>
      <c r="Q82" s="117"/>
      <c r="R82" s="936"/>
      <c r="S82" s="183"/>
      <c r="T82" s="939"/>
      <c r="U82" s="184"/>
      <c r="V82" s="939"/>
      <c r="W82" s="184"/>
      <c r="X82" s="939"/>
      <c r="Y82" s="184"/>
      <c r="Z82" s="939"/>
      <c r="AA82" s="184"/>
      <c r="AB82" s="939"/>
      <c r="AC82" s="184"/>
      <c r="AD82" s="939"/>
      <c r="AE82" s="184"/>
      <c r="AF82" s="888"/>
      <c r="AG82" s="185"/>
      <c r="AH82" s="888"/>
      <c r="AI82" s="184"/>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customHeight="1" x14ac:dyDescent="0.2">
      <c r="A83" s="156"/>
      <c r="B83" s="192"/>
      <c r="C83" s="192"/>
      <c r="D83" s="192"/>
      <c r="E83" s="192"/>
      <c r="F83" s="192"/>
      <c r="G83" s="192"/>
      <c r="H83" s="192"/>
      <c r="I83" s="943"/>
      <c r="J83" s="943"/>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customHeight="1" x14ac:dyDescent="0.2">
      <c r="A84" s="889">
        <v>9</v>
      </c>
      <c r="B84" s="161" t="s">
        <v>1704</v>
      </c>
      <c r="C84" s="162" t="s">
        <v>1705</v>
      </c>
      <c r="D84" s="163" t="s">
        <v>21</v>
      </c>
      <c r="E84" s="163" t="s">
        <v>1892</v>
      </c>
      <c r="F84" s="162" t="s">
        <v>1706</v>
      </c>
      <c r="G84" s="164" t="s">
        <v>1678</v>
      </c>
      <c r="H84" s="164" t="s">
        <v>1679</v>
      </c>
      <c r="I84" s="165" t="s">
        <v>1908</v>
      </c>
      <c r="J84" s="166">
        <f>+$N$3</f>
        <v>2019</v>
      </c>
      <c r="K84" s="164" t="s">
        <v>1925</v>
      </c>
      <c r="L84" s="165" t="s">
        <v>1989</v>
      </c>
      <c r="M84" s="162" t="s">
        <v>1707</v>
      </c>
      <c r="N84" s="162" t="s">
        <v>1708</v>
      </c>
      <c r="O84" s="162" t="s">
        <v>1709</v>
      </c>
      <c r="P84" s="162" t="s">
        <v>1999</v>
      </c>
      <c r="Q84" s="162" t="s">
        <v>1990</v>
      </c>
      <c r="R84" s="167">
        <f>SUM(R85:R91)</f>
        <v>0</v>
      </c>
      <c r="S84" s="168">
        <f t="shared" ref="S84:AJ84" si="34">SUM(S85:S91)</f>
        <v>0</v>
      </c>
      <c r="T84" s="169">
        <f t="shared" si="34"/>
        <v>0</v>
      </c>
      <c r="U84" s="170">
        <f t="shared" si="34"/>
        <v>0</v>
      </c>
      <c r="V84" s="169">
        <f t="shared" si="34"/>
        <v>0</v>
      </c>
      <c r="W84" s="170">
        <f t="shared" si="34"/>
        <v>0</v>
      </c>
      <c r="X84" s="169">
        <f t="shared" si="34"/>
        <v>0</v>
      </c>
      <c r="Y84" s="170">
        <f t="shared" si="34"/>
        <v>0</v>
      </c>
      <c r="Z84" s="169">
        <f t="shared" si="34"/>
        <v>340669000</v>
      </c>
      <c r="AA84" s="170">
        <f t="shared" si="34"/>
        <v>0</v>
      </c>
      <c r="AB84" s="169">
        <f t="shared" si="34"/>
        <v>0</v>
      </c>
      <c r="AC84" s="170">
        <f t="shared" si="34"/>
        <v>0</v>
      </c>
      <c r="AD84" s="169">
        <f t="shared" si="34"/>
        <v>0</v>
      </c>
      <c r="AE84" s="170">
        <f t="shared" si="34"/>
        <v>0</v>
      </c>
      <c r="AF84" s="169">
        <f t="shared" si="34"/>
        <v>0</v>
      </c>
      <c r="AG84" s="171">
        <f t="shared" si="34"/>
        <v>0</v>
      </c>
      <c r="AH84" s="169">
        <f t="shared" si="34"/>
        <v>0</v>
      </c>
      <c r="AI84" s="170">
        <f t="shared" si="34"/>
        <v>0</v>
      </c>
      <c r="AJ84" s="172">
        <f t="shared" si="34"/>
        <v>340669000</v>
      </c>
      <c r="AK84" s="173">
        <f>SUM(AK85:AK91)</f>
        <v>0</v>
      </c>
      <c r="AL84" s="861"/>
      <c r="AM84" s="862"/>
      <c r="AN84" s="862"/>
      <c r="AO84" s="862"/>
      <c r="AP84" s="862"/>
      <c r="AQ84" s="862"/>
      <c r="AR84" s="863"/>
      <c r="AS84" s="864"/>
      <c r="AT84" s="862"/>
      <c r="AU84" s="863"/>
      <c r="AV84" s="864"/>
      <c r="AW84" s="862"/>
      <c r="AX84" s="862"/>
      <c r="AY84" s="862"/>
      <c r="AZ84" s="865"/>
      <c r="BA84" s="44" t="s">
        <v>1684</v>
      </c>
      <c r="BB84" s="44" t="s">
        <v>1991</v>
      </c>
      <c r="BC84" s="45" t="s">
        <v>1686</v>
      </c>
    </row>
    <row r="85" spans="1:55" ht="56.25" customHeight="1" thickBot="1" x14ac:dyDescent="0.25">
      <c r="A85" s="890"/>
      <c r="B85" s="892" t="str">
        <f>VLOOKUP($D$9,'PROYECTOS REGISTRADOS'!$A$2:$D$82,4,0)</f>
        <v>Implementación de las estrategias del Plan Decenal de Salud Pública del Municipio de Tocancipá, Cundinamarca, Centro Oriente</v>
      </c>
      <c r="C85" s="895" t="str">
        <f>VLOOKUP($D$9,'PROYECTOS REGISTRADOS'!$A$2:$D$82,3,0)</f>
        <v>2016-25817-0042</v>
      </c>
      <c r="D85" s="940" t="s">
        <v>519</v>
      </c>
      <c r="E85" s="901" t="str">
        <f>IF(D85=0,"0-0",(VLOOKUP(D85,'CONSOLIDADO PLAN DESARROLLO'!$EL$9:$ET$304,2,0)))</f>
        <v>Implementar los componentes priorizados de la dimensión gestión diferencial de población vulnerable</v>
      </c>
      <c r="F85" s="904" t="str">
        <f>IF(D85=0,"0-0",(VLOOKUP(D85,'CONSOLIDADO PLAN DESARROLLO'!$EL$9:$ET$304,3,0)))</f>
        <v>No de componentes implementados /número componentes priorizados</v>
      </c>
      <c r="G85" s="907">
        <f>IF(D85=0,"0-0",(VLOOKUP(D85,'CONSOLIDADO PLAN DESARROLLO'!$EL$9:$ET$304,4,0)))</f>
        <v>0</v>
      </c>
      <c r="H85" s="910">
        <f>IF(D85=0,"0-0",(VLOOKUP(D85,'CONSOLIDADO PLAN DESARROLLO'!$EL$9:$ET$304,5,0)))</f>
        <v>3</v>
      </c>
      <c r="I85" s="913">
        <f>IF(D85=0,"0-0",(VLOOKUP(D85,'CONSOLIDADO PLAN DESARROLLO'!$EL$9:$ET$304,$R$3,0)))</f>
        <v>0.75</v>
      </c>
      <c r="J85" s="914"/>
      <c r="K85" s="944"/>
      <c r="L85" s="925"/>
      <c r="M85" s="806" t="s">
        <v>1964</v>
      </c>
      <c r="N85" s="805" t="s">
        <v>1929</v>
      </c>
      <c r="O85" s="804">
        <v>4</v>
      </c>
      <c r="P85" s="47"/>
      <c r="Q85" s="47"/>
      <c r="R85" s="934">
        <f>VLOOKUP($D85,'[4]Tablero Logro Metas 2020'!$AK$7:$AS$302,3,0)</f>
        <v>0</v>
      </c>
      <c r="S85" s="49"/>
      <c r="T85" s="937">
        <f>VLOOKUP($D85,'[4]Tablero Logro Metas 2020'!$AK$7:$AS$302,4,0)</f>
        <v>0</v>
      </c>
      <c r="U85" s="49"/>
      <c r="V85" s="937">
        <f>VLOOKUP($D85,'[4]Tablero Logro Metas 2020'!$AK$7:$AS$302,5,0)</f>
        <v>0</v>
      </c>
      <c r="W85" s="49"/>
      <c r="X85" s="937">
        <f>VLOOKUP($D85,'[4]Tablero Logro Metas 2020'!$AK$7:$AS$302,6,0)</f>
        <v>0</v>
      </c>
      <c r="Y85" s="49"/>
      <c r="Z85" s="937">
        <f>VLOOKUP($D85,'[4]Tablero Logro Metas 2020'!$AK$7:$AS$302,7,0)</f>
        <v>340669000</v>
      </c>
      <c r="AA85" s="49"/>
      <c r="AB85" s="937">
        <f>VLOOKUP($D85,'[4]Tablero Logro Metas 2020'!$AK$7:$AS$302,8,0)</f>
        <v>0</v>
      </c>
      <c r="AC85" s="49"/>
      <c r="AD85" s="937">
        <f>VLOOKUP($D85,'[4]Tablero Logro Metas 2020'!$AK$7:$AS$302,9,0)</f>
        <v>0</v>
      </c>
      <c r="AE85" s="49"/>
      <c r="AF85" s="886"/>
      <c r="AG85" s="50"/>
      <c r="AH85" s="886"/>
      <c r="AI85" s="49"/>
      <c r="AJ85" s="919">
        <f>+R85+T85+V85+X85+Z85+AB85+AD85+AF85+AH85</f>
        <v>340669000</v>
      </c>
      <c r="AK85" s="103">
        <f>AC85+AE85+AG85+S85+U85+W85+Y85+AA85+AI85</f>
        <v>0</v>
      </c>
      <c r="AL85" s="79"/>
      <c r="AM85" s="80"/>
      <c r="AN85" s="80"/>
      <c r="AO85" s="80"/>
      <c r="AP85" s="80"/>
      <c r="AQ85" s="80"/>
      <c r="AR85" s="53">
        <f t="shared" ref="AR85:AR90" si="35">SUM(AL85:AQ85)</f>
        <v>0</v>
      </c>
      <c r="AS85" s="82"/>
      <c r="AT85" s="83"/>
      <c r="AU85" s="53">
        <f t="shared" ref="AU85:AU89" si="36">SUM(AS85:AT85)</f>
        <v>0</v>
      </c>
      <c r="AV85" s="54"/>
      <c r="AW85" s="52"/>
      <c r="AX85" s="52"/>
      <c r="AY85" s="52"/>
      <c r="AZ85" s="55"/>
      <c r="BA85" s="56"/>
      <c r="BB85" s="56"/>
      <c r="BC85" s="55"/>
    </row>
    <row r="86" spans="1:55" ht="56.25" x14ac:dyDescent="0.2">
      <c r="A86" s="890"/>
      <c r="B86" s="892"/>
      <c r="C86" s="895"/>
      <c r="D86" s="940"/>
      <c r="E86" s="902"/>
      <c r="F86" s="904"/>
      <c r="G86" s="907"/>
      <c r="H86" s="910"/>
      <c r="I86" s="915"/>
      <c r="J86" s="916"/>
      <c r="K86" s="944"/>
      <c r="L86" s="926"/>
      <c r="M86" s="806" t="s">
        <v>1965</v>
      </c>
      <c r="N86" s="805" t="s">
        <v>1929</v>
      </c>
      <c r="O86" s="804">
        <v>4</v>
      </c>
      <c r="P86" s="47"/>
      <c r="Q86" s="47"/>
      <c r="R86" s="935"/>
      <c r="S86" s="49"/>
      <c r="T86" s="938"/>
      <c r="U86" s="49"/>
      <c r="V86" s="938"/>
      <c r="W86" s="49"/>
      <c r="X86" s="938"/>
      <c r="Y86" s="49"/>
      <c r="Z86" s="938"/>
      <c r="AA86" s="49"/>
      <c r="AB86" s="938"/>
      <c r="AC86" s="49"/>
      <c r="AD86" s="938"/>
      <c r="AE86" s="49"/>
      <c r="AF86" s="887"/>
      <c r="AG86" s="50"/>
      <c r="AH86" s="887"/>
      <c r="AI86" s="49"/>
      <c r="AJ86" s="920"/>
      <c r="AK86" s="103">
        <f t="shared" ref="AK86:AK90" si="37">AC86+AE86+AG86+S86+U86+W86+Y86+AA86+AI86</f>
        <v>0</v>
      </c>
      <c r="AL86" s="51"/>
      <c r="AM86" s="52"/>
      <c r="AN86" s="52"/>
      <c r="AO86" s="52"/>
      <c r="AP86" s="52"/>
      <c r="AQ86" s="52"/>
      <c r="AR86" s="53">
        <f t="shared" si="35"/>
        <v>0</v>
      </c>
      <c r="AS86" s="54"/>
      <c r="AT86" s="52"/>
      <c r="AU86" s="53">
        <f t="shared" si="36"/>
        <v>0</v>
      </c>
      <c r="AV86" s="54"/>
      <c r="AW86" s="52"/>
      <c r="AX86" s="52"/>
      <c r="AY86" s="52"/>
      <c r="AZ86" s="55"/>
      <c r="BA86" s="56"/>
      <c r="BB86" s="56"/>
      <c r="BC86" s="55"/>
    </row>
    <row r="87" spans="1:55" ht="45" x14ac:dyDescent="0.2">
      <c r="A87" s="890"/>
      <c r="B87" s="892"/>
      <c r="C87" s="895"/>
      <c r="D87" s="940"/>
      <c r="E87" s="902"/>
      <c r="F87" s="904"/>
      <c r="G87" s="907"/>
      <c r="H87" s="910"/>
      <c r="I87" s="915"/>
      <c r="J87" s="916"/>
      <c r="K87" s="944"/>
      <c r="L87" s="926"/>
      <c r="M87" s="806" t="s">
        <v>1966</v>
      </c>
      <c r="N87" s="805" t="s">
        <v>1929</v>
      </c>
      <c r="O87" s="804">
        <v>4</v>
      </c>
      <c r="P87" s="47"/>
      <c r="Q87" s="47"/>
      <c r="R87" s="935"/>
      <c r="S87" s="49"/>
      <c r="T87" s="938"/>
      <c r="U87" s="49"/>
      <c r="V87" s="938"/>
      <c r="W87" s="49"/>
      <c r="X87" s="938"/>
      <c r="Y87" s="49"/>
      <c r="Z87" s="938"/>
      <c r="AA87" s="49"/>
      <c r="AB87" s="938"/>
      <c r="AC87" s="49"/>
      <c r="AD87" s="938"/>
      <c r="AE87" s="49"/>
      <c r="AF87" s="887"/>
      <c r="AG87" s="50"/>
      <c r="AH87" s="887"/>
      <c r="AI87" s="49"/>
      <c r="AJ87" s="920"/>
      <c r="AK87" s="103">
        <f t="shared" si="37"/>
        <v>0</v>
      </c>
      <c r="AL87" s="51"/>
      <c r="AM87" s="52"/>
      <c r="AN87" s="52"/>
      <c r="AO87" s="52"/>
      <c r="AP87" s="52"/>
      <c r="AQ87" s="52"/>
      <c r="AR87" s="53">
        <f t="shared" si="35"/>
        <v>0</v>
      </c>
      <c r="AS87" s="54"/>
      <c r="AT87" s="52"/>
      <c r="AU87" s="53">
        <f t="shared" si="36"/>
        <v>0</v>
      </c>
      <c r="AV87" s="54"/>
      <c r="AW87" s="52"/>
      <c r="AX87" s="52"/>
      <c r="AY87" s="52"/>
      <c r="AZ87" s="55"/>
      <c r="BA87" s="56"/>
      <c r="BB87" s="56"/>
      <c r="BC87" s="55"/>
    </row>
    <row r="88" spans="1:55" ht="33.75" x14ac:dyDescent="0.2">
      <c r="A88" s="890"/>
      <c r="B88" s="892"/>
      <c r="C88" s="895"/>
      <c r="D88" s="940"/>
      <c r="E88" s="902"/>
      <c r="F88" s="904"/>
      <c r="G88" s="907"/>
      <c r="H88" s="910"/>
      <c r="I88" s="915"/>
      <c r="J88" s="916"/>
      <c r="K88" s="944"/>
      <c r="L88" s="926"/>
      <c r="M88" s="806" t="s">
        <v>1981</v>
      </c>
      <c r="N88" s="805" t="s">
        <v>1929</v>
      </c>
      <c r="O88" s="804">
        <v>4</v>
      </c>
      <c r="P88" s="47"/>
      <c r="Q88" s="47"/>
      <c r="R88" s="935"/>
      <c r="S88" s="49"/>
      <c r="T88" s="938"/>
      <c r="U88" s="49"/>
      <c r="V88" s="938"/>
      <c r="W88" s="49"/>
      <c r="X88" s="938"/>
      <c r="Y88" s="49"/>
      <c r="Z88" s="938"/>
      <c r="AA88" s="49"/>
      <c r="AB88" s="938"/>
      <c r="AC88" s="49"/>
      <c r="AD88" s="938"/>
      <c r="AE88" s="49"/>
      <c r="AF88" s="887"/>
      <c r="AG88" s="49"/>
      <c r="AH88" s="887"/>
      <c r="AI88" s="49"/>
      <c r="AJ88" s="920"/>
      <c r="AK88" s="103">
        <f t="shared" si="37"/>
        <v>0</v>
      </c>
      <c r="AL88" s="51"/>
      <c r="AM88" s="52"/>
      <c r="AN88" s="52"/>
      <c r="AO88" s="52"/>
      <c r="AP88" s="52"/>
      <c r="AQ88" s="52"/>
      <c r="AR88" s="53">
        <f t="shared" si="35"/>
        <v>0</v>
      </c>
      <c r="AS88" s="54"/>
      <c r="AT88" s="52"/>
      <c r="AU88" s="53">
        <f t="shared" si="36"/>
        <v>0</v>
      </c>
      <c r="AV88" s="54"/>
      <c r="AW88" s="52"/>
      <c r="AX88" s="52"/>
      <c r="AY88" s="52"/>
      <c r="AZ88" s="55"/>
      <c r="BA88" s="56"/>
      <c r="BB88" s="56"/>
      <c r="BC88" s="57"/>
    </row>
    <row r="89" spans="1:55" ht="67.5" x14ac:dyDescent="0.2">
      <c r="A89" s="890"/>
      <c r="B89" s="892"/>
      <c r="C89" s="895"/>
      <c r="D89" s="940"/>
      <c r="E89" s="902"/>
      <c r="F89" s="904"/>
      <c r="G89" s="907"/>
      <c r="H89" s="910"/>
      <c r="I89" s="915"/>
      <c r="J89" s="916"/>
      <c r="K89" s="944"/>
      <c r="L89" s="926"/>
      <c r="M89" s="806" t="s">
        <v>1967</v>
      </c>
      <c r="N89" s="805" t="s">
        <v>1929</v>
      </c>
      <c r="O89" s="804">
        <v>1</v>
      </c>
      <c r="P89" s="47"/>
      <c r="Q89" s="47"/>
      <c r="R89" s="935"/>
      <c r="S89" s="49"/>
      <c r="T89" s="938"/>
      <c r="U89" s="49"/>
      <c r="V89" s="938"/>
      <c r="W89" s="49"/>
      <c r="X89" s="938"/>
      <c r="Y89" s="49"/>
      <c r="Z89" s="938"/>
      <c r="AA89" s="49"/>
      <c r="AB89" s="938"/>
      <c r="AC89" s="49"/>
      <c r="AD89" s="938"/>
      <c r="AE89" s="49"/>
      <c r="AF89" s="887"/>
      <c r="AG89" s="49"/>
      <c r="AH89" s="887"/>
      <c r="AI89" s="49"/>
      <c r="AJ89" s="920"/>
      <c r="AK89" s="103">
        <f t="shared" si="37"/>
        <v>0</v>
      </c>
      <c r="AL89" s="51"/>
      <c r="AM89" s="52"/>
      <c r="AN89" s="52"/>
      <c r="AO89" s="52"/>
      <c r="AP89" s="52"/>
      <c r="AQ89" s="52"/>
      <c r="AR89" s="53">
        <f t="shared" si="35"/>
        <v>0</v>
      </c>
      <c r="AS89" s="54"/>
      <c r="AT89" s="52"/>
      <c r="AU89" s="53">
        <f t="shared" si="36"/>
        <v>0</v>
      </c>
      <c r="AV89" s="54"/>
      <c r="AW89" s="52"/>
      <c r="AX89" s="52"/>
      <c r="AY89" s="52"/>
      <c r="AZ89" s="55"/>
      <c r="BA89" s="56"/>
      <c r="BB89" s="56"/>
      <c r="BC89" s="57"/>
    </row>
    <row r="90" spans="1:55" ht="67.5" x14ac:dyDescent="0.2">
      <c r="A90" s="890"/>
      <c r="B90" s="893"/>
      <c r="C90" s="896"/>
      <c r="D90" s="941"/>
      <c r="E90" s="902"/>
      <c r="F90" s="905"/>
      <c r="G90" s="908"/>
      <c r="H90" s="911"/>
      <c r="I90" s="915"/>
      <c r="J90" s="916"/>
      <c r="K90" s="931"/>
      <c r="L90" s="926"/>
      <c r="M90" s="808" t="s">
        <v>1982</v>
      </c>
      <c r="N90" s="178" t="s">
        <v>1929</v>
      </c>
      <c r="O90" s="809">
        <v>1</v>
      </c>
      <c r="P90" s="107"/>
      <c r="Q90" s="107"/>
      <c r="R90" s="935"/>
      <c r="S90" s="49"/>
      <c r="T90" s="938"/>
      <c r="U90" s="49"/>
      <c r="V90" s="938"/>
      <c r="W90" s="49"/>
      <c r="X90" s="938"/>
      <c r="Y90" s="109"/>
      <c r="Z90" s="938"/>
      <c r="AA90" s="109"/>
      <c r="AB90" s="938"/>
      <c r="AC90" s="109"/>
      <c r="AD90" s="938"/>
      <c r="AE90" s="109"/>
      <c r="AF90" s="887"/>
      <c r="AG90" s="110"/>
      <c r="AH90" s="887"/>
      <c r="AI90" s="109"/>
      <c r="AJ90" s="921"/>
      <c r="AK90" s="103">
        <f t="shared" si="37"/>
        <v>0</v>
      </c>
      <c r="AL90" s="111"/>
      <c r="AM90" s="112"/>
      <c r="AN90" s="112"/>
      <c r="AO90" s="112"/>
      <c r="AP90" s="112"/>
      <c r="AQ90" s="112"/>
      <c r="AR90" s="53">
        <f t="shared" si="35"/>
        <v>0</v>
      </c>
      <c r="AS90" s="113"/>
      <c r="AT90" s="112"/>
      <c r="AU90" s="53">
        <f>SUM(AS90:AT90)</f>
        <v>0</v>
      </c>
      <c r="AV90" s="113"/>
      <c r="AW90" s="112"/>
      <c r="AX90" s="112"/>
      <c r="AY90" s="112"/>
      <c r="AZ90" s="114"/>
      <c r="BA90" s="115"/>
      <c r="BB90" s="115"/>
      <c r="BC90" s="116"/>
    </row>
    <row r="91" spans="1:55" ht="9.9499999999999993" customHeight="1" thickBot="1" x14ac:dyDescent="0.25">
      <c r="A91" s="891"/>
      <c r="B91" s="894"/>
      <c r="C91" s="897"/>
      <c r="D91" s="942"/>
      <c r="E91" s="903"/>
      <c r="F91" s="906"/>
      <c r="G91" s="909"/>
      <c r="H91" s="912"/>
      <c r="I91" s="917"/>
      <c r="J91" s="918"/>
      <c r="K91" s="945"/>
      <c r="L91" s="927"/>
      <c r="M91" s="180"/>
      <c r="N91" s="181"/>
      <c r="O91" s="182"/>
      <c r="P91" s="117"/>
      <c r="Q91" s="117"/>
      <c r="R91" s="936"/>
      <c r="S91" s="183"/>
      <c r="T91" s="939"/>
      <c r="U91" s="184"/>
      <c r="V91" s="939"/>
      <c r="W91" s="184"/>
      <c r="X91" s="939"/>
      <c r="Y91" s="184"/>
      <c r="Z91" s="939"/>
      <c r="AA91" s="184"/>
      <c r="AB91" s="939"/>
      <c r="AC91" s="184"/>
      <c r="AD91" s="939"/>
      <c r="AE91" s="184"/>
      <c r="AF91" s="888"/>
      <c r="AG91" s="185"/>
      <c r="AH91" s="888"/>
      <c r="AI91" s="184"/>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customHeight="1" x14ac:dyDescent="0.2">
      <c r="A92" s="156"/>
      <c r="B92" s="192"/>
      <c r="C92" s="192"/>
      <c r="D92" s="192"/>
      <c r="E92" s="192"/>
      <c r="F92" s="192"/>
      <c r="G92" s="192"/>
      <c r="H92" s="192"/>
      <c r="I92" s="943"/>
      <c r="J92" s="943"/>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customHeight="1" x14ac:dyDescent="0.2">
      <c r="A93" s="889">
        <v>10</v>
      </c>
      <c r="B93" s="161" t="s">
        <v>1704</v>
      </c>
      <c r="C93" s="162" t="s">
        <v>1705</v>
      </c>
      <c r="D93" s="163" t="s">
        <v>21</v>
      </c>
      <c r="E93" s="163" t="s">
        <v>1892</v>
      </c>
      <c r="F93" s="162" t="s">
        <v>1706</v>
      </c>
      <c r="G93" s="164" t="s">
        <v>1678</v>
      </c>
      <c r="H93" s="164" t="s">
        <v>1679</v>
      </c>
      <c r="I93" s="165" t="s">
        <v>1908</v>
      </c>
      <c r="J93" s="166">
        <f>+$N$3</f>
        <v>2019</v>
      </c>
      <c r="K93" s="164" t="s">
        <v>1925</v>
      </c>
      <c r="L93" s="165" t="s">
        <v>1989</v>
      </c>
      <c r="M93" s="162" t="s">
        <v>1707</v>
      </c>
      <c r="N93" s="162" t="s">
        <v>1708</v>
      </c>
      <c r="O93" s="162" t="s">
        <v>1709</v>
      </c>
      <c r="P93" s="162" t="s">
        <v>1999</v>
      </c>
      <c r="Q93" s="162" t="s">
        <v>1990</v>
      </c>
      <c r="R93" s="167">
        <f t="shared" ref="R93:AJ93" si="38">SUM(R94:R102)</f>
        <v>0</v>
      </c>
      <c r="S93" s="168">
        <f t="shared" si="38"/>
        <v>0</v>
      </c>
      <c r="T93" s="169">
        <f t="shared" si="38"/>
        <v>0</v>
      </c>
      <c r="U93" s="170">
        <f t="shared" si="38"/>
        <v>0</v>
      </c>
      <c r="V93" s="169">
        <f t="shared" si="38"/>
        <v>0</v>
      </c>
      <c r="W93" s="170">
        <f t="shared" si="38"/>
        <v>0</v>
      </c>
      <c r="X93" s="169">
        <f t="shared" si="38"/>
        <v>0</v>
      </c>
      <c r="Y93" s="170">
        <f t="shared" si="38"/>
        <v>0</v>
      </c>
      <c r="Z93" s="169">
        <f t="shared" si="38"/>
        <v>309326494</v>
      </c>
      <c r="AA93" s="170">
        <f t="shared" si="38"/>
        <v>0</v>
      </c>
      <c r="AB93" s="169">
        <f t="shared" si="38"/>
        <v>284188006</v>
      </c>
      <c r="AC93" s="170">
        <f t="shared" si="38"/>
        <v>0</v>
      </c>
      <c r="AD93" s="169">
        <f t="shared" si="38"/>
        <v>0</v>
      </c>
      <c r="AE93" s="170">
        <f t="shared" si="38"/>
        <v>0</v>
      </c>
      <c r="AF93" s="169">
        <f t="shared" si="38"/>
        <v>0</v>
      </c>
      <c r="AG93" s="171">
        <f t="shared" si="38"/>
        <v>0</v>
      </c>
      <c r="AH93" s="169">
        <f t="shared" si="38"/>
        <v>0</v>
      </c>
      <c r="AI93" s="170">
        <f t="shared" si="38"/>
        <v>0</v>
      </c>
      <c r="AJ93" s="172">
        <f t="shared" si="38"/>
        <v>593514500</v>
      </c>
      <c r="AK93" s="173">
        <f>SUM(AK94:AK102)</f>
        <v>0</v>
      </c>
      <c r="AL93" s="861"/>
      <c r="AM93" s="862"/>
      <c r="AN93" s="862"/>
      <c r="AO93" s="862"/>
      <c r="AP93" s="862"/>
      <c r="AQ93" s="862"/>
      <c r="AR93" s="863"/>
      <c r="AS93" s="864"/>
      <c r="AT93" s="862"/>
      <c r="AU93" s="863"/>
      <c r="AV93" s="864"/>
      <c r="AW93" s="862"/>
      <c r="AX93" s="862"/>
      <c r="AY93" s="862"/>
      <c r="AZ93" s="865"/>
      <c r="BA93" s="44" t="s">
        <v>1684</v>
      </c>
      <c r="BB93" s="44" t="s">
        <v>1991</v>
      </c>
      <c r="BC93" s="45" t="s">
        <v>1686</v>
      </c>
    </row>
    <row r="94" spans="1:55" ht="56.25" customHeight="1" x14ac:dyDescent="0.2">
      <c r="A94" s="890"/>
      <c r="B94" s="892" t="str">
        <f>VLOOKUP($D$9,'PROYECTOS REGISTRADOS'!$A$2:$D$82,4,0)</f>
        <v>Implementación de las estrategias del Plan Decenal de Salud Pública del Municipio de Tocancipá, Cundinamarca, Centro Oriente</v>
      </c>
      <c r="C94" s="895" t="str">
        <f>VLOOKUP($D$9,'PROYECTOS REGISTRADOS'!$A$2:$D$82,3,0)</f>
        <v>2016-25817-0042</v>
      </c>
      <c r="D94" s="940" t="s">
        <v>526</v>
      </c>
      <c r="E94" s="901" t="str">
        <f>IF(D94=0,"0-0",(VLOOKUP(D94,'CONSOLIDADO PLAN DESARROLLO'!$EL$9:$ET$304,2,0)))</f>
        <v>Implementar los componentes priorizados de la dimensión fortalecimiento de la autoridad sanitaria</v>
      </c>
      <c r="F94" s="904" t="str">
        <f>IF(D94=0,"0-0",(VLOOKUP(D94,'CONSOLIDADO PLAN DESARROLLO'!$EL$9:$ET$304,3,0)))</f>
        <v>No de componentes implementados /número componentes priorizados</v>
      </c>
      <c r="G94" s="907">
        <f>IF(D94=0,"0-0",(VLOOKUP(D94,'CONSOLIDADO PLAN DESARROLLO'!$EL$9:$ET$304,4,0)))</f>
        <v>0</v>
      </c>
      <c r="H94" s="910">
        <f>IF(D94=0,"0-0",(VLOOKUP(D94,'CONSOLIDADO PLAN DESARROLLO'!$EL$9:$ET$304,5,0)))</f>
        <v>1</v>
      </c>
      <c r="I94" s="913">
        <f>IF(D94=0,"0-0",(VLOOKUP(D94,'CONSOLIDADO PLAN DESARROLLO'!$EL$9:$ET$304,$R$3,0)))</f>
        <v>0.25</v>
      </c>
      <c r="J94" s="914"/>
      <c r="K94" s="931"/>
      <c r="L94" s="925"/>
      <c r="M94" s="806" t="s">
        <v>1968</v>
      </c>
      <c r="N94" s="805" t="s">
        <v>1929</v>
      </c>
      <c r="O94" s="804">
        <v>4</v>
      </c>
      <c r="P94" s="47"/>
      <c r="Q94" s="47"/>
      <c r="R94" s="934">
        <f>VLOOKUP($D94,'[4]Tablero Logro Metas 2020'!$AK$7:$AS$302,3,0)</f>
        <v>0</v>
      </c>
      <c r="S94" s="48"/>
      <c r="T94" s="937">
        <f>VLOOKUP($D94,'[4]Tablero Logro Metas 2020'!$AK$7:$AS$302,4,0)</f>
        <v>0</v>
      </c>
      <c r="U94" s="48"/>
      <c r="V94" s="937">
        <f>VLOOKUP($D94,'[4]Tablero Logro Metas 2020'!$AK$7:$AS$302,5,0)</f>
        <v>0</v>
      </c>
      <c r="W94" s="48"/>
      <c r="X94" s="937">
        <f>VLOOKUP($D94,'[4]Tablero Logro Metas 2020'!$AK$7:$AS$302,6,0)</f>
        <v>0</v>
      </c>
      <c r="Y94" s="49"/>
      <c r="Z94" s="937">
        <f>VLOOKUP($D94,'[4]Tablero Logro Metas 2020'!$AK$7:$AS$302,7,0)</f>
        <v>309326494</v>
      </c>
      <c r="AA94" s="49"/>
      <c r="AB94" s="937">
        <f>VLOOKUP($D94,'[4]Tablero Logro Metas 2020'!$AK$7:$AS$302,8,0)</f>
        <v>284188006</v>
      </c>
      <c r="AC94" s="49"/>
      <c r="AD94" s="937">
        <f>VLOOKUP($D94,'[4]Tablero Logro Metas 2020'!$AK$7:$AS$302,9,0)</f>
        <v>0</v>
      </c>
      <c r="AE94" s="48"/>
      <c r="AF94" s="886"/>
      <c r="AG94" s="50"/>
      <c r="AH94" s="886"/>
      <c r="AI94" s="49"/>
      <c r="AJ94" s="919">
        <f>+R94+T94+V94+X94+Z94+AB94+AD94+AF94+AH94</f>
        <v>593514500</v>
      </c>
      <c r="AK94" s="103">
        <f>AC94+AE94+AG94+S94+U94+W94+Y94+AA94+AI94</f>
        <v>0</v>
      </c>
      <c r="AL94" s="51"/>
      <c r="AM94" s="52"/>
      <c r="AN94" s="52"/>
      <c r="AO94" s="52"/>
      <c r="AP94" s="52"/>
      <c r="AQ94" s="52"/>
      <c r="AR94" s="53">
        <f t="shared" ref="AR94:AR101" si="39">SUM(AL94:AQ94)</f>
        <v>0</v>
      </c>
      <c r="AS94" s="54"/>
      <c r="AT94" s="52"/>
      <c r="AU94" s="53">
        <f t="shared" ref="AU94:AU98" si="40">SUM(AS94:AT94)</f>
        <v>0</v>
      </c>
      <c r="AV94" s="54"/>
      <c r="AW94" s="52"/>
      <c r="AX94" s="52"/>
      <c r="AY94" s="52"/>
      <c r="AZ94" s="55"/>
      <c r="BA94" s="56"/>
      <c r="BB94" s="56"/>
      <c r="BC94" s="57"/>
    </row>
    <row r="95" spans="1:55" ht="56.25" x14ac:dyDescent="0.2">
      <c r="A95" s="890"/>
      <c r="B95" s="892"/>
      <c r="C95" s="895"/>
      <c r="D95" s="940"/>
      <c r="E95" s="902"/>
      <c r="F95" s="904"/>
      <c r="G95" s="907"/>
      <c r="H95" s="910"/>
      <c r="I95" s="915"/>
      <c r="J95" s="916"/>
      <c r="K95" s="932"/>
      <c r="L95" s="926"/>
      <c r="M95" s="806" t="s">
        <v>1969</v>
      </c>
      <c r="N95" s="805" t="s">
        <v>1929</v>
      </c>
      <c r="O95" s="804">
        <v>4</v>
      </c>
      <c r="P95" s="47"/>
      <c r="Q95" s="47"/>
      <c r="R95" s="935"/>
      <c r="S95" s="48"/>
      <c r="T95" s="938"/>
      <c r="U95" s="48"/>
      <c r="V95" s="938"/>
      <c r="W95" s="48"/>
      <c r="X95" s="938"/>
      <c r="Y95" s="49"/>
      <c r="Z95" s="938"/>
      <c r="AA95" s="49"/>
      <c r="AB95" s="938"/>
      <c r="AC95" s="49"/>
      <c r="AD95" s="938"/>
      <c r="AE95" s="48"/>
      <c r="AF95" s="887"/>
      <c r="AG95" s="50"/>
      <c r="AH95" s="887"/>
      <c r="AI95" s="49"/>
      <c r="AJ95" s="920"/>
      <c r="AK95" s="103">
        <f t="shared" ref="AK95:AK101" si="41">AC95+AE95+AG95+S95+U95+W95+Y95+AA95+AI95</f>
        <v>0</v>
      </c>
      <c r="AL95" s="51"/>
      <c r="AM95" s="52"/>
      <c r="AN95" s="52"/>
      <c r="AO95" s="52"/>
      <c r="AP95" s="52"/>
      <c r="AQ95" s="52"/>
      <c r="AR95" s="53">
        <f t="shared" si="39"/>
        <v>0</v>
      </c>
      <c r="AS95" s="54"/>
      <c r="AT95" s="52"/>
      <c r="AU95" s="53">
        <f t="shared" si="40"/>
        <v>0</v>
      </c>
      <c r="AV95" s="54"/>
      <c r="AW95" s="52"/>
      <c r="AX95" s="52"/>
      <c r="AY95" s="52"/>
      <c r="AZ95" s="55"/>
      <c r="BA95" s="56"/>
      <c r="BB95" s="56"/>
      <c r="BC95" s="57"/>
    </row>
    <row r="96" spans="1:55" ht="56.25" x14ac:dyDescent="0.2">
      <c r="A96" s="890"/>
      <c r="B96" s="892"/>
      <c r="C96" s="895"/>
      <c r="D96" s="940"/>
      <c r="E96" s="902"/>
      <c r="F96" s="904"/>
      <c r="G96" s="907"/>
      <c r="H96" s="910"/>
      <c r="I96" s="915"/>
      <c r="J96" s="916"/>
      <c r="K96" s="932"/>
      <c r="L96" s="926"/>
      <c r="M96" s="806" t="s">
        <v>1970</v>
      </c>
      <c r="N96" s="805" t="s">
        <v>1929</v>
      </c>
      <c r="O96" s="804">
        <v>4</v>
      </c>
      <c r="P96" s="47"/>
      <c r="Q96" s="47"/>
      <c r="R96" s="935"/>
      <c r="S96" s="48"/>
      <c r="T96" s="938"/>
      <c r="U96" s="48"/>
      <c r="V96" s="938"/>
      <c r="W96" s="48"/>
      <c r="X96" s="938"/>
      <c r="Y96" s="49"/>
      <c r="Z96" s="938"/>
      <c r="AA96" s="49"/>
      <c r="AB96" s="938"/>
      <c r="AC96" s="49"/>
      <c r="AD96" s="938"/>
      <c r="AE96" s="48"/>
      <c r="AF96" s="887"/>
      <c r="AG96" s="50"/>
      <c r="AH96" s="887"/>
      <c r="AI96" s="49"/>
      <c r="AJ96" s="920"/>
      <c r="AK96" s="103">
        <f t="shared" si="41"/>
        <v>0</v>
      </c>
      <c r="AL96" s="51"/>
      <c r="AM96" s="52"/>
      <c r="AN96" s="52"/>
      <c r="AO96" s="52"/>
      <c r="AP96" s="52"/>
      <c r="AQ96" s="52"/>
      <c r="AR96" s="53">
        <f t="shared" si="39"/>
        <v>0</v>
      </c>
      <c r="AS96" s="54"/>
      <c r="AT96" s="52"/>
      <c r="AU96" s="53">
        <f t="shared" si="40"/>
        <v>0</v>
      </c>
      <c r="AV96" s="54"/>
      <c r="AW96" s="52"/>
      <c r="AX96" s="52"/>
      <c r="AY96" s="52"/>
      <c r="AZ96" s="55"/>
      <c r="BA96" s="56"/>
      <c r="BB96" s="56"/>
      <c r="BC96" s="57"/>
    </row>
    <row r="97" spans="1:55" ht="67.5" x14ac:dyDescent="0.2">
      <c r="A97" s="890"/>
      <c r="B97" s="892"/>
      <c r="C97" s="895"/>
      <c r="D97" s="940"/>
      <c r="E97" s="902"/>
      <c r="F97" s="904"/>
      <c r="G97" s="907"/>
      <c r="H97" s="910"/>
      <c r="I97" s="915"/>
      <c r="J97" s="916"/>
      <c r="K97" s="932"/>
      <c r="L97" s="926"/>
      <c r="M97" s="806" t="s">
        <v>1971</v>
      </c>
      <c r="N97" s="805" t="s">
        <v>1929</v>
      </c>
      <c r="O97" s="804">
        <v>2</v>
      </c>
      <c r="P97" s="47"/>
      <c r="Q97" s="47"/>
      <c r="R97" s="935"/>
      <c r="S97" s="48"/>
      <c r="T97" s="938"/>
      <c r="U97" s="48"/>
      <c r="V97" s="938"/>
      <c r="W97" s="48"/>
      <c r="X97" s="938"/>
      <c r="Y97" s="49"/>
      <c r="Z97" s="938"/>
      <c r="AA97" s="49"/>
      <c r="AB97" s="938"/>
      <c r="AC97" s="49"/>
      <c r="AD97" s="938"/>
      <c r="AE97" s="48"/>
      <c r="AF97" s="887"/>
      <c r="AG97" s="49"/>
      <c r="AH97" s="887"/>
      <c r="AI97" s="49"/>
      <c r="AJ97" s="920"/>
      <c r="AK97" s="103">
        <f t="shared" si="41"/>
        <v>0</v>
      </c>
      <c r="AL97" s="51"/>
      <c r="AM97" s="52"/>
      <c r="AN97" s="52"/>
      <c r="AO97" s="52"/>
      <c r="AP97" s="52"/>
      <c r="AQ97" s="52"/>
      <c r="AR97" s="53">
        <f t="shared" si="39"/>
        <v>0</v>
      </c>
      <c r="AS97" s="54"/>
      <c r="AT97" s="52"/>
      <c r="AU97" s="53">
        <f t="shared" si="40"/>
        <v>0</v>
      </c>
      <c r="AV97" s="54"/>
      <c r="AW97" s="52"/>
      <c r="AX97" s="52"/>
      <c r="AY97" s="52"/>
      <c r="AZ97" s="55"/>
      <c r="BA97" s="56"/>
      <c r="BB97" s="56"/>
      <c r="BC97" s="57"/>
    </row>
    <row r="98" spans="1:55" ht="78.75" x14ac:dyDescent="0.2">
      <c r="A98" s="890"/>
      <c r="B98" s="892"/>
      <c r="C98" s="895"/>
      <c r="D98" s="940"/>
      <c r="E98" s="902"/>
      <c r="F98" s="904"/>
      <c r="G98" s="907"/>
      <c r="H98" s="910"/>
      <c r="I98" s="915"/>
      <c r="J98" s="916"/>
      <c r="K98" s="932"/>
      <c r="L98" s="926"/>
      <c r="M98" s="806" t="s">
        <v>1972</v>
      </c>
      <c r="N98" s="805" t="s">
        <v>1929</v>
      </c>
      <c r="O98" s="804">
        <v>1</v>
      </c>
      <c r="P98" s="47"/>
      <c r="Q98" s="47"/>
      <c r="R98" s="935"/>
      <c r="S98" s="48"/>
      <c r="T98" s="938"/>
      <c r="U98" s="48"/>
      <c r="V98" s="938"/>
      <c r="W98" s="48"/>
      <c r="X98" s="938"/>
      <c r="Y98" s="49"/>
      <c r="Z98" s="938"/>
      <c r="AA98" s="49"/>
      <c r="AB98" s="938"/>
      <c r="AC98" s="49"/>
      <c r="AD98" s="938"/>
      <c r="AE98" s="48"/>
      <c r="AF98" s="887"/>
      <c r="AG98" s="49"/>
      <c r="AH98" s="887"/>
      <c r="AI98" s="49"/>
      <c r="AJ98" s="920"/>
      <c r="AK98" s="103">
        <f t="shared" si="41"/>
        <v>0</v>
      </c>
      <c r="AL98" s="51"/>
      <c r="AM98" s="52"/>
      <c r="AN98" s="52"/>
      <c r="AO98" s="52"/>
      <c r="AP98" s="52"/>
      <c r="AQ98" s="52"/>
      <c r="AR98" s="53">
        <f t="shared" si="39"/>
        <v>0</v>
      </c>
      <c r="AS98" s="54"/>
      <c r="AT98" s="52"/>
      <c r="AU98" s="53">
        <f t="shared" si="40"/>
        <v>0</v>
      </c>
      <c r="AV98" s="54"/>
      <c r="AW98" s="52"/>
      <c r="AX98" s="52"/>
      <c r="AY98" s="52"/>
      <c r="AZ98" s="55"/>
      <c r="BA98" s="56"/>
      <c r="BB98" s="56"/>
      <c r="BC98" s="57"/>
    </row>
    <row r="99" spans="1:55" ht="73.5" customHeight="1" x14ac:dyDescent="0.2">
      <c r="A99" s="890"/>
      <c r="B99" s="893"/>
      <c r="C99" s="896"/>
      <c r="D99" s="941"/>
      <c r="E99" s="902"/>
      <c r="F99" s="905"/>
      <c r="G99" s="908"/>
      <c r="H99" s="911"/>
      <c r="I99" s="915"/>
      <c r="J99" s="916"/>
      <c r="K99" s="932"/>
      <c r="L99" s="926"/>
      <c r="M99" s="808" t="s">
        <v>1983</v>
      </c>
      <c r="N99" s="178" t="s">
        <v>1929</v>
      </c>
      <c r="O99" s="809">
        <v>1</v>
      </c>
      <c r="P99" s="107"/>
      <c r="Q99" s="107"/>
      <c r="R99" s="935"/>
      <c r="S99" s="48"/>
      <c r="T99" s="938"/>
      <c r="U99" s="48"/>
      <c r="V99" s="938"/>
      <c r="W99" s="48"/>
      <c r="X99" s="938"/>
      <c r="Y99" s="48"/>
      <c r="Z99" s="938"/>
      <c r="AA99" s="48"/>
      <c r="AB99" s="938"/>
      <c r="AC99" s="48"/>
      <c r="AD99" s="938"/>
      <c r="AE99" s="48"/>
      <c r="AF99" s="887"/>
      <c r="AG99" s="49"/>
      <c r="AH99" s="887"/>
      <c r="AI99" s="49"/>
      <c r="AJ99" s="920"/>
      <c r="AK99" s="103">
        <f t="shared" si="41"/>
        <v>0</v>
      </c>
      <c r="AL99" s="111"/>
      <c r="AM99" s="112"/>
      <c r="AN99" s="112"/>
      <c r="AO99" s="112"/>
      <c r="AP99" s="112"/>
      <c r="AQ99" s="112"/>
      <c r="AR99" s="53">
        <f t="shared" ref="AR99" si="42">SUM(AL99:AQ99)</f>
        <v>0</v>
      </c>
      <c r="AS99" s="113"/>
      <c r="AT99" s="112"/>
      <c r="AU99" s="53">
        <f>SUM(AS99:AT99)</f>
        <v>0</v>
      </c>
      <c r="AV99" s="113"/>
      <c r="AW99" s="112"/>
      <c r="AX99" s="112"/>
      <c r="AY99" s="112"/>
      <c r="AZ99" s="114"/>
      <c r="BA99" s="115"/>
      <c r="BB99" s="115"/>
      <c r="BC99" s="116"/>
    </row>
    <row r="100" spans="1:55" ht="53.25" customHeight="1" x14ac:dyDescent="0.2">
      <c r="A100" s="890"/>
      <c r="B100" s="893"/>
      <c r="C100" s="896"/>
      <c r="D100" s="941"/>
      <c r="E100" s="902"/>
      <c r="F100" s="905"/>
      <c r="G100" s="908"/>
      <c r="H100" s="911"/>
      <c r="I100" s="915"/>
      <c r="J100" s="916"/>
      <c r="K100" s="932"/>
      <c r="L100" s="926"/>
      <c r="M100" s="808" t="s">
        <v>1984</v>
      </c>
      <c r="N100" s="178" t="s">
        <v>1929</v>
      </c>
      <c r="O100" s="809"/>
      <c r="P100" s="107"/>
      <c r="Q100" s="107"/>
      <c r="R100" s="935"/>
      <c r="S100" s="48"/>
      <c r="T100" s="938"/>
      <c r="U100" s="49"/>
      <c r="V100" s="938"/>
      <c r="W100" s="49"/>
      <c r="X100" s="938"/>
      <c r="Y100" s="49"/>
      <c r="Z100" s="938"/>
      <c r="AA100" s="49"/>
      <c r="AB100" s="938"/>
      <c r="AC100" s="49"/>
      <c r="AD100" s="938"/>
      <c r="AE100" s="49"/>
      <c r="AF100" s="887"/>
      <c r="AG100" s="49"/>
      <c r="AH100" s="887"/>
      <c r="AI100" s="49"/>
      <c r="AJ100" s="920"/>
      <c r="AK100" s="103">
        <f t="shared" ref="AK100" si="43">AC100+AE100+AG100+S100+U100+W100+Y100+AA100+AI100</f>
        <v>0</v>
      </c>
      <c r="AL100" s="111"/>
      <c r="AM100" s="112"/>
      <c r="AN100" s="112"/>
      <c r="AO100" s="112"/>
      <c r="AP100" s="112"/>
      <c r="AQ100" s="112"/>
      <c r="AR100" s="53">
        <f t="shared" ref="AR100" si="44">SUM(AL100:AQ100)</f>
        <v>0</v>
      </c>
      <c r="AS100" s="113"/>
      <c r="AT100" s="112"/>
      <c r="AU100" s="53">
        <f>SUM(AS100:AT100)</f>
        <v>0</v>
      </c>
      <c r="AV100" s="113"/>
      <c r="AW100" s="112"/>
      <c r="AX100" s="112"/>
      <c r="AY100" s="112"/>
      <c r="AZ100" s="114"/>
      <c r="BA100" s="115"/>
      <c r="BB100" s="115"/>
      <c r="BC100" s="116"/>
    </row>
    <row r="101" spans="1:55" ht="75.75" customHeight="1" x14ac:dyDescent="0.2">
      <c r="A101" s="890"/>
      <c r="B101" s="893"/>
      <c r="C101" s="896"/>
      <c r="D101" s="941"/>
      <c r="E101" s="902"/>
      <c r="F101" s="905"/>
      <c r="G101" s="908"/>
      <c r="H101" s="911"/>
      <c r="I101" s="915"/>
      <c r="J101" s="916"/>
      <c r="K101" s="932"/>
      <c r="L101" s="926"/>
      <c r="M101" s="808" t="s">
        <v>1997</v>
      </c>
      <c r="N101" s="178" t="s">
        <v>1929</v>
      </c>
      <c r="O101" s="809"/>
      <c r="P101" s="107"/>
      <c r="Q101" s="107"/>
      <c r="R101" s="935"/>
      <c r="S101" s="48"/>
      <c r="T101" s="938"/>
      <c r="U101" s="49"/>
      <c r="V101" s="938"/>
      <c r="W101" s="49"/>
      <c r="X101" s="938"/>
      <c r="Y101" s="49"/>
      <c r="Z101" s="938"/>
      <c r="AA101" s="49"/>
      <c r="AB101" s="938"/>
      <c r="AC101" s="49"/>
      <c r="AD101" s="938"/>
      <c r="AE101" s="49"/>
      <c r="AF101" s="887"/>
      <c r="AG101" s="50"/>
      <c r="AH101" s="887"/>
      <c r="AI101" s="49"/>
      <c r="AJ101" s="921"/>
      <c r="AK101" s="103">
        <f t="shared" si="41"/>
        <v>0</v>
      </c>
      <c r="AL101" s="111"/>
      <c r="AM101" s="112"/>
      <c r="AN101" s="112"/>
      <c r="AO101" s="112"/>
      <c r="AP101" s="112"/>
      <c r="AQ101" s="112"/>
      <c r="AR101" s="53">
        <f t="shared" si="39"/>
        <v>0</v>
      </c>
      <c r="AS101" s="113"/>
      <c r="AT101" s="112"/>
      <c r="AU101" s="53">
        <f>SUM(AS101:AT101)</f>
        <v>0</v>
      </c>
      <c r="AV101" s="113"/>
      <c r="AW101" s="112"/>
      <c r="AX101" s="112"/>
      <c r="AY101" s="112"/>
      <c r="AZ101" s="114"/>
      <c r="BA101" s="115"/>
      <c r="BB101" s="115"/>
      <c r="BC101" s="116"/>
    </row>
    <row r="102" spans="1:55" ht="9.9499999999999993" customHeight="1" thickBot="1" x14ac:dyDescent="0.25">
      <c r="A102" s="891"/>
      <c r="B102" s="894"/>
      <c r="C102" s="897"/>
      <c r="D102" s="942"/>
      <c r="E102" s="903"/>
      <c r="F102" s="906"/>
      <c r="G102" s="909"/>
      <c r="H102" s="912"/>
      <c r="I102" s="917"/>
      <c r="J102" s="918"/>
      <c r="K102" s="933"/>
      <c r="L102" s="927"/>
      <c r="M102" s="180"/>
      <c r="N102" s="181"/>
      <c r="O102" s="182"/>
      <c r="P102" s="117"/>
      <c r="Q102" s="117"/>
      <c r="R102" s="936"/>
      <c r="S102" s="183"/>
      <c r="T102" s="939"/>
      <c r="U102" s="184"/>
      <c r="V102" s="939"/>
      <c r="W102" s="184"/>
      <c r="X102" s="939"/>
      <c r="Y102" s="184"/>
      <c r="Z102" s="939"/>
      <c r="AA102" s="184"/>
      <c r="AB102" s="939"/>
      <c r="AC102" s="184"/>
      <c r="AD102" s="939"/>
      <c r="AE102" s="184"/>
      <c r="AF102" s="888"/>
      <c r="AG102" s="185"/>
      <c r="AH102" s="888"/>
      <c r="AI102" s="184"/>
      <c r="AJ102" s="118"/>
      <c r="AK102" s="119"/>
      <c r="AL102" s="186"/>
      <c r="AM102" s="187"/>
      <c r="AN102" s="187"/>
      <c r="AO102" s="187"/>
      <c r="AP102" s="187"/>
      <c r="AQ102" s="187"/>
      <c r="AR102" s="120"/>
      <c r="AS102" s="188"/>
      <c r="AT102" s="187"/>
      <c r="AU102" s="120"/>
      <c r="AV102" s="188"/>
      <c r="AW102" s="187"/>
      <c r="AX102" s="187"/>
      <c r="AY102" s="187"/>
      <c r="AZ102" s="189"/>
      <c r="BA102" s="190"/>
      <c r="BB102" s="190"/>
      <c r="BC102" s="191"/>
    </row>
    <row r="103" spans="1:55" ht="6" customHeight="1" x14ac:dyDescent="0.2">
      <c r="A103" s="156"/>
      <c r="B103" s="192"/>
      <c r="C103" s="192"/>
      <c r="D103" s="192"/>
      <c r="E103" s="192"/>
      <c r="F103" s="192"/>
      <c r="G103" s="192"/>
      <c r="H103" s="192"/>
      <c r="I103" s="943"/>
      <c r="J103" s="943"/>
      <c r="K103" s="192"/>
      <c r="L103" s="192"/>
      <c r="M103" s="192"/>
      <c r="N103" s="192"/>
      <c r="O103" s="192"/>
      <c r="P103" s="192"/>
      <c r="Q103" s="192"/>
      <c r="R103" s="192"/>
      <c r="S103" s="192"/>
      <c r="T103" s="192"/>
      <c r="U103" s="192"/>
      <c r="V103" s="192"/>
      <c r="W103" s="192"/>
      <c r="X103" s="192"/>
      <c r="Y103" s="192"/>
      <c r="Z103" s="192"/>
      <c r="AA103" s="192"/>
      <c r="AB103" s="192"/>
      <c r="AC103" s="192"/>
      <c r="AD103" s="192"/>
      <c r="AE103" s="192"/>
      <c r="AF103" s="192"/>
      <c r="AG103" s="192"/>
      <c r="AH103" s="192"/>
      <c r="AI103" s="192"/>
      <c r="AJ103" s="192"/>
      <c r="AK103" s="193"/>
      <c r="AL103" s="193"/>
      <c r="AM103" s="193"/>
      <c r="AN103" s="193"/>
      <c r="AO103" s="193"/>
      <c r="AP103" s="193"/>
      <c r="AQ103" s="194"/>
      <c r="AR103" s="193"/>
      <c r="AS103" s="193"/>
      <c r="AT103" s="193"/>
      <c r="AU103" s="193"/>
      <c r="AV103" s="193"/>
      <c r="AW103" s="193"/>
      <c r="AX103" s="193"/>
      <c r="AY103" s="193"/>
      <c r="AZ103" s="193"/>
      <c r="BA103" s="193"/>
      <c r="BB103" s="193"/>
      <c r="BC103" s="156"/>
    </row>
    <row r="104" spans="1:55" ht="72" hidden="1" customHeight="1" x14ac:dyDescent="0.2">
      <c r="A104" s="889">
        <v>11</v>
      </c>
      <c r="B104" s="161" t="s">
        <v>1704</v>
      </c>
      <c r="C104" s="162" t="s">
        <v>1705</v>
      </c>
      <c r="D104" s="163" t="s">
        <v>21</v>
      </c>
      <c r="E104" s="163" t="s">
        <v>1892</v>
      </c>
      <c r="F104" s="162" t="s">
        <v>1706</v>
      </c>
      <c r="G104" s="164" t="s">
        <v>1678</v>
      </c>
      <c r="H104" s="164" t="s">
        <v>1679</v>
      </c>
      <c r="I104" s="165" t="s">
        <v>1908</v>
      </c>
      <c r="J104" s="166">
        <f>+$N$3</f>
        <v>2019</v>
      </c>
      <c r="K104" s="164" t="s">
        <v>1925</v>
      </c>
      <c r="L104" s="165" t="s">
        <v>1926</v>
      </c>
      <c r="M104" s="162" t="s">
        <v>1707</v>
      </c>
      <c r="N104" s="162" t="s">
        <v>1708</v>
      </c>
      <c r="O104" s="162" t="s">
        <v>1709</v>
      </c>
      <c r="P104" s="162" t="s">
        <v>1710</v>
      </c>
      <c r="Q104" s="162" t="s">
        <v>1711</v>
      </c>
      <c r="R104" s="167">
        <f t="shared" ref="R104" si="45">SUM(R105:R111)</f>
        <v>0</v>
      </c>
      <c r="S104" s="168">
        <f t="shared" ref="S104" si="46">SUM(S105:S111)</f>
        <v>0</v>
      </c>
      <c r="T104" s="169">
        <f t="shared" ref="T104" si="47">SUM(T105:T111)</f>
        <v>0</v>
      </c>
      <c r="U104" s="170">
        <f t="shared" ref="U104" si="48">SUM(U105:U111)</f>
        <v>0</v>
      </c>
      <c r="V104" s="169">
        <f t="shared" ref="V104" si="49">SUM(V105:V111)</f>
        <v>0</v>
      </c>
      <c r="W104" s="170">
        <f t="shared" ref="W104" si="50">SUM(W105:W111)</f>
        <v>0</v>
      </c>
      <c r="X104" s="169">
        <f t="shared" ref="X104" si="51">SUM(X105:X111)</f>
        <v>0</v>
      </c>
      <c r="Y104" s="170">
        <f t="shared" ref="Y104" si="52">SUM(Y105:Y111)</f>
        <v>0</v>
      </c>
      <c r="Z104" s="169">
        <f t="shared" ref="Z104" si="53">SUM(Z105:Z111)</f>
        <v>0</v>
      </c>
      <c r="AA104" s="170">
        <f t="shared" ref="AA104" si="54">SUM(AA105:AA111)</f>
        <v>0</v>
      </c>
      <c r="AB104" s="169">
        <f t="shared" ref="AB104" si="55">SUM(AB105:AB111)</f>
        <v>0</v>
      </c>
      <c r="AC104" s="170">
        <f t="shared" ref="AC104" si="56">SUM(AC105:AC111)</f>
        <v>0</v>
      </c>
      <c r="AD104" s="169">
        <f t="shared" ref="AD104" si="57">SUM(AD105:AD111)</f>
        <v>0</v>
      </c>
      <c r="AE104" s="170">
        <f t="shared" ref="AE104" si="58">SUM(AE105:AE111)</f>
        <v>0</v>
      </c>
      <c r="AF104" s="169">
        <f t="shared" ref="AF104" si="59">SUM(AF105:AF111)</f>
        <v>0</v>
      </c>
      <c r="AG104" s="171">
        <f t="shared" ref="AG104" si="60">SUM(AG105:AG111)</f>
        <v>0</v>
      </c>
      <c r="AH104" s="857"/>
      <c r="AI104" s="857"/>
      <c r="AJ104" s="172">
        <f t="shared" ref="AJ104" si="61">SUM(AJ105:AJ111)</f>
        <v>0</v>
      </c>
      <c r="AK104" s="173">
        <f t="shared" ref="AK104" si="62">SUM(AK105:AK111)</f>
        <v>0</v>
      </c>
      <c r="AL104" s="41">
        <f t="shared" ref="AL104" si="63">SUM(AL105:AL111)</f>
        <v>0</v>
      </c>
      <c r="AM104" s="42">
        <f t="shared" ref="AM104" si="64">SUM(AM105:AM111)</f>
        <v>0</v>
      </c>
      <c r="AN104" s="42">
        <f t="shared" ref="AN104" si="65">SUM(AN105:AN111)</f>
        <v>0</v>
      </c>
      <c r="AO104" s="42">
        <f t="shared" ref="AO104" si="66">SUM(AO105:AO111)</f>
        <v>0</v>
      </c>
      <c r="AP104" s="42">
        <f t="shared" ref="AP104" si="67">SUM(AP105:AP111)</f>
        <v>0</v>
      </c>
      <c r="AQ104" s="42">
        <f t="shared" ref="AQ104" si="68">SUM(AQ105:AQ111)</f>
        <v>0</v>
      </c>
      <c r="AR104" s="43">
        <f t="shared" ref="AR104" si="69">SUM(AR105:AR111)</f>
        <v>0</v>
      </c>
      <c r="AS104" s="104">
        <f t="shared" ref="AS104" si="70">SUM(AS105:AS111)</f>
        <v>0</v>
      </c>
      <c r="AT104" s="42">
        <f t="shared" ref="AT104" si="71">SUM(AT105:AT111)</f>
        <v>0</v>
      </c>
      <c r="AU104" s="43">
        <f t="shared" ref="AU104" si="72">SUM(AU105:AU111)</f>
        <v>0</v>
      </c>
      <c r="AV104" s="104">
        <f t="shared" ref="AV104" si="73">SUM(AV105:AV111)</f>
        <v>0</v>
      </c>
      <c r="AW104" s="42">
        <f t="shared" ref="AW104" si="74">SUM(AW105:AW111)</f>
        <v>0</v>
      </c>
      <c r="AX104" s="42">
        <f t="shared" ref="AX104" si="75">SUM(AX105:AX111)</f>
        <v>0</v>
      </c>
      <c r="AY104" s="42">
        <f t="shared" ref="AY104" si="76">SUM(AY105:AY111)</f>
        <v>0</v>
      </c>
      <c r="AZ104" s="105">
        <f t="shared" ref="AZ104" si="77">SUM(AZ105:AZ111)</f>
        <v>0</v>
      </c>
      <c r="BA104" s="44" t="s">
        <v>1684</v>
      </c>
      <c r="BB104" s="44" t="s">
        <v>1685</v>
      </c>
      <c r="BC104" s="45" t="s">
        <v>1686</v>
      </c>
    </row>
    <row r="105" spans="1:55" ht="17.25" hidden="1" customHeight="1" x14ac:dyDescent="0.2">
      <c r="A105" s="890"/>
      <c r="B105" s="892" t="str">
        <f>VLOOKUP($D$9,'PROYECTOS REGISTRADOS'!$A$2:$D$82,4,0)</f>
        <v>Implementación de las estrategias del Plan Decenal de Salud Pública del Municipio de Tocancipá, Cundinamarca, Centro Oriente</v>
      </c>
      <c r="C105" s="895" t="str">
        <f>VLOOKUP($D$9,'PROYECTOS REGISTRADOS'!$A$2:$D$82,3,0)</f>
        <v>2016-25817-0042</v>
      </c>
      <c r="D105" s="898"/>
      <c r="E105" s="901" t="str">
        <f>IF(D105=0,"0-0",(VLOOKUP(D105,'CONSOLIDADO PLAN DESARROLLO'!$EL$9:$ET$304,2,0)))</f>
        <v>0-0</v>
      </c>
      <c r="F105" s="904" t="str">
        <f>IF(D105=0,"0-0",(VLOOKUP(D105,'CONSOLIDADO PLAN DESARROLLO'!$EL$9:$ET$304,3,0)))</f>
        <v>0-0</v>
      </c>
      <c r="G105" s="907" t="str">
        <f>IF(D105=0,"0-0",(VLOOKUP(D105,'CONSOLIDADO PLAN DESARROLLO'!$EL$9:$ET$304,4,0)))</f>
        <v>0-0</v>
      </c>
      <c r="H105" s="910" t="str">
        <f>IF(D105=0,"0-0",(VLOOKUP(D105,'CONSOLIDADO PLAN DESARROLLO'!$EL$9:$ET$304,5,0)))</f>
        <v>0-0</v>
      </c>
      <c r="I105" s="913" t="str">
        <f>IF(D105=0,"0-0",(VLOOKUP(D105,'CONSOLIDADO PLAN DESARROLLO'!$EL$9:$ET$304,$R$3,0)))</f>
        <v>0-0</v>
      </c>
      <c r="J105" s="914"/>
      <c r="K105" s="922"/>
      <c r="L105" s="925"/>
      <c r="M105" s="174"/>
      <c r="N105" s="175"/>
      <c r="O105" s="176"/>
      <c r="P105" s="46"/>
      <c r="Q105" s="47"/>
      <c r="R105" s="928"/>
      <c r="S105" s="48"/>
      <c r="T105" s="886"/>
      <c r="U105" s="49"/>
      <c r="V105" s="886"/>
      <c r="W105" s="49"/>
      <c r="X105" s="886"/>
      <c r="Y105" s="49"/>
      <c r="Z105" s="886"/>
      <c r="AA105" s="49"/>
      <c r="AB105" s="886"/>
      <c r="AC105" s="49"/>
      <c r="AD105" s="886"/>
      <c r="AE105" s="49"/>
      <c r="AF105" s="886"/>
      <c r="AG105" s="50"/>
      <c r="AH105" s="858"/>
      <c r="AI105" s="858"/>
      <c r="AJ105" s="919">
        <f>+R105+T105+V105+X105+Z105+AB105+AD105+AF105</f>
        <v>0</v>
      </c>
      <c r="AK105" s="103">
        <f t="shared" ref="AK105:AK110" si="78">AC105+AE105+AG105+S105+U105+W105+Y105+AA105</f>
        <v>0</v>
      </c>
      <c r="AL105" s="51"/>
      <c r="AM105" s="52"/>
      <c r="AN105" s="52"/>
      <c r="AO105" s="52"/>
      <c r="AP105" s="52"/>
      <c r="AQ105" s="52"/>
      <c r="AR105" s="53">
        <f t="shared" ref="AR105:AR110" si="79">SUM(AL105:AQ105)</f>
        <v>0</v>
      </c>
      <c r="AS105" s="54"/>
      <c r="AT105" s="52"/>
      <c r="AU105" s="53">
        <f t="shared" ref="AU105:AU109" si="80">SUM(AS105:AT105)</f>
        <v>0</v>
      </c>
      <c r="AV105" s="54"/>
      <c r="AW105" s="52"/>
      <c r="AX105" s="52"/>
      <c r="AY105" s="52"/>
      <c r="AZ105" s="55"/>
      <c r="BA105" s="56"/>
      <c r="BB105" s="56"/>
      <c r="BC105" s="57"/>
    </row>
    <row r="106" spans="1:55" ht="17.25" hidden="1" customHeight="1" x14ac:dyDescent="0.2">
      <c r="A106" s="890"/>
      <c r="B106" s="892"/>
      <c r="C106" s="895"/>
      <c r="D106" s="898"/>
      <c r="E106" s="902"/>
      <c r="F106" s="904"/>
      <c r="G106" s="907"/>
      <c r="H106" s="910"/>
      <c r="I106" s="915"/>
      <c r="J106" s="916"/>
      <c r="K106" s="922"/>
      <c r="L106" s="926"/>
      <c r="M106" s="174"/>
      <c r="N106" s="175"/>
      <c r="O106" s="176"/>
      <c r="P106" s="46"/>
      <c r="Q106" s="47"/>
      <c r="R106" s="929"/>
      <c r="S106" s="48"/>
      <c r="T106" s="887"/>
      <c r="U106" s="49"/>
      <c r="V106" s="887"/>
      <c r="W106" s="49"/>
      <c r="X106" s="887"/>
      <c r="Y106" s="49"/>
      <c r="Z106" s="887"/>
      <c r="AA106" s="49"/>
      <c r="AB106" s="887"/>
      <c r="AC106" s="49"/>
      <c r="AD106" s="887"/>
      <c r="AE106" s="49"/>
      <c r="AF106" s="887"/>
      <c r="AG106" s="50"/>
      <c r="AH106" s="859"/>
      <c r="AI106" s="859"/>
      <c r="AJ106" s="920"/>
      <c r="AK106" s="103">
        <f t="shared" si="78"/>
        <v>0</v>
      </c>
      <c r="AL106" s="51"/>
      <c r="AM106" s="52"/>
      <c r="AN106" s="52"/>
      <c r="AO106" s="52"/>
      <c r="AP106" s="52"/>
      <c r="AQ106" s="52"/>
      <c r="AR106" s="53">
        <f t="shared" si="79"/>
        <v>0</v>
      </c>
      <c r="AS106" s="54"/>
      <c r="AT106" s="52"/>
      <c r="AU106" s="53">
        <f t="shared" si="80"/>
        <v>0</v>
      </c>
      <c r="AV106" s="54"/>
      <c r="AW106" s="52"/>
      <c r="AX106" s="52"/>
      <c r="AY106" s="52"/>
      <c r="AZ106" s="55"/>
      <c r="BA106" s="56"/>
      <c r="BB106" s="56"/>
      <c r="BC106" s="57"/>
    </row>
    <row r="107" spans="1:55" ht="17.25" hidden="1" customHeight="1" x14ac:dyDescent="0.2">
      <c r="A107" s="890"/>
      <c r="B107" s="892"/>
      <c r="C107" s="895"/>
      <c r="D107" s="898"/>
      <c r="E107" s="902"/>
      <c r="F107" s="904"/>
      <c r="G107" s="907"/>
      <c r="H107" s="910"/>
      <c r="I107" s="915"/>
      <c r="J107" s="916"/>
      <c r="K107" s="922"/>
      <c r="L107" s="926"/>
      <c r="M107" s="174"/>
      <c r="N107" s="175"/>
      <c r="O107" s="176"/>
      <c r="P107" s="46"/>
      <c r="Q107" s="47"/>
      <c r="R107" s="929"/>
      <c r="S107" s="48"/>
      <c r="T107" s="887"/>
      <c r="U107" s="49"/>
      <c r="V107" s="887"/>
      <c r="W107" s="49"/>
      <c r="X107" s="887"/>
      <c r="Y107" s="49"/>
      <c r="Z107" s="887"/>
      <c r="AA107" s="49"/>
      <c r="AB107" s="887"/>
      <c r="AC107" s="49"/>
      <c r="AD107" s="887"/>
      <c r="AE107" s="49"/>
      <c r="AF107" s="887"/>
      <c r="AG107" s="50"/>
      <c r="AH107" s="859"/>
      <c r="AI107" s="859"/>
      <c r="AJ107" s="920"/>
      <c r="AK107" s="103">
        <f t="shared" si="78"/>
        <v>0</v>
      </c>
      <c r="AL107" s="51"/>
      <c r="AM107" s="52"/>
      <c r="AN107" s="52"/>
      <c r="AO107" s="52"/>
      <c r="AP107" s="52"/>
      <c r="AQ107" s="52"/>
      <c r="AR107" s="53">
        <f t="shared" si="79"/>
        <v>0</v>
      </c>
      <c r="AS107" s="54"/>
      <c r="AT107" s="52"/>
      <c r="AU107" s="53">
        <f t="shared" si="80"/>
        <v>0</v>
      </c>
      <c r="AV107" s="54"/>
      <c r="AW107" s="52"/>
      <c r="AX107" s="52"/>
      <c r="AY107" s="52"/>
      <c r="AZ107" s="55"/>
      <c r="BA107" s="56"/>
      <c r="BB107" s="56"/>
      <c r="BC107" s="57"/>
    </row>
    <row r="108" spans="1:55" ht="17.25" hidden="1" customHeight="1" x14ac:dyDescent="0.2">
      <c r="A108" s="890"/>
      <c r="B108" s="892"/>
      <c r="C108" s="895"/>
      <c r="D108" s="898"/>
      <c r="E108" s="902"/>
      <c r="F108" s="904"/>
      <c r="G108" s="907"/>
      <c r="H108" s="910"/>
      <c r="I108" s="915"/>
      <c r="J108" s="916"/>
      <c r="K108" s="922"/>
      <c r="L108" s="926"/>
      <c r="M108" s="174"/>
      <c r="N108" s="175"/>
      <c r="O108" s="176"/>
      <c r="P108" s="46"/>
      <c r="Q108" s="47"/>
      <c r="R108" s="929"/>
      <c r="S108" s="48"/>
      <c r="T108" s="887"/>
      <c r="U108" s="49"/>
      <c r="V108" s="887"/>
      <c r="W108" s="49"/>
      <c r="X108" s="887"/>
      <c r="Y108" s="49"/>
      <c r="Z108" s="887"/>
      <c r="AA108" s="49"/>
      <c r="AB108" s="887"/>
      <c r="AC108" s="49"/>
      <c r="AD108" s="887"/>
      <c r="AE108" s="49"/>
      <c r="AF108" s="887"/>
      <c r="AG108" s="50"/>
      <c r="AH108" s="859"/>
      <c r="AI108" s="859"/>
      <c r="AJ108" s="920"/>
      <c r="AK108" s="103">
        <f t="shared" si="78"/>
        <v>0</v>
      </c>
      <c r="AL108" s="51"/>
      <c r="AM108" s="52"/>
      <c r="AN108" s="52"/>
      <c r="AO108" s="52"/>
      <c r="AP108" s="52"/>
      <c r="AQ108" s="52"/>
      <c r="AR108" s="53">
        <f t="shared" si="79"/>
        <v>0</v>
      </c>
      <c r="AS108" s="54"/>
      <c r="AT108" s="52"/>
      <c r="AU108" s="53">
        <f t="shared" si="80"/>
        <v>0</v>
      </c>
      <c r="AV108" s="54"/>
      <c r="AW108" s="52"/>
      <c r="AX108" s="52"/>
      <c r="AY108" s="52"/>
      <c r="AZ108" s="55"/>
      <c r="BA108" s="56"/>
      <c r="BB108" s="56"/>
      <c r="BC108" s="57"/>
    </row>
    <row r="109" spans="1:55" ht="17.25" hidden="1" customHeight="1" x14ac:dyDescent="0.2">
      <c r="A109" s="890"/>
      <c r="B109" s="892"/>
      <c r="C109" s="895"/>
      <c r="D109" s="898"/>
      <c r="E109" s="902"/>
      <c r="F109" s="904"/>
      <c r="G109" s="907"/>
      <c r="H109" s="910"/>
      <c r="I109" s="915"/>
      <c r="J109" s="916"/>
      <c r="K109" s="922"/>
      <c r="L109" s="926"/>
      <c r="M109" s="174"/>
      <c r="N109" s="175"/>
      <c r="O109" s="176"/>
      <c r="P109" s="46"/>
      <c r="Q109" s="47"/>
      <c r="R109" s="929"/>
      <c r="S109" s="48"/>
      <c r="T109" s="887"/>
      <c r="U109" s="49"/>
      <c r="V109" s="887"/>
      <c r="W109" s="49"/>
      <c r="X109" s="887"/>
      <c r="Y109" s="49"/>
      <c r="Z109" s="887"/>
      <c r="AA109" s="49"/>
      <c r="AB109" s="887"/>
      <c r="AC109" s="49"/>
      <c r="AD109" s="887"/>
      <c r="AE109" s="49"/>
      <c r="AF109" s="887"/>
      <c r="AG109" s="50"/>
      <c r="AH109" s="859"/>
      <c r="AI109" s="859"/>
      <c r="AJ109" s="920"/>
      <c r="AK109" s="103">
        <f t="shared" si="78"/>
        <v>0</v>
      </c>
      <c r="AL109" s="51"/>
      <c r="AM109" s="52"/>
      <c r="AN109" s="52"/>
      <c r="AO109" s="52"/>
      <c r="AP109" s="52"/>
      <c r="AQ109" s="52"/>
      <c r="AR109" s="53">
        <f t="shared" si="79"/>
        <v>0</v>
      </c>
      <c r="AS109" s="54"/>
      <c r="AT109" s="52"/>
      <c r="AU109" s="53">
        <f t="shared" si="80"/>
        <v>0</v>
      </c>
      <c r="AV109" s="54"/>
      <c r="AW109" s="52"/>
      <c r="AX109" s="52"/>
      <c r="AY109" s="52"/>
      <c r="AZ109" s="55"/>
      <c r="BA109" s="56"/>
      <c r="BB109" s="56"/>
      <c r="BC109" s="57"/>
    </row>
    <row r="110" spans="1:55" ht="17.25" hidden="1" customHeight="1" x14ac:dyDescent="0.2">
      <c r="A110" s="890"/>
      <c r="B110" s="893"/>
      <c r="C110" s="896"/>
      <c r="D110" s="899"/>
      <c r="E110" s="902"/>
      <c r="F110" s="905"/>
      <c r="G110" s="908"/>
      <c r="H110" s="911"/>
      <c r="I110" s="915"/>
      <c r="J110" s="916"/>
      <c r="K110" s="923"/>
      <c r="L110" s="926"/>
      <c r="M110" s="177"/>
      <c r="N110" s="178"/>
      <c r="O110" s="179"/>
      <c r="P110" s="106"/>
      <c r="Q110" s="107"/>
      <c r="R110" s="929"/>
      <c r="S110" s="108"/>
      <c r="T110" s="887"/>
      <c r="U110" s="109"/>
      <c r="V110" s="887"/>
      <c r="W110" s="109"/>
      <c r="X110" s="887"/>
      <c r="Y110" s="109"/>
      <c r="Z110" s="887"/>
      <c r="AA110" s="109"/>
      <c r="AB110" s="887"/>
      <c r="AC110" s="109"/>
      <c r="AD110" s="887"/>
      <c r="AE110" s="109"/>
      <c r="AF110" s="887"/>
      <c r="AG110" s="110"/>
      <c r="AH110" s="859"/>
      <c r="AI110" s="859"/>
      <c r="AJ110" s="921"/>
      <c r="AK110" s="103">
        <f t="shared" si="78"/>
        <v>0</v>
      </c>
      <c r="AL110" s="111"/>
      <c r="AM110" s="112"/>
      <c r="AN110" s="112"/>
      <c r="AO110" s="112"/>
      <c r="AP110" s="112"/>
      <c r="AQ110" s="112"/>
      <c r="AR110" s="53">
        <f t="shared" si="79"/>
        <v>0</v>
      </c>
      <c r="AS110" s="113"/>
      <c r="AT110" s="112"/>
      <c r="AU110" s="53">
        <f>SUM(AS110:AT110)</f>
        <v>0</v>
      </c>
      <c r="AV110" s="113"/>
      <c r="AW110" s="112"/>
      <c r="AX110" s="112"/>
      <c r="AY110" s="112"/>
      <c r="AZ110" s="114"/>
      <c r="BA110" s="115"/>
      <c r="BB110" s="115"/>
      <c r="BC110" s="116"/>
    </row>
    <row r="111" spans="1:55" ht="9.9499999999999993" hidden="1" customHeight="1" thickBot="1" x14ac:dyDescent="0.25">
      <c r="A111" s="891"/>
      <c r="B111" s="894"/>
      <c r="C111" s="897"/>
      <c r="D111" s="900"/>
      <c r="E111" s="903"/>
      <c r="F111" s="906"/>
      <c r="G111" s="909"/>
      <c r="H111" s="912"/>
      <c r="I111" s="917"/>
      <c r="J111" s="918"/>
      <c r="K111" s="924"/>
      <c r="L111" s="927"/>
      <c r="M111" s="180"/>
      <c r="N111" s="181"/>
      <c r="O111" s="182"/>
      <c r="P111" s="117"/>
      <c r="Q111" s="117"/>
      <c r="R111" s="930"/>
      <c r="S111" s="183"/>
      <c r="T111" s="888"/>
      <c r="U111" s="184"/>
      <c r="V111" s="888"/>
      <c r="W111" s="184"/>
      <c r="X111" s="888"/>
      <c r="Y111" s="184"/>
      <c r="Z111" s="888"/>
      <c r="AA111" s="184"/>
      <c r="AB111" s="888"/>
      <c r="AC111" s="184"/>
      <c r="AD111" s="888"/>
      <c r="AE111" s="184"/>
      <c r="AF111" s="888"/>
      <c r="AG111" s="185"/>
      <c r="AH111" s="860"/>
      <c r="AI111" s="860"/>
      <c r="AJ111" s="118"/>
      <c r="AK111" s="119"/>
      <c r="AL111" s="186"/>
      <c r="AM111" s="187"/>
      <c r="AN111" s="187"/>
      <c r="AO111" s="187"/>
      <c r="AP111" s="187"/>
      <c r="AQ111" s="187"/>
      <c r="AR111" s="120"/>
      <c r="AS111" s="188"/>
      <c r="AT111" s="187"/>
      <c r="AU111" s="120"/>
      <c r="AV111" s="188"/>
      <c r="AW111" s="187"/>
      <c r="AX111" s="187"/>
      <c r="AY111" s="187"/>
      <c r="AZ111" s="189"/>
      <c r="BA111" s="190"/>
      <c r="BB111" s="190"/>
      <c r="BC111" s="191"/>
    </row>
    <row r="112" spans="1:55" ht="6" hidden="1" customHeight="1" x14ac:dyDescent="0.2">
      <c r="A112" s="156"/>
      <c r="B112" s="192"/>
      <c r="C112" s="192"/>
      <c r="D112" s="192"/>
      <c r="E112" s="192"/>
      <c r="F112" s="192"/>
      <c r="G112" s="192"/>
      <c r="H112" s="192"/>
      <c r="I112" s="943"/>
      <c r="J112" s="943"/>
      <c r="K112" s="192"/>
      <c r="L112" s="192"/>
      <c r="M112" s="192"/>
      <c r="N112" s="192"/>
      <c r="O112" s="192"/>
      <c r="P112" s="192"/>
      <c r="Q112" s="192"/>
      <c r="R112" s="192"/>
      <c r="S112" s="192"/>
      <c r="T112" s="192"/>
      <c r="U112" s="192"/>
      <c r="V112" s="192"/>
      <c r="W112" s="192"/>
      <c r="X112" s="192"/>
      <c r="Y112" s="192"/>
      <c r="Z112" s="192"/>
      <c r="AA112" s="192"/>
      <c r="AB112" s="192"/>
      <c r="AC112" s="192"/>
      <c r="AD112" s="192"/>
      <c r="AE112" s="192"/>
      <c r="AF112" s="192"/>
      <c r="AG112" s="192"/>
      <c r="AH112" s="192"/>
      <c r="AI112" s="192"/>
      <c r="AJ112" s="192"/>
      <c r="AK112" s="193"/>
      <c r="AL112" s="193"/>
      <c r="AM112" s="193"/>
      <c r="AN112" s="193"/>
      <c r="AO112" s="193"/>
      <c r="AP112" s="193"/>
      <c r="AQ112" s="194"/>
      <c r="AR112" s="193"/>
      <c r="AS112" s="193"/>
      <c r="AT112" s="193"/>
      <c r="AU112" s="193"/>
      <c r="AV112" s="193"/>
      <c r="AW112" s="193"/>
      <c r="AX112" s="193"/>
      <c r="AY112" s="193"/>
      <c r="AZ112" s="193"/>
      <c r="BA112" s="193"/>
      <c r="BB112" s="193"/>
      <c r="BC112" s="156"/>
    </row>
    <row r="113" spans="1:55" ht="72" hidden="1" customHeight="1" x14ac:dyDescent="0.2">
      <c r="A113" s="889">
        <v>12</v>
      </c>
      <c r="B113" s="161" t="s">
        <v>1704</v>
      </c>
      <c r="C113" s="162" t="s">
        <v>1705</v>
      </c>
      <c r="D113" s="163" t="s">
        <v>21</v>
      </c>
      <c r="E113" s="163" t="s">
        <v>1892</v>
      </c>
      <c r="F113" s="162" t="s">
        <v>1706</v>
      </c>
      <c r="G113" s="164" t="s">
        <v>1678</v>
      </c>
      <c r="H113" s="164" t="s">
        <v>1679</v>
      </c>
      <c r="I113" s="165" t="s">
        <v>1908</v>
      </c>
      <c r="J113" s="166">
        <f>+$N$3</f>
        <v>2019</v>
      </c>
      <c r="K113" s="164" t="s">
        <v>1925</v>
      </c>
      <c r="L113" s="165" t="s">
        <v>1926</v>
      </c>
      <c r="M113" s="162" t="s">
        <v>1707</v>
      </c>
      <c r="N113" s="162" t="s">
        <v>1708</v>
      </c>
      <c r="O113" s="162" t="s">
        <v>1709</v>
      </c>
      <c r="P113" s="162" t="s">
        <v>1710</v>
      </c>
      <c r="Q113" s="162" t="s">
        <v>1711</v>
      </c>
      <c r="R113" s="167">
        <f t="shared" ref="R113" si="81">SUM(R114:R120)</f>
        <v>0</v>
      </c>
      <c r="S113" s="168">
        <f t="shared" ref="S113" si="82">SUM(S114:S120)</f>
        <v>0</v>
      </c>
      <c r="T113" s="169">
        <f t="shared" ref="T113" si="83">SUM(T114:T120)</f>
        <v>0</v>
      </c>
      <c r="U113" s="170">
        <f t="shared" ref="U113" si="84">SUM(U114:U120)</f>
        <v>0</v>
      </c>
      <c r="V113" s="169">
        <f t="shared" ref="V113" si="85">SUM(V114:V120)</f>
        <v>0</v>
      </c>
      <c r="W113" s="170">
        <f t="shared" ref="W113" si="86">SUM(W114:W120)</f>
        <v>0</v>
      </c>
      <c r="X113" s="169">
        <f t="shared" ref="X113" si="87">SUM(X114:X120)</f>
        <v>0</v>
      </c>
      <c r="Y113" s="170">
        <f t="shared" ref="Y113" si="88">SUM(Y114:Y120)</f>
        <v>0</v>
      </c>
      <c r="Z113" s="169">
        <f t="shared" ref="Z113" si="89">SUM(Z114:Z120)</f>
        <v>0</v>
      </c>
      <c r="AA113" s="170">
        <f t="shared" ref="AA113" si="90">SUM(AA114:AA120)</f>
        <v>0</v>
      </c>
      <c r="AB113" s="169">
        <f t="shared" ref="AB113" si="91">SUM(AB114:AB120)</f>
        <v>0</v>
      </c>
      <c r="AC113" s="170">
        <f t="shared" ref="AC113" si="92">SUM(AC114:AC120)</f>
        <v>0</v>
      </c>
      <c r="AD113" s="169">
        <f t="shared" ref="AD113" si="93">SUM(AD114:AD120)</f>
        <v>0</v>
      </c>
      <c r="AE113" s="170">
        <f t="shared" ref="AE113" si="94">SUM(AE114:AE120)</f>
        <v>0</v>
      </c>
      <c r="AF113" s="169">
        <f t="shared" ref="AF113" si="95">SUM(AF114:AF120)</f>
        <v>0</v>
      </c>
      <c r="AG113" s="171">
        <f t="shared" ref="AG113" si="96">SUM(AG114:AG120)</f>
        <v>0</v>
      </c>
      <c r="AH113" s="857"/>
      <c r="AI113" s="857"/>
      <c r="AJ113" s="172">
        <f t="shared" ref="AJ113" si="97">SUM(AJ114:AJ120)</f>
        <v>0</v>
      </c>
      <c r="AK113" s="173">
        <f t="shared" ref="AK113" si="98">SUM(AK114:AK120)</f>
        <v>0</v>
      </c>
      <c r="AL113" s="41">
        <f t="shared" ref="AL113" si="99">SUM(AL114:AL120)</f>
        <v>0</v>
      </c>
      <c r="AM113" s="42">
        <f t="shared" ref="AM113" si="100">SUM(AM114:AM120)</f>
        <v>0</v>
      </c>
      <c r="AN113" s="42">
        <f t="shared" ref="AN113" si="101">SUM(AN114:AN120)</f>
        <v>0</v>
      </c>
      <c r="AO113" s="42">
        <f t="shared" ref="AO113" si="102">SUM(AO114:AO120)</f>
        <v>0</v>
      </c>
      <c r="AP113" s="42">
        <f t="shared" ref="AP113" si="103">SUM(AP114:AP120)</f>
        <v>0</v>
      </c>
      <c r="AQ113" s="42">
        <f t="shared" ref="AQ113" si="104">SUM(AQ114:AQ120)</f>
        <v>0</v>
      </c>
      <c r="AR113" s="43">
        <f t="shared" ref="AR113" si="105">SUM(AR114:AR120)</f>
        <v>0</v>
      </c>
      <c r="AS113" s="104">
        <f t="shared" ref="AS113" si="106">SUM(AS114:AS120)</f>
        <v>0</v>
      </c>
      <c r="AT113" s="42">
        <f t="shared" ref="AT113" si="107">SUM(AT114:AT120)</f>
        <v>0</v>
      </c>
      <c r="AU113" s="43">
        <f t="shared" ref="AU113" si="108">SUM(AU114:AU120)</f>
        <v>0</v>
      </c>
      <c r="AV113" s="104">
        <f t="shared" ref="AV113" si="109">SUM(AV114:AV120)</f>
        <v>0</v>
      </c>
      <c r="AW113" s="42">
        <f t="shared" ref="AW113" si="110">SUM(AW114:AW120)</f>
        <v>0</v>
      </c>
      <c r="AX113" s="42">
        <f t="shared" ref="AX113" si="111">SUM(AX114:AX120)</f>
        <v>0</v>
      </c>
      <c r="AY113" s="42">
        <f t="shared" ref="AY113" si="112">SUM(AY114:AY120)</f>
        <v>0</v>
      </c>
      <c r="AZ113" s="105">
        <f t="shared" ref="AZ113" si="113">SUM(AZ114:AZ120)</f>
        <v>0</v>
      </c>
      <c r="BA113" s="44" t="s">
        <v>1684</v>
      </c>
      <c r="BB113" s="44" t="s">
        <v>1685</v>
      </c>
      <c r="BC113" s="45" t="s">
        <v>1686</v>
      </c>
    </row>
    <row r="114" spans="1:55" ht="17.25" hidden="1" customHeight="1" x14ac:dyDescent="0.2">
      <c r="A114" s="890"/>
      <c r="B114" s="892" t="str">
        <f>VLOOKUP($D$9,'PROYECTOS REGISTRADOS'!$A$2:$D$82,4,0)</f>
        <v>Implementación de las estrategias del Plan Decenal de Salud Pública del Municipio de Tocancipá, Cundinamarca, Centro Oriente</v>
      </c>
      <c r="C114" s="895" t="str">
        <f>VLOOKUP($D$9,'PROYECTOS REGISTRADOS'!$A$2:$D$82,3,0)</f>
        <v>2016-25817-0042</v>
      </c>
      <c r="D114" s="898"/>
      <c r="E114" s="901" t="str">
        <f>IF(D114=0,"0-0",(VLOOKUP(D114,'CONSOLIDADO PLAN DESARROLLO'!$EL$9:$ET$304,2,0)))</f>
        <v>0-0</v>
      </c>
      <c r="F114" s="904" t="str">
        <f>IF(D114=0,"0-0",(VLOOKUP(D114,'CONSOLIDADO PLAN DESARROLLO'!$EL$9:$ET$304,3,0)))</f>
        <v>0-0</v>
      </c>
      <c r="G114" s="907" t="str">
        <f>IF(D114=0,"0-0",(VLOOKUP(D114,'CONSOLIDADO PLAN DESARROLLO'!$EL$9:$ET$304,4,0)))</f>
        <v>0-0</v>
      </c>
      <c r="H114" s="910" t="str">
        <f>IF(D114=0,"0-0",(VLOOKUP(D114,'CONSOLIDADO PLAN DESARROLLO'!$EL$9:$ET$304,5,0)))</f>
        <v>0-0</v>
      </c>
      <c r="I114" s="913" t="str">
        <f>IF(D114=0,"0-0",(VLOOKUP(D114,'CONSOLIDADO PLAN DESARROLLO'!$EL$9:$ET$304,$R$3,0)))</f>
        <v>0-0</v>
      </c>
      <c r="J114" s="914"/>
      <c r="K114" s="922"/>
      <c r="L114" s="925"/>
      <c r="M114" s="174"/>
      <c r="N114" s="175"/>
      <c r="O114" s="176"/>
      <c r="P114" s="46"/>
      <c r="Q114" s="47"/>
      <c r="R114" s="928"/>
      <c r="S114" s="48"/>
      <c r="T114" s="886"/>
      <c r="U114" s="49"/>
      <c r="V114" s="886"/>
      <c r="W114" s="49"/>
      <c r="X114" s="886"/>
      <c r="Y114" s="49"/>
      <c r="Z114" s="886"/>
      <c r="AA114" s="49"/>
      <c r="AB114" s="886"/>
      <c r="AC114" s="49"/>
      <c r="AD114" s="886"/>
      <c r="AE114" s="49"/>
      <c r="AF114" s="886"/>
      <c r="AG114" s="50"/>
      <c r="AH114" s="858"/>
      <c r="AI114" s="858"/>
      <c r="AJ114" s="919">
        <f>+R114+T114+V114+X114+Z114+AB114+AD114+AF114</f>
        <v>0</v>
      </c>
      <c r="AK114" s="103">
        <f t="shared" ref="AK114:AK119" si="114">AC114+AE114+AG114+S114+U114+W114+Y114+AA114</f>
        <v>0</v>
      </c>
      <c r="AL114" s="51"/>
      <c r="AM114" s="52"/>
      <c r="AN114" s="52"/>
      <c r="AO114" s="52"/>
      <c r="AP114" s="52"/>
      <c r="AQ114" s="52"/>
      <c r="AR114" s="53">
        <f t="shared" ref="AR114:AR119" si="115">SUM(AL114:AQ114)</f>
        <v>0</v>
      </c>
      <c r="AS114" s="54"/>
      <c r="AT114" s="52"/>
      <c r="AU114" s="53">
        <f t="shared" ref="AU114:AU118" si="116">SUM(AS114:AT114)</f>
        <v>0</v>
      </c>
      <c r="AV114" s="54"/>
      <c r="AW114" s="52"/>
      <c r="AX114" s="52"/>
      <c r="AY114" s="52"/>
      <c r="AZ114" s="55"/>
      <c r="BA114" s="56"/>
      <c r="BB114" s="56"/>
      <c r="BC114" s="57"/>
    </row>
    <row r="115" spans="1:55" ht="17.25" hidden="1" customHeight="1" x14ac:dyDescent="0.2">
      <c r="A115" s="890"/>
      <c r="B115" s="892"/>
      <c r="C115" s="895"/>
      <c r="D115" s="898"/>
      <c r="E115" s="902"/>
      <c r="F115" s="904"/>
      <c r="G115" s="907"/>
      <c r="H115" s="910"/>
      <c r="I115" s="915"/>
      <c r="J115" s="916"/>
      <c r="K115" s="922"/>
      <c r="L115" s="926"/>
      <c r="M115" s="174"/>
      <c r="N115" s="175"/>
      <c r="O115" s="176"/>
      <c r="P115" s="46"/>
      <c r="Q115" s="47"/>
      <c r="R115" s="929"/>
      <c r="S115" s="48"/>
      <c r="T115" s="887"/>
      <c r="U115" s="49"/>
      <c r="V115" s="887"/>
      <c r="W115" s="49"/>
      <c r="X115" s="887"/>
      <c r="Y115" s="49"/>
      <c r="Z115" s="887"/>
      <c r="AA115" s="49"/>
      <c r="AB115" s="887"/>
      <c r="AC115" s="49"/>
      <c r="AD115" s="887"/>
      <c r="AE115" s="49"/>
      <c r="AF115" s="887"/>
      <c r="AG115" s="50"/>
      <c r="AH115" s="859"/>
      <c r="AI115" s="859"/>
      <c r="AJ115" s="920"/>
      <c r="AK115" s="103">
        <f t="shared" si="114"/>
        <v>0</v>
      </c>
      <c r="AL115" s="51"/>
      <c r="AM115" s="52"/>
      <c r="AN115" s="52"/>
      <c r="AO115" s="52"/>
      <c r="AP115" s="52"/>
      <c r="AQ115" s="52"/>
      <c r="AR115" s="53">
        <f t="shared" si="115"/>
        <v>0</v>
      </c>
      <c r="AS115" s="54"/>
      <c r="AT115" s="52"/>
      <c r="AU115" s="53">
        <f t="shared" si="116"/>
        <v>0</v>
      </c>
      <c r="AV115" s="54"/>
      <c r="AW115" s="52"/>
      <c r="AX115" s="52"/>
      <c r="AY115" s="52"/>
      <c r="AZ115" s="55"/>
      <c r="BA115" s="56"/>
      <c r="BB115" s="56"/>
      <c r="BC115" s="57"/>
    </row>
    <row r="116" spans="1:55" ht="17.25" hidden="1" customHeight="1" x14ac:dyDescent="0.2">
      <c r="A116" s="890"/>
      <c r="B116" s="892"/>
      <c r="C116" s="895"/>
      <c r="D116" s="898"/>
      <c r="E116" s="902"/>
      <c r="F116" s="904"/>
      <c r="G116" s="907"/>
      <c r="H116" s="910"/>
      <c r="I116" s="915"/>
      <c r="J116" s="916"/>
      <c r="K116" s="922"/>
      <c r="L116" s="926"/>
      <c r="M116" s="174"/>
      <c r="N116" s="175"/>
      <c r="O116" s="176"/>
      <c r="P116" s="46"/>
      <c r="Q116" s="47"/>
      <c r="R116" s="929"/>
      <c r="S116" s="48"/>
      <c r="T116" s="887"/>
      <c r="U116" s="49"/>
      <c r="V116" s="887"/>
      <c r="W116" s="49"/>
      <c r="X116" s="887"/>
      <c r="Y116" s="49"/>
      <c r="Z116" s="887"/>
      <c r="AA116" s="49"/>
      <c r="AB116" s="887"/>
      <c r="AC116" s="49"/>
      <c r="AD116" s="887"/>
      <c r="AE116" s="49"/>
      <c r="AF116" s="887"/>
      <c r="AG116" s="50"/>
      <c r="AH116" s="859"/>
      <c r="AI116" s="859"/>
      <c r="AJ116" s="920"/>
      <c r="AK116" s="103">
        <f t="shared" si="114"/>
        <v>0</v>
      </c>
      <c r="AL116" s="51"/>
      <c r="AM116" s="52"/>
      <c r="AN116" s="52"/>
      <c r="AO116" s="52"/>
      <c r="AP116" s="52"/>
      <c r="AQ116" s="52"/>
      <c r="AR116" s="53">
        <f t="shared" si="115"/>
        <v>0</v>
      </c>
      <c r="AS116" s="54"/>
      <c r="AT116" s="52"/>
      <c r="AU116" s="53">
        <f t="shared" si="116"/>
        <v>0</v>
      </c>
      <c r="AV116" s="54"/>
      <c r="AW116" s="52"/>
      <c r="AX116" s="52"/>
      <c r="AY116" s="52"/>
      <c r="AZ116" s="55"/>
      <c r="BA116" s="56"/>
      <c r="BB116" s="56"/>
      <c r="BC116" s="57"/>
    </row>
    <row r="117" spans="1:55" ht="17.25" hidden="1" customHeight="1" x14ac:dyDescent="0.2">
      <c r="A117" s="890"/>
      <c r="B117" s="892"/>
      <c r="C117" s="895"/>
      <c r="D117" s="898"/>
      <c r="E117" s="902"/>
      <c r="F117" s="904"/>
      <c r="G117" s="907"/>
      <c r="H117" s="910"/>
      <c r="I117" s="915"/>
      <c r="J117" s="916"/>
      <c r="K117" s="922"/>
      <c r="L117" s="926"/>
      <c r="M117" s="174"/>
      <c r="N117" s="175"/>
      <c r="O117" s="176"/>
      <c r="P117" s="46"/>
      <c r="Q117" s="47"/>
      <c r="R117" s="929"/>
      <c r="S117" s="48"/>
      <c r="T117" s="887"/>
      <c r="U117" s="49"/>
      <c r="V117" s="887"/>
      <c r="W117" s="49"/>
      <c r="X117" s="887"/>
      <c r="Y117" s="49"/>
      <c r="Z117" s="887"/>
      <c r="AA117" s="49"/>
      <c r="AB117" s="887"/>
      <c r="AC117" s="49"/>
      <c r="AD117" s="887"/>
      <c r="AE117" s="49"/>
      <c r="AF117" s="887"/>
      <c r="AG117" s="50"/>
      <c r="AH117" s="859"/>
      <c r="AI117" s="859"/>
      <c r="AJ117" s="920"/>
      <c r="AK117" s="103">
        <f t="shared" si="114"/>
        <v>0</v>
      </c>
      <c r="AL117" s="51"/>
      <c r="AM117" s="52"/>
      <c r="AN117" s="52"/>
      <c r="AO117" s="52"/>
      <c r="AP117" s="52"/>
      <c r="AQ117" s="52"/>
      <c r="AR117" s="53">
        <f t="shared" si="115"/>
        <v>0</v>
      </c>
      <c r="AS117" s="54"/>
      <c r="AT117" s="52"/>
      <c r="AU117" s="53">
        <f t="shared" si="116"/>
        <v>0</v>
      </c>
      <c r="AV117" s="54"/>
      <c r="AW117" s="52"/>
      <c r="AX117" s="52"/>
      <c r="AY117" s="52"/>
      <c r="AZ117" s="55"/>
      <c r="BA117" s="56"/>
      <c r="BB117" s="56"/>
      <c r="BC117" s="57"/>
    </row>
    <row r="118" spans="1:55" ht="17.25" hidden="1" customHeight="1" x14ac:dyDescent="0.2">
      <c r="A118" s="890"/>
      <c r="B118" s="892"/>
      <c r="C118" s="895"/>
      <c r="D118" s="898"/>
      <c r="E118" s="902"/>
      <c r="F118" s="904"/>
      <c r="G118" s="907"/>
      <c r="H118" s="910"/>
      <c r="I118" s="915"/>
      <c r="J118" s="916"/>
      <c r="K118" s="922"/>
      <c r="L118" s="926"/>
      <c r="M118" s="174"/>
      <c r="N118" s="175"/>
      <c r="O118" s="176"/>
      <c r="P118" s="46"/>
      <c r="Q118" s="47"/>
      <c r="R118" s="929"/>
      <c r="S118" s="48"/>
      <c r="T118" s="887"/>
      <c r="U118" s="49"/>
      <c r="V118" s="887"/>
      <c r="W118" s="49"/>
      <c r="X118" s="887"/>
      <c r="Y118" s="49"/>
      <c r="Z118" s="887"/>
      <c r="AA118" s="49"/>
      <c r="AB118" s="887"/>
      <c r="AC118" s="49"/>
      <c r="AD118" s="887"/>
      <c r="AE118" s="49"/>
      <c r="AF118" s="887"/>
      <c r="AG118" s="50"/>
      <c r="AH118" s="859"/>
      <c r="AI118" s="859"/>
      <c r="AJ118" s="920"/>
      <c r="AK118" s="103">
        <f t="shared" si="114"/>
        <v>0</v>
      </c>
      <c r="AL118" s="51"/>
      <c r="AM118" s="52"/>
      <c r="AN118" s="52"/>
      <c r="AO118" s="52"/>
      <c r="AP118" s="52"/>
      <c r="AQ118" s="52"/>
      <c r="AR118" s="53">
        <f t="shared" si="115"/>
        <v>0</v>
      </c>
      <c r="AS118" s="54"/>
      <c r="AT118" s="52"/>
      <c r="AU118" s="53">
        <f t="shared" si="116"/>
        <v>0</v>
      </c>
      <c r="AV118" s="54"/>
      <c r="AW118" s="52"/>
      <c r="AX118" s="52"/>
      <c r="AY118" s="52"/>
      <c r="AZ118" s="55"/>
      <c r="BA118" s="56"/>
      <c r="BB118" s="56"/>
      <c r="BC118" s="57"/>
    </row>
    <row r="119" spans="1:55" ht="17.25" hidden="1" customHeight="1" x14ac:dyDescent="0.2">
      <c r="A119" s="890"/>
      <c r="B119" s="893"/>
      <c r="C119" s="896"/>
      <c r="D119" s="899"/>
      <c r="E119" s="902"/>
      <c r="F119" s="905"/>
      <c r="G119" s="908"/>
      <c r="H119" s="911"/>
      <c r="I119" s="915"/>
      <c r="J119" s="916"/>
      <c r="K119" s="923"/>
      <c r="L119" s="926"/>
      <c r="M119" s="177"/>
      <c r="N119" s="178"/>
      <c r="O119" s="179"/>
      <c r="P119" s="106"/>
      <c r="Q119" s="107"/>
      <c r="R119" s="929"/>
      <c r="S119" s="108"/>
      <c r="T119" s="887"/>
      <c r="U119" s="109"/>
      <c r="V119" s="887"/>
      <c r="W119" s="109"/>
      <c r="X119" s="887"/>
      <c r="Y119" s="109"/>
      <c r="Z119" s="887"/>
      <c r="AA119" s="109"/>
      <c r="AB119" s="887"/>
      <c r="AC119" s="109"/>
      <c r="AD119" s="887"/>
      <c r="AE119" s="109"/>
      <c r="AF119" s="887"/>
      <c r="AG119" s="110"/>
      <c r="AH119" s="859"/>
      <c r="AI119" s="859"/>
      <c r="AJ119" s="921"/>
      <c r="AK119" s="103">
        <f t="shared" si="114"/>
        <v>0</v>
      </c>
      <c r="AL119" s="111"/>
      <c r="AM119" s="112"/>
      <c r="AN119" s="112"/>
      <c r="AO119" s="112"/>
      <c r="AP119" s="112"/>
      <c r="AQ119" s="112"/>
      <c r="AR119" s="53">
        <f t="shared" si="115"/>
        <v>0</v>
      </c>
      <c r="AS119" s="113"/>
      <c r="AT119" s="112"/>
      <c r="AU119" s="53">
        <f>SUM(AS119:AT119)</f>
        <v>0</v>
      </c>
      <c r="AV119" s="113"/>
      <c r="AW119" s="112"/>
      <c r="AX119" s="112"/>
      <c r="AY119" s="112"/>
      <c r="AZ119" s="114"/>
      <c r="BA119" s="115"/>
      <c r="BB119" s="115"/>
      <c r="BC119" s="116"/>
    </row>
    <row r="120" spans="1:55" ht="9.9499999999999993" hidden="1" customHeight="1" thickBot="1" x14ac:dyDescent="0.25">
      <c r="A120" s="891"/>
      <c r="B120" s="894"/>
      <c r="C120" s="897"/>
      <c r="D120" s="900"/>
      <c r="E120" s="903"/>
      <c r="F120" s="906"/>
      <c r="G120" s="909"/>
      <c r="H120" s="912"/>
      <c r="I120" s="917"/>
      <c r="J120" s="918"/>
      <c r="K120" s="924"/>
      <c r="L120" s="927"/>
      <c r="M120" s="180"/>
      <c r="N120" s="181"/>
      <c r="O120" s="182"/>
      <c r="P120" s="117"/>
      <c r="Q120" s="117"/>
      <c r="R120" s="930"/>
      <c r="S120" s="183"/>
      <c r="T120" s="888"/>
      <c r="U120" s="184"/>
      <c r="V120" s="888"/>
      <c r="W120" s="184"/>
      <c r="X120" s="888"/>
      <c r="Y120" s="184"/>
      <c r="Z120" s="888"/>
      <c r="AA120" s="184"/>
      <c r="AB120" s="888"/>
      <c r="AC120" s="184"/>
      <c r="AD120" s="888"/>
      <c r="AE120" s="184"/>
      <c r="AF120" s="888"/>
      <c r="AG120" s="185"/>
      <c r="AH120" s="860"/>
      <c r="AI120" s="860"/>
      <c r="AJ120" s="118"/>
      <c r="AK120" s="119"/>
      <c r="AL120" s="186"/>
      <c r="AM120" s="187"/>
      <c r="AN120" s="187"/>
      <c r="AO120" s="187"/>
      <c r="AP120" s="187"/>
      <c r="AQ120" s="187"/>
      <c r="AR120" s="120"/>
      <c r="AS120" s="188"/>
      <c r="AT120" s="187"/>
      <c r="AU120" s="120"/>
      <c r="AV120" s="188"/>
      <c r="AW120" s="187"/>
      <c r="AX120" s="187"/>
      <c r="AY120" s="187"/>
      <c r="AZ120" s="189"/>
      <c r="BA120" s="190"/>
      <c r="BB120" s="190"/>
      <c r="BC120" s="191"/>
    </row>
    <row r="121" spans="1:55" ht="6" hidden="1" customHeight="1" x14ac:dyDescent="0.2">
      <c r="A121" s="156"/>
      <c r="B121" s="192"/>
      <c r="C121" s="192"/>
      <c r="D121" s="192"/>
      <c r="E121" s="192"/>
      <c r="F121" s="192"/>
      <c r="G121" s="192"/>
      <c r="H121" s="192"/>
      <c r="I121" s="943"/>
      <c r="J121" s="943"/>
      <c r="K121" s="192"/>
      <c r="L121" s="192"/>
      <c r="M121" s="192"/>
      <c r="N121" s="192"/>
      <c r="O121" s="192"/>
      <c r="P121" s="192"/>
      <c r="Q121" s="192"/>
      <c r="R121" s="192"/>
      <c r="S121" s="192"/>
      <c r="T121" s="192"/>
      <c r="U121" s="192"/>
      <c r="V121" s="192"/>
      <c r="W121" s="192"/>
      <c r="X121" s="192"/>
      <c r="Y121" s="192"/>
      <c r="Z121" s="192"/>
      <c r="AA121" s="192"/>
      <c r="AB121" s="192"/>
      <c r="AC121" s="192"/>
      <c r="AD121" s="192"/>
      <c r="AE121" s="192"/>
      <c r="AF121" s="192"/>
      <c r="AG121" s="192"/>
      <c r="AH121" s="192"/>
      <c r="AI121" s="192"/>
      <c r="AJ121" s="192"/>
      <c r="AK121" s="193"/>
      <c r="AL121" s="193"/>
      <c r="AM121" s="193"/>
      <c r="AN121" s="193"/>
      <c r="AO121" s="193"/>
      <c r="AP121" s="193"/>
      <c r="AQ121" s="194"/>
      <c r="AR121" s="193"/>
      <c r="AS121" s="193"/>
      <c r="AT121" s="193"/>
      <c r="AU121" s="193"/>
      <c r="AV121" s="193"/>
      <c r="AW121" s="193"/>
      <c r="AX121" s="193"/>
      <c r="AY121" s="193"/>
      <c r="AZ121" s="193"/>
      <c r="BA121" s="193"/>
      <c r="BB121" s="193"/>
      <c r="BC121" s="156"/>
    </row>
    <row r="122" spans="1:55" ht="72" hidden="1" customHeight="1" x14ac:dyDescent="0.2">
      <c r="A122" s="889">
        <v>13</v>
      </c>
      <c r="B122" s="161" t="s">
        <v>1704</v>
      </c>
      <c r="C122" s="162" t="s">
        <v>1705</v>
      </c>
      <c r="D122" s="163" t="s">
        <v>21</v>
      </c>
      <c r="E122" s="163" t="s">
        <v>1892</v>
      </c>
      <c r="F122" s="162" t="s">
        <v>1706</v>
      </c>
      <c r="G122" s="164" t="s">
        <v>1678</v>
      </c>
      <c r="H122" s="164" t="s">
        <v>1679</v>
      </c>
      <c r="I122" s="165" t="s">
        <v>1908</v>
      </c>
      <c r="J122" s="166">
        <f>+$N$3</f>
        <v>2019</v>
      </c>
      <c r="K122" s="164" t="s">
        <v>1925</v>
      </c>
      <c r="L122" s="165" t="s">
        <v>1926</v>
      </c>
      <c r="M122" s="162" t="s">
        <v>1707</v>
      </c>
      <c r="N122" s="162" t="s">
        <v>1708</v>
      </c>
      <c r="O122" s="162" t="s">
        <v>1709</v>
      </c>
      <c r="P122" s="162" t="s">
        <v>1710</v>
      </c>
      <c r="Q122" s="162" t="s">
        <v>1711</v>
      </c>
      <c r="R122" s="167">
        <f t="shared" ref="R122" si="117">SUM(R123:R129)</f>
        <v>0</v>
      </c>
      <c r="S122" s="168">
        <f t="shared" ref="S122" si="118">SUM(S123:S129)</f>
        <v>0</v>
      </c>
      <c r="T122" s="169">
        <f t="shared" ref="T122" si="119">SUM(T123:T129)</f>
        <v>0</v>
      </c>
      <c r="U122" s="170">
        <f t="shared" ref="U122" si="120">SUM(U123:U129)</f>
        <v>0</v>
      </c>
      <c r="V122" s="169">
        <f t="shared" ref="V122" si="121">SUM(V123:V129)</f>
        <v>0</v>
      </c>
      <c r="W122" s="170">
        <f t="shared" ref="W122" si="122">SUM(W123:W129)</f>
        <v>0</v>
      </c>
      <c r="X122" s="169">
        <f t="shared" ref="X122" si="123">SUM(X123:X129)</f>
        <v>0</v>
      </c>
      <c r="Y122" s="170">
        <f t="shared" ref="Y122" si="124">SUM(Y123:Y129)</f>
        <v>0</v>
      </c>
      <c r="Z122" s="169">
        <f t="shared" ref="Z122" si="125">SUM(Z123:Z129)</f>
        <v>0</v>
      </c>
      <c r="AA122" s="170">
        <f t="shared" ref="AA122" si="126">SUM(AA123:AA129)</f>
        <v>0</v>
      </c>
      <c r="AB122" s="169">
        <f t="shared" ref="AB122" si="127">SUM(AB123:AB129)</f>
        <v>0</v>
      </c>
      <c r="AC122" s="170">
        <f t="shared" ref="AC122" si="128">SUM(AC123:AC129)</f>
        <v>0</v>
      </c>
      <c r="AD122" s="169">
        <f t="shared" ref="AD122" si="129">SUM(AD123:AD129)</f>
        <v>0</v>
      </c>
      <c r="AE122" s="170">
        <f t="shared" ref="AE122" si="130">SUM(AE123:AE129)</f>
        <v>0</v>
      </c>
      <c r="AF122" s="169">
        <f t="shared" ref="AF122" si="131">SUM(AF123:AF129)</f>
        <v>0</v>
      </c>
      <c r="AG122" s="171">
        <f t="shared" ref="AG122" si="132">SUM(AG123:AG129)</f>
        <v>0</v>
      </c>
      <c r="AH122" s="857"/>
      <c r="AI122" s="857"/>
      <c r="AJ122" s="172">
        <f t="shared" ref="AJ122" si="133">SUM(AJ123:AJ129)</f>
        <v>0</v>
      </c>
      <c r="AK122" s="173">
        <f t="shared" ref="AK122" si="134">SUM(AK123:AK129)</f>
        <v>0</v>
      </c>
      <c r="AL122" s="41">
        <f t="shared" ref="AL122" si="135">SUM(AL123:AL129)</f>
        <v>0</v>
      </c>
      <c r="AM122" s="42">
        <f t="shared" ref="AM122" si="136">SUM(AM123:AM129)</f>
        <v>0</v>
      </c>
      <c r="AN122" s="42">
        <f t="shared" ref="AN122" si="137">SUM(AN123:AN129)</f>
        <v>0</v>
      </c>
      <c r="AO122" s="42">
        <f t="shared" ref="AO122" si="138">SUM(AO123:AO129)</f>
        <v>0</v>
      </c>
      <c r="AP122" s="42">
        <f t="shared" ref="AP122" si="139">SUM(AP123:AP129)</f>
        <v>0</v>
      </c>
      <c r="AQ122" s="42">
        <f t="shared" ref="AQ122" si="140">SUM(AQ123:AQ129)</f>
        <v>0</v>
      </c>
      <c r="AR122" s="43">
        <f t="shared" ref="AR122" si="141">SUM(AR123:AR129)</f>
        <v>0</v>
      </c>
      <c r="AS122" s="104">
        <f t="shared" ref="AS122" si="142">SUM(AS123:AS129)</f>
        <v>0</v>
      </c>
      <c r="AT122" s="42">
        <f t="shared" ref="AT122" si="143">SUM(AT123:AT129)</f>
        <v>0</v>
      </c>
      <c r="AU122" s="43">
        <f t="shared" ref="AU122" si="144">SUM(AU123:AU129)</f>
        <v>0</v>
      </c>
      <c r="AV122" s="104">
        <f t="shared" ref="AV122" si="145">SUM(AV123:AV129)</f>
        <v>0</v>
      </c>
      <c r="AW122" s="42">
        <f t="shared" ref="AW122" si="146">SUM(AW123:AW129)</f>
        <v>0</v>
      </c>
      <c r="AX122" s="42">
        <f t="shared" ref="AX122" si="147">SUM(AX123:AX129)</f>
        <v>0</v>
      </c>
      <c r="AY122" s="42">
        <f t="shared" ref="AY122" si="148">SUM(AY123:AY129)</f>
        <v>0</v>
      </c>
      <c r="AZ122" s="105">
        <f t="shared" ref="AZ122" si="149">SUM(AZ123:AZ129)</f>
        <v>0</v>
      </c>
      <c r="BA122" s="44" t="s">
        <v>1684</v>
      </c>
      <c r="BB122" s="44" t="s">
        <v>1685</v>
      </c>
      <c r="BC122" s="45" t="s">
        <v>1686</v>
      </c>
    </row>
    <row r="123" spans="1:55" ht="17.25" hidden="1" customHeight="1" x14ac:dyDescent="0.2">
      <c r="A123" s="890"/>
      <c r="B123" s="892" t="str">
        <f>VLOOKUP($D$9,'PROYECTOS REGISTRADOS'!$A$2:$D$82,4,0)</f>
        <v>Implementación de las estrategias del Plan Decenal de Salud Pública del Municipio de Tocancipá, Cundinamarca, Centro Oriente</v>
      </c>
      <c r="C123" s="895" t="str">
        <f>VLOOKUP($D$9,'PROYECTOS REGISTRADOS'!$A$2:$D$82,3,0)</f>
        <v>2016-25817-0042</v>
      </c>
      <c r="D123" s="898"/>
      <c r="E123" s="901" t="str">
        <f>IF(D123=0,"0-0",(VLOOKUP(D123,'CONSOLIDADO PLAN DESARROLLO'!$EL$9:$ET$304,2,0)))</f>
        <v>0-0</v>
      </c>
      <c r="F123" s="904" t="str">
        <f>IF(D123=0,"0-0",(VLOOKUP(D123,'CONSOLIDADO PLAN DESARROLLO'!$EL$9:$ET$304,3,0)))</f>
        <v>0-0</v>
      </c>
      <c r="G123" s="907" t="str">
        <f>IF(D123=0,"0-0",(VLOOKUP(D123,'CONSOLIDADO PLAN DESARROLLO'!$EL$9:$ET$304,4,0)))</f>
        <v>0-0</v>
      </c>
      <c r="H123" s="910" t="str">
        <f>IF(D123=0,"0-0",(VLOOKUP(D123,'CONSOLIDADO PLAN DESARROLLO'!$EL$9:$ET$304,5,0)))</f>
        <v>0-0</v>
      </c>
      <c r="I123" s="913" t="str">
        <f>IF(D123=0,"0-0",(VLOOKUP(D123,'CONSOLIDADO PLAN DESARROLLO'!$EL$9:$ET$304,$R$3,0)))</f>
        <v>0-0</v>
      </c>
      <c r="J123" s="914"/>
      <c r="K123" s="922"/>
      <c r="L123" s="925"/>
      <c r="M123" s="174"/>
      <c r="N123" s="175"/>
      <c r="O123" s="176"/>
      <c r="P123" s="46"/>
      <c r="Q123" s="47"/>
      <c r="R123" s="928"/>
      <c r="S123" s="48"/>
      <c r="T123" s="886"/>
      <c r="U123" s="49"/>
      <c r="V123" s="886"/>
      <c r="W123" s="49"/>
      <c r="X123" s="886"/>
      <c r="Y123" s="49"/>
      <c r="Z123" s="886"/>
      <c r="AA123" s="49"/>
      <c r="AB123" s="886"/>
      <c r="AC123" s="49"/>
      <c r="AD123" s="886"/>
      <c r="AE123" s="49"/>
      <c r="AF123" s="886"/>
      <c r="AG123" s="50"/>
      <c r="AH123" s="858"/>
      <c r="AI123" s="858"/>
      <c r="AJ123" s="919">
        <f>+R123+T123+V123+X123+Z123+AB123+AD123+AF123</f>
        <v>0</v>
      </c>
      <c r="AK123" s="103">
        <f t="shared" ref="AK123:AK128" si="150">AC123+AE123+AG123+S123+U123+W123+Y123+AA123</f>
        <v>0</v>
      </c>
      <c r="AL123" s="51"/>
      <c r="AM123" s="52"/>
      <c r="AN123" s="52"/>
      <c r="AO123" s="52"/>
      <c r="AP123" s="52"/>
      <c r="AQ123" s="52"/>
      <c r="AR123" s="53">
        <f t="shared" ref="AR123:AR128" si="151">SUM(AL123:AQ123)</f>
        <v>0</v>
      </c>
      <c r="AS123" s="54"/>
      <c r="AT123" s="52"/>
      <c r="AU123" s="53">
        <f t="shared" ref="AU123:AU127" si="152">SUM(AS123:AT123)</f>
        <v>0</v>
      </c>
      <c r="AV123" s="54"/>
      <c r="AW123" s="52"/>
      <c r="AX123" s="52"/>
      <c r="AY123" s="52"/>
      <c r="AZ123" s="55"/>
      <c r="BA123" s="56"/>
      <c r="BB123" s="56"/>
      <c r="BC123" s="57"/>
    </row>
    <row r="124" spans="1:55" ht="17.25" hidden="1" customHeight="1" x14ac:dyDescent="0.2">
      <c r="A124" s="890"/>
      <c r="B124" s="892"/>
      <c r="C124" s="895"/>
      <c r="D124" s="898"/>
      <c r="E124" s="902"/>
      <c r="F124" s="904"/>
      <c r="G124" s="907"/>
      <c r="H124" s="910"/>
      <c r="I124" s="915"/>
      <c r="J124" s="916"/>
      <c r="K124" s="922"/>
      <c r="L124" s="926"/>
      <c r="M124" s="174"/>
      <c r="N124" s="175"/>
      <c r="O124" s="176"/>
      <c r="P124" s="46"/>
      <c r="Q124" s="47"/>
      <c r="R124" s="929"/>
      <c r="S124" s="48"/>
      <c r="T124" s="887"/>
      <c r="U124" s="49"/>
      <c r="V124" s="887"/>
      <c r="W124" s="49"/>
      <c r="X124" s="887"/>
      <c r="Y124" s="49"/>
      <c r="Z124" s="887"/>
      <c r="AA124" s="49"/>
      <c r="AB124" s="887"/>
      <c r="AC124" s="49"/>
      <c r="AD124" s="887"/>
      <c r="AE124" s="49"/>
      <c r="AF124" s="887"/>
      <c r="AG124" s="50"/>
      <c r="AH124" s="859"/>
      <c r="AI124" s="859"/>
      <c r="AJ124" s="920"/>
      <c r="AK124" s="103">
        <f t="shared" si="150"/>
        <v>0</v>
      </c>
      <c r="AL124" s="51"/>
      <c r="AM124" s="52"/>
      <c r="AN124" s="52"/>
      <c r="AO124" s="52"/>
      <c r="AP124" s="52"/>
      <c r="AQ124" s="52"/>
      <c r="AR124" s="53">
        <f t="shared" si="151"/>
        <v>0</v>
      </c>
      <c r="AS124" s="54"/>
      <c r="AT124" s="52"/>
      <c r="AU124" s="53">
        <f t="shared" si="152"/>
        <v>0</v>
      </c>
      <c r="AV124" s="54"/>
      <c r="AW124" s="52"/>
      <c r="AX124" s="52"/>
      <c r="AY124" s="52"/>
      <c r="AZ124" s="55"/>
      <c r="BA124" s="56"/>
      <c r="BB124" s="56"/>
      <c r="BC124" s="57"/>
    </row>
    <row r="125" spans="1:55" ht="17.25" hidden="1" customHeight="1" x14ac:dyDescent="0.2">
      <c r="A125" s="890"/>
      <c r="B125" s="892"/>
      <c r="C125" s="895"/>
      <c r="D125" s="898"/>
      <c r="E125" s="902"/>
      <c r="F125" s="904"/>
      <c r="G125" s="907"/>
      <c r="H125" s="910"/>
      <c r="I125" s="915"/>
      <c r="J125" s="916"/>
      <c r="K125" s="922"/>
      <c r="L125" s="926"/>
      <c r="M125" s="174"/>
      <c r="N125" s="175"/>
      <c r="O125" s="176"/>
      <c r="P125" s="46"/>
      <c r="Q125" s="47"/>
      <c r="R125" s="929"/>
      <c r="S125" s="48"/>
      <c r="T125" s="887"/>
      <c r="U125" s="49"/>
      <c r="V125" s="887"/>
      <c r="W125" s="49"/>
      <c r="X125" s="887"/>
      <c r="Y125" s="49"/>
      <c r="Z125" s="887"/>
      <c r="AA125" s="49"/>
      <c r="AB125" s="887"/>
      <c r="AC125" s="49"/>
      <c r="AD125" s="887"/>
      <c r="AE125" s="49"/>
      <c r="AF125" s="887"/>
      <c r="AG125" s="50"/>
      <c r="AH125" s="859"/>
      <c r="AI125" s="859"/>
      <c r="AJ125" s="920"/>
      <c r="AK125" s="103">
        <f t="shared" si="150"/>
        <v>0</v>
      </c>
      <c r="AL125" s="51"/>
      <c r="AM125" s="52"/>
      <c r="AN125" s="52"/>
      <c r="AO125" s="52"/>
      <c r="AP125" s="52"/>
      <c r="AQ125" s="52"/>
      <c r="AR125" s="53">
        <f t="shared" si="151"/>
        <v>0</v>
      </c>
      <c r="AS125" s="54"/>
      <c r="AT125" s="52"/>
      <c r="AU125" s="53">
        <f t="shared" si="152"/>
        <v>0</v>
      </c>
      <c r="AV125" s="54"/>
      <c r="AW125" s="52"/>
      <c r="AX125" s="52"/>
      <c r="AY125" s="52"/>
      <c r="AZ125" s="55"/>
      <c r="BA125" s="56"/>
      <c r="BB125" s="56"/>
      <c r="BC125" s="57"/>
    </row>
    <row r="126" spans="1:55" ht="17.25" hidden="1" customHeight="1" x14ac:dyDescent="0.2">
      <c r="A126" s="890"/>
      <c r="B126" s="892"/>
      <c r="C126" s="895"/>
      <c r="D126" s="898"/>
      <c r="E126" s="902"/>
      <c r="F126" s="904"/>
      <c r="G126" s="907"/>
      <c r="H126" s="910"/>
      <c r="I126" s="915"/>
      <c r="J126" s="916"/>
      <c r="K126" s="922"/>
      <c r="L126" s="926"/>
      <c r="M126" s="174"/>
      <c r="N126" s="175"/>
      <c r="O126" s="176"/>
      <c r="P126" s="46"/>
      <c r="Q126" s="47"/>
      <c r="R126" s="929"/>
      <c r="S126" s="48"/>
      <c r="T126" s="887"/>
      <c r="U126" s="49"/>
      <c r="V126" s="887"/>
      <c r="W126" s="49"/>
      <c r="X126" s="887"/>
      <c r="Y126" s="49"/>
      <c r="Z126" s="887"/>
      <c r="AA126" s="49"/>
      <c r="AB126" s="887"/>
      <c r="AC126" s="49"/>
      <c r="AD126" s="887"/>
      <c r="AE126" s="49"/>
      <c r="AF126" s="887"/>
      <c r="AG126" s="50"/>
      <c r="AH126" s="859"/>
      <c r="AI126" s="859"/>
      <c r="AJ126" s="920"/>
      <c r="AK126" s="103">
        <f t="shared" si="150"/>
        <v>0</v>
      </c>
      <c r="AL126" s="51"/>
      <c r="AM126" s="52"/>
      <c r="AN126" s="52"/>
      <c r="AO126" s="52"/>
      <c r="AP126" s="52"/>
      <c r="AQ126" s="52"/>
      <c r="AR126" s="53">
        <f t="shared" si="151"/>
        <v>0</v>
      </c>
      <c r="AS126" s="54"/>
      <c r="AT126" s="52"/>
      <c r="AU126" s="53">
        <f t="shared" si="152"/>
        <v>0</v>
      </c>
      <c r="AV126" s="54"/>
      <c r="AW126" s="52"/>
      <c r="AX126" s="52"/>
      <c r="AY126" s="52"/>
      <c r="AZ126" s="55"/>
      <c r="BA126" s="56"/>
      <c r="BB126" s="56"/>
      <c r="BC126" s="57"/>
    </row>
    <row r="127" spans="1:55" ht="17.25" hidden="1" customHeight="1" x14ac:dyDescent="0.2">
      <c r="A127" s="890"/>
      <c r="B127" s="892"/>
      <c r="C127" s="895"/>
      <c r="D127" s="898"/>
      <c r="E127" s="902"/>
      <c r="F127" s="904"/>
      <c r="G127" s="907"/>
      <c r="H127" s="910"/>
      <c r="I127" s="915"/>
      <c r="J127" s="916"/>
      <c r="K127" s="922"/>
      <c r="L127" s="926"/>
      <c r="M127" s="174"/>
      <c r="N127" s="175"/>
      <c r="O127" s="176"/>
      <c r="P127" s="46"/>
      <c r="Q127" s="47"/>
      <c r="R127" s="929"/>
      <c r="S127" s="48"/>
      <c r="T127" s="887"/>
      <c r="U127" s="49"/>
      <c r="V127" s="887"/>
      <c r="W127" s="49"/>
      <c r="X127" s="887"/>
      <c r="Y127" s="49"/>
      <c r="Z127" s="887"/>
      <c r="AA127" s="49"/>
      <c r="AB127" s="887"/>
      <c r="AC127" s="49"/>
      <c r="AD127" s="887"/>
      <c r="AE127" s="49"/>
      <c r="AF127" s="887"/>
      <c r="AG127" s="50"/>
      <c r="AH127" s="859"/>
      <c r="AI127" s="859"/>
      <c r="AJ127" s="920"/>
      <c r="AK127" s="103">
        <f t="shared" si="150"/>
        <v>0</v>
      </c>
      <c r="AL127" s="51"/>
      <c r="AM127" s="52"/>
      <c r="AN127" s="52"/>
      <c r="AO127" s="52"/>
      <c r="AP127" s="52"/>
      <c r="AQ127" s="52"/>
      <c r="AR127" s="53">
        <f t="shared" si="151"/>
        <v>0</v>
      </c>
      <c r="AS127" s="54"/>
      <c r="AT127" s="52"/>
      <c r="AU127" s="53">
        <f t="shared" si="152"/>
        <v>0</v>
      </c>
      <c r="AV127" s="54"/>
      <c r="AW127" s="52"/>
      <c r="AX127" s="52"/>
      <c r="AY127" s="52"/>
      <c r="AZ127" s="55"/>
      <c r="BA127" s="56"/>
      <c r="BB127" s="56"/>
      <c r="BC127" s="57"/>
    </row>
    <row r="128" spans="1:55" ht="17.25" hidden="1" customHeight="1" x14ac:dyDescent="0.2">
      <c r="A128" s="890"/>
      <c r="B128" s="893"/>
      <c r="C128" s="896"/>
      <c r="D128" s="899"/>
      <c r="E128" s="902"/>
      <c r="F128" s="905"/>
      <c r="G128" s="908"/>
      <c r="H128" s="911"/>
      <c r="I128" s="915"/>
      <c r="J128" s="916"/>
      <c r="K128" s="923"/>
      <c r="L128" s="926"/>
      <c r="M128" s="177"/>
      <c r="N128" s="178"/>
      <c r="O128" s="179"/>
      <c r="P128" s="106"/>
      <c r="Q128" s="107"/>
      <c r="R128" s="929"/>
      <c r="S128" s="108"/>
      <c r="T128" s="887"/>
      <c r="U128" s="109"/>
      <c r="V128" s="887"/>
      <c r="W128" s="109"/>
      <c r="X128" s="887"/>
      <c r="Y128" s="109"/>
      <c r="Z128" s="887"/>
      <c r="AA128" s="109"/>
      <c r="AB128" s="887"/>
      <c r="AC128" s="109"/>
      <c r="AD128" s="887"/>
      <c r="AE128" s="109"/>
      <c r="AF128" s="887"/>
      <c r="AG128" s="110"/>
      <c r="AH128" s="859"/>
      <c r="AI128" s="859"/>
      <c r="AJ128" s="921"/>
      <c r="AK128" s="103">
        <f t="shared" si="150"/>
        <v>0</v>
      </c>
      <c r="AL128" s="111"/>
      <c r="AM128" s="112"/>
      <c r="AN128" s="112"/>
      <c r="AO128" s="112"/>
      <c r="AP128" s="112"/>
      <c r="AQ128" s="112"/>
      <c r="AR128" s="53">
        <f t="shared" si="151"/>
        <v>0</v>
      </c>
      <c r="AS128" s="113"/>
      <c r="AT128" s="112"/>
      <c r="AU128" s="53">
        <f>SUM(AS128:AT128)</f>
        <v>0</v>
      </c>
      <c r="AV128" s="113"/>
      <c r="AW128" s="112"/>
      <c r="AX128" s="112"/>
      <c r="AY128" s="112"/>
      <c r="AZ128" s="114"/>
      <c r="BA128" s="115"/>
      <c r="BB128" s="115"/>
      <c r="BC128" s="116"/>
    </row>
    <row r="129" spans="1:55" ht="9.9499999999999993" hidden="1" customHeight="1" thickBot="1" x14ac:dyDescent="0.25">
      <c r="A129" s="891"/>
      <c r="B129" s="894"/>
      <c r="C129" s="897"/>
      <c r="D129" s="900"/>
      <c r="E129" s="903"/>
      <c r="F129" s="906"/>
      <c r="G129" s="909"/>
      <c r="H129" s="912"/>
      <c r="I129" s="917"/>
      <c r="J129" s="918"/>
      <c r="K129" s="924"/>
      <c r="L129" s="927"/>
      <c r="M129" s="180"/>
      <c r="N129" s="181"/>
      <c r="O129" s="182"/>
      <c r="P129" s="117"/>
      <c r="Q129" s="117"/>
      <c r="R129" s="930"/>
      <c r="S129" s="183"/>
      <c r="T129" s="888"/>
      <c r="U129" s="184"/>
      <c r="V129" s="888"/>
      <c r="W129" s="184"/>
      <c r="X129" s="888"/>
      <c r="Y129" s="184"/>
      <c r="Z129" s="888"/>
      <c r="AA129" s="184"/>
      <c r="AB129" s="888"/>
      <c r="AC129" s="184"/>
      <c r="AD129" s="888"/>
      <c r="AE129" s="184"/>
      <c r="AF129" s="888"/>
      <c r="AG129" s="185"/>
      <c r="AH129" s="860"/>
      <c r="AI129" s="860"/>
      <c r="AJ129" s="118"/>
      <c r="AK129" s="119"/>
      <c r="AL129" s="186"/>
      <c r="AM129" s="187"/>
      <c r="AN129" s="187"/>
      <c r="AO129" s="187"/>
      <c r="AP129" s="187"/>
      <c r="AQ129" s="187"/>
      <c r="AR129" s="120"/>
      <c r="AS129" s="188"/>
      <c r="AT129" s="187"/>
      <c r="AU129" s="120"/>
      <c r="AV129" s="188"/>
      <c r="AW129" s="187"/>
      <c r="AX129" s="187"/>
      <c r="AY129" s="187"/>
      <c r="AZ129" s="189"/>
      <c r="BA129" s="190"/>
      <c r="BB129" s="190"/>
      <c r="BC129" s="191"/>
    </row>
    <row r="130" spans="1:55" ht="6" hidden="1" customHeight="1" x14ac:dyDescent="0.2">
      <c r="A130" s="156"/>
      <c r="B130" s="192"/>
      <c r="C130" s="192"/>
      <c r="D130" s="192"/>
      <c r="E130" s="192"/>
      <c r="F130" s="192"/>
      <c r="G130" s="192"/>
      <c r="H130" s="192"/>
      <c r="I130" s="943"/>
      <c r="J130" s="943"/>
      <c r="K130" s="192"/>
      <c r="L130" s="192"/>
      <c r="M130" s="192"/>
      <c r="N130" s="192"/>
      <c r="O130" s="192"/>
      <c r="P130" s="192"/>
      <c r="Q130" s="192"/>
      <c r="R130" s="192"/>
      <c r="S130" s="192"/>
      <c r="T130" s="192"/>
      <c r="U130" s="192"/>
      <c r="V130" s="192"/>
      <c r="W130" s="192"/>
      <c r="X130" s="192"/>
      <c r="Y130" s="192"/>
      <c r="Z130" s="192"/>
      <c r="AA130" s="192"/>
      <c r="AB130" s="192"/>
      <c r="AC130" s="192"/>
      <c r="AD130" s="192"/>
      <c r="AE130" s="192"/>
      <c r="AF130" s="192"/>
      <c r="AG130" s="192"/>
      <c r="AH130" s="192"/>
      <c r="AI130" s="192"/>
      <c r="AJ130" s="192"/>
      <c r="AK130" s="193"/>
      <c r="AL130" s="193"/>
      <c r="AM130" s="193"/>
      <c r="AN130" s="193"/>
      <c r="AO130" s="193"/>
      <c r="AP130" s="193"/>
      <c r="AQ130" s="194"/>
      <c r="AR130" s="193"/>
      <c r="AS130" s="193"/>
      <c r="AT130" s="193"/>
      <c r="AU130" s="193"/>
      <c r="AV130" s="193"/>
      <c r="AW130" s="193"/>
      <c r="AX130" s="193"/>
      <c r="AY130" s="193"/>
      <c r="AZ130" s="193"/>
      <c r="BA130" s="193"/>
      <c r="BB130" s="193"/>
      <c r="BC130" s="156"/>
    </row>
    <row r="131" spans="1:55" ht="72" hidden="1" customHeight="1" x14ac:dyDescent="0.2">
      <c r="A131" s="889">
        <v>14</v>
      </c>
      <c r="B131" s="161" t="s">
        <v>1704</v>
      </c>
      <c r="C131" s="162" t="s">
        <v>1705</v>
      </c>
      <c r="D131" s="163" t="s">
        <v>21</v>
      </c>
      <c r="E131" s="163" t="s">
        <v>1892</v>
      </c>
      <c r="F131" s="162" t="s">
        <v>1706</v>
      </c>
      <c r="G131" s="164" t="s">
        <v>1678</v>
      </c>
      <c r="H131" s="164" t="s">
        <v>1679</v>
      </c>
      <c r="I131" s="165" t="s">
        <v>1908</v>
      </c>
      <c r="J131" s="166">
        <f>+$N$3</f>
        <v>2019</v>
      </c>
      <c r="K131" s="164" t="s">
        <v>1925</v>
      </c>
      <c r="L131" s="165" t="s">
        <v>1926</v>
      </c>
      <c r="M131" s="162" t="s">
        <v>1707</v>
      </c>
      <c r="N131" s="162" t="s">
        <v>1708</v>
      </c>
      <c r="O131" s="162" t="s">
        <v>1709</v>
      </c>
      <c r="P131" s="162" t="s">
        <v>1710</v>
      </c>
      <c r="Q131" s="162" t="s">
        <v>1711</v>
      </c>
      <c r="R131" s="167">
        <f t="shared" ref="R131" si="153">SUM(R132:R138)</f>
        <v>0</v>
      </c>
      <c r="S131" s="168">
        <f t="shared" ref="S131" si="154">SUM(S132:S138)</f>
        <v>0</v>
      </c>
      <c r="T131" s="169">
        <f t="shared" ref="T131" si="155">SUM(T132:T138)</f>
        <v>0</v>
      </c>
      <c r="U131" s="170">
        <f t="shared" ref="U131" si="156">SUM(U132:U138)</f>
        <v>0</v>
      </c>
      <c r="V131" s="169">
        <f t="shared" ref="V131" si="157">SUM(V132:V138)</f>
        <v>0</v>
      </c>
      <c r="W131" s="170">
        <f t="shared" ref="W131" si="158">SUM(W132:W138)</f>
        <v>0</v>
      </c>
      <c r="X131" s="169">
        <f t="shared" ref="X131" si="159">SUM(X132:X138)</f>
        <v>0</v>
      </c>
      <c r="Y131" s="170">
        <f t="shared" ref="Y131" si="160">SUM(Y132:Y138)</f>
        <v>0</v>
      </c>
      <c r="Z131" s="169">
        <f t="shared" ref="Z131" si="161">SUM(Z132:Z138)</f>
        <v>0</v>
      </c>
      <c r="AA131" s="170">
        <f t="shared" ref="AA131" si="162">SUM(AA132:AA138)</f>
        <v>0</v>
      </c>
      <c r="AB131" s="169">
        <f t="shared" ref="AB131" si="163">SUM(AB132:AB138)</f>
        <v>0</v>
      </c>
      <c r="AC131" s="170">
        <f t="shared" ref="AC131" si="164">SUM(AC132:AC138)</f>
        <v>0</v>
      </c>
      <c r="AD131" s="169">
        <f t="shared" ref="AD131" si="165">SUM(AD132:AD138)</f>
        <v>0</v>
      </c>
      <c r="AE131" s="170">
        <f t="shared" ref="AE131" si="166">SUM(AE132:AE138)</f>
        <v>0</v>
      </c>
      <c r="AF131" s="169">
        <f t="shared" ref="AF131" si="167">SUM(AF132:AF138)</f>
        <v>0</v>
      </c>
      <c r="AG131" s="171">
        <f t="shared" ref="AG131" si="168">SUM(AG132:AG138)</f>
        <v>0</v>
      </c>
      <c r="AH131" s="857"/>
      <c r="AI131" s="857"/>
      <c r="AJ131" s="172">
        <f t="shared" ref="AJ131" si="169">SUM(AJ132:AJ138)</f>
        <v>0</v>
      </c>
      <c r="AK131" s="173">
        <f t="shared" ref="AK131" si="170">SUM(AK132:AK138)</f>
        <v>0</v>
      </c>
      <c r="AL131" s="41">
        <f t="shared" ref="AL131" si="171">SUM(AL132:AL138)</f>
        <v>0</v>
      </c>
      <c r="AM131" s="42">
        <f t="shared" ref="AM131" si="172">SUM(AM132:AM138)</f>
        <v>0</v>
      </c>
      <c r="AN131" s="42">
        <f t="shared" ref="AN131" si="173">SUM(AN132:AN138)</f>
        <v>0</v>
      </c>
      <c r="AO131" s="42">
        <f t="shared" ref="AO131" si="174">SUM(AO132:AO138)</f>
        <v>0</v>
      </c>
      <c r="AP131" s="42">
        <f t="shared" ref="AP131" si="175">SUM(AP132:AP138)</f>
        <v>0</v>
      </c>
      <c r="AQ131" s="42">
        <f t="shared" ref="AQ131" si="176">SUM(AQ132:AQ138)</f>
        <v>0</v>
      </c>
      <c r="AR131" s="43">
        <f t="shared" ref="AR131" si="177">SUM(AR132:AR138)</f>
        <v>0</v>
      </c>
      <c r="AS131" s="104">
        <f t="shared" ref="AS131" si="178">SUM(AS132:AS138)</f>
        <v>0</v>
      </c>
      <c r="AT131" s="42">
        <f t="shared" ref="AT131" si="179">SUM(AT132:AT138)</f>
        <v>0</v>
      </c>
      <c r="AU131" s="43">
        <f t="shared" ref="AU131" si="180">SUM(AU132:AU138)</f>
        <v>0</v>
      </c>
      <c r="AV131" s="104">
        <f t="shared" ref="AV131" si="181">SUM(AV132:AV138)</f>
        <v>0</v>
      </c>
      <c r="AW131" s="42">
        <f t="shared" ref="AW131" si="182">SUM(AW132:AW138)</f>
        <v>0</v>
      </c>
      <c r="AX131" s="42">
        <f t="shared" ref="AX131" si="183">SUM(AX132:AX138)</f>
        <v>0</v>
      </c>
      <c r="AY131" s="42">
        <f t="shared" ref="AY131" si="184">SUM(AY132:AY138)</f>
        <v>0</v>
      </c>
      <c r="AZ131" s="105">
        <f t="shared" ref="AZ131" si="185">SUM(AZ132:AZ138)</f>
        <v>0</v>
      </c>
      <c r="BA131" s="44" t="s">
        <v>1684</v>
      </c>
      <c r="BB131" s="44" t="s">
        <v>1685</v>
      </c>
      <c r="BC131" s="45" t="s">
        <v>1686</v>
      </c>
    </row>
    <row r="132" spans="1:55" ht="17.25" hidden="1" customHeight="1" x14ac:dyDescent="0.2">
      <c r="A132" s="890"/>
      <c r="B132" s="892" t="str">
        <f>VLOOKUP($D$9,'PROYECTOS REGISTRADOS'!$A$2:$D$82,4,0)</f>
        <v>Implementación de las estrategias del Plan Decenal de Salud Pública del Municipio de Tocancipá, Cundinamarca, Centro Oriente</v>
      </c>
      <c r="C132" s="895" t="str">
        <f>VLOOKUP($D$9,'PROYECTOS REGISTRADOS'!$A$2:$D$82,3,0)</f>
        <v>2016-25817-0042</v>
      </c>
      <c r="D132" s="898"/>
      <c r="E132" s="901" t="str">
        <f>IF(D132=0,"0-0",(VLOOKUP(D132,'CONSOLIDADO PLAN DESARROLLO'!$EL$9:$ET$304,2,0)))</f>
        <v>0-0</v>
      </c>
      <c r="F132" s="904" t="str">
        <f>IF(D132=0,"0-0",(VLOOKUP(D132,'CONSOLIDADO PLAN DESARROLLO'!$EL$9:$ET$304,3,0)))</f>
        <v>0-0</v>
      </c>
      <c r="G132" s="907" t="str">
        <f>IF(D132=0,"0-0",(VLOOKUP(D132,'CONSOLIDADO PLAN DESARROLLO'!$EL$9:$ET$304,4,0)))</f>
        <v>0-0</v>
      </c>
      <c r="H132" s="910" t="str">
        <f>IF(D132=0,"0-0",(VLOOKUP(D132,'CONSOLIDADO PLAN DESARROLLO'!$EL$9:$ET$304,5,0)))</f>
        <v>0-0</v>
      </c>
      <c r="I132" s="913" t="str">
        <f>IF(D132=0,"0-0",(VLOOKUP(D132,'CONSOLIDADO PLAN DESARROLLO'!$EL$9:$ET$304,$R$3,0)))</f>
        <v>0-0</v>
      </c>
      <c r="J132" s="914"/>
      <c r="K132" s="922"/>
      <c r="L132" s="925"/>
      <c r="M132" s="174"/>
      <c r="N132" s="175"/>
      <c r="O132" s="176"/>
      <c r="P132" s="46"/>
      <c r="Q132" s="47"/>
      <c r="R132" s="928"/>
      <c r="S132" s="48"/>
      <c r="T132" s="886"/>
      <c r="U132" s="49"/>
      <c r="V132" s="886"/>
      <c r="W132" s="49"/>
      <c r="X132" s="886"/>
      <c r="Y132" s="49"/>
      <c r="Z132" s="886"/>
      <c r="AA132" s="49"/>
      <c r="AB132" s="886"/>
      <c r="AC132" s="49"/>
      <c r="AD132" s="886"/>
      <c r="AE132" s="49"/>
      <c r="AF132" s="886"/>
      <c r="AG132" s="50"/>
      <c r="AH132" s="858"/>
      <c r="AI132" s="858"/>
      <c r="AJ132" s="919">
        <f>+R132+T132+V132+X132+Z132+AB132+AD132+AF132</f>
        <v>0</v>
      </c>
      <c r="AK132" s="103">
        <f t="shared" ref="AK132:AK137" si="186">AC132+AE132+AG132+S132+U132+W132+Y132+AA132</f>
        <v>0</v>
      </c>
      <c r="AL132" s="51"/>
      <c r="AM132" s="52"/>
      <c r="AN132" s="52"/>
      <c r="AO132" s="52"/>
      <c r="AP132" s="52"/>
      <c r="AQ132" s="52"/>
      <c r="AR132" s="53">
        <f t="shared" ref="AR132:AR137" si="187">SUM(AL132:AQ132)</f>
        <v>0</v>
      </c>
      <c r="AS132" s="54"/>
      <c r="AT132" s="52"/>
      <c r="AU132" s="53">
        <f t="shared" ref="AU132:AU136" si="188">SUM(AS132:AT132)</f>
        <v>0</v>
      </c>
      <c r="AV132" s="54"/>
      <c r="AW132" s="52"/>
      <c r="AX132" s="52"/>
      <c r="AY132" s="52"/>
      <c r="AZ132" s="55"/>
      <c r="BA132" s="56"/>
      <c r="BB132" s="56"/>
      <c r="BC132" s="57"/>
    </row>
    <row r="133" spans="1:55" ht="17.25" hidden="1" customHeight="1" x14ac:dyDescent="0.2">
      <c r="A133" s="890"/>
      <c r="B133" s="892"/>
      <c r="C133" s="895"/>
      <c r="D133" s="898"/>
      <c r="E133" s="902"/>
      <c r="F133" s="904"/>
      <c r="G133" s="907"/>
      <c r="H133" s="910"/>
      <c r="I133" s="915"/>
      <c r="J133" s="916"/>
      <c r="K133" s="922"/>
      <c r="L133" s="926"/>
      <c r="M133" s="174"/>
      <c r="N133" s="175"/>
      <c r="O133" s="176"/>
      <c r="P133" s="46"/>
      <c r="Q133" s="47"/>
      <c r="R133" s="929"/>
      <c r="S133" s="48"/>
      <c r="T133" s="887"/>
      <c r="U133" s="49"/>
      <c r="V133" s="887"/>
      <c r="W133" s="49"/>
      <c r="X133" s="887"/>
      <c r="Y133" s="49"/>
      <c r="Z133" s="887"/>
      <c r="AA133" s="49"/>
      <c r="AB133" s="887"/>
      <c r="AC133" s="49"/>
      <c r="AD133" s="887"/>
      <c r="AE133" s="49"/>
      <c r="AF133" s="887"/>
      <c r="AG133" s="50"/>
      <c r="AH133" s="859"/>
      <c r="AI133" s="859"/>
      <c r="AJ133" s="920"/>
      <c r="AK133" s="103">
        <f t="shared" si="186"/>
        <v>0</v>
      </c>
      <c r="AL133" s="51"/>
      <c r="AM133" s="52"/>
      <c r="AN133" s="52"/>
      <c r="AO133" s="52"/>
      <c r="AP133" s="52"/>
      <c r="AQ133" s="52"/>
      <c r="AR133" s="53">
        <f t="shared" si="187"/>
        <v>0</v>
      </c>
      <c r="AS133" s="54"/>
      <c r="AT133" s="52"/>
      <c r="AU133" s="53">
        <f t="shared" si="188"/>
        <v>0</v>
      </c>
      <c r="AV133" s="54"/>
      <c r="AW133" s="52"/>
      <c r="AX133" s="52"/>
      <c r="AY133" s="52"/>
      <c r="AZ133" s="55"/>
      <c r="BA133" s="56"/>
      <c r="BB133" s="56"/>
      <c r="BC133" s="57"/>
    </row>
    <row r="134" spans="1:55" ht="17.25" hidden="1" customHeight="1" x14ac:dyDescent="0.2">
      <c r="A134" s="890"/>
      <c r="B134" s="892"/>
      <c r="C134" s="895"/>
      <c r="D134" s="898"/>
      <c r="E134" s="902"/>
      <c r="F134" s="904"/>
      <c r="G134" s="907"/>
      <c r="H134" s="910"/>
      <c r="I134" s="915"/>
      <c r="J134" s="916"/>
      <c r="K134" s="922"/>
      <c r="L134" s="926"/>
      <c r="M134" s="174"/>
      <c r="N134" s="175"/>
      <c r="O134" s="176"/>
      <c r="P134" s="46"/>
      <c r="Q134" s="47"/>
      <c r="R134" s="929"/>
      <c r="S134" s="48"/>
      <c r="T134" s="887"/>
      <c r="U134" s="49"/>
      <c r="V134" s="887"/>
      <c r="W134" s="49"/>
      <c r="X134" s="887"/>
      <c r="Y134" s="49"/>
      <c r="Z134" s="887"/>
      <c r="AA134" s="49"/>
      <c r="AB134" s="887"/>
      <c r="AC134" s="49"/>
      <c r="AD134" s="887"/>
      <c r="AE134" s="49"/>
      <c r="AF134" s="887"/>
      <c r="AG134" s="50"/>
      <c r="AH134" s="859"/>
      <c r="AI134" s="859"/>
      <c r="AJ134" s="920"/>
      <c r="AK134" s="103">
        <f t="shared" si="186"/>
        <v>0</v>
      </c>
      <c r="AL134" s="51"/>
      <c r="AM134" s="52"/>
      <c r="AN134" s="52"/>
      <c r="AO134" s="52"/>
      <c r="AP134" s="52"/>
      <c r="AQ134" s="52"/>
      <c r="AR134" s="53">
        <f t="shared" si="187"/>
        <v>0</v>
      </c>
      <c r="AS134" s="54"/>
      <c r="AT134" s="52"/>
      <c r="AU134" s="53">
        <f t="shared" si="188"/>
        <v>0</v>
      </c>
      <c r="AV134" s="54"/>
      <c r="AW134" s="52"/>
      <c r="AX134" s="52"/>
      <c r="AY134" s="52"/>
      <c r="AZ134" s="55"/>
      <c r="BA134" s="56"/>
      <c r="BB134" s="56"/>
      <c r="BC134" s="57"/>
    </row>
    <row r="135" spans="1:55" ht="17.25" hidden="1" customHeight="1" x14ac:dyDescent="0.2">
      <c r="A135" s="890"/>
      <c r="B135" s="892"/>
      <c r="C135" s="895"/>
      <c r="D135" s="898"/>
      <c r="E135" s="902"/>
      <c r="F135" s="904"/>
      <c r="G135" s="907"/>
      <c r="H135" s="910"/>
      <c r="I135" s="915"/>
      <c r="J135" s="916"/>
      <c r="K135" s="922"/>
      <c r="L135" s="926"/>
      <c r="M135" s="174"/>
      <c r="N135" s="175"/>
      <c r="O135" s="176"/>
      <c r="P135" s="46"/>
      <c r="Q135" s="47"/>
      <c r="R135" s="929"/>
      <c r="S135" s="48"/>
      <c r="T135" s="887"/>
      <c r="U135" s="49"/>
      <c r="V135" s="887"/>
      <c r="W135" s="49"/>
      <c r="X135" s="887"/>
      <c r="Y135" s="49"/>
      <c r="Z135" s="887"/>
      <c r="AA135" s="49"/>
      <c r="AB135" s="887"/>
      <c r="AC135" s="49"/>
      <c r="AD135" s="887"/>
      <c r="AE135" s="49"/>
      <c r="AF135" s="887"/>
      <c r="AG135" s="50"/>
      <c r="AH135" s="859"/>
      <c r="AI135" s="859"/>
      <c r="AJ135" s="920"/>
      <c r="AK135" s="103">
        <f t="shared" si="186"/>
        <v>0</v>
      </c>
      <c r="AL135" s="51"/>
      <c r="AM135" s="52"/>
      <c r="AN135" s="52"/>
      <c r="AO135" s="52"/>
      <c r="AP135" s="52"/>
      <c r="AQ135" s="52"/>
      <c r="AR135" s="53">
        <f t="shared" si="187"/>
        <v>0</v>
      </c>
      <c r="AS135" s="54"/>
      <c r="AT135" s="52"/>
      <c r="AU135" s="53">
        <f t="shared" si="188"/>
        <v>0</v>
      </c>
      <c r="AV135" s="54"/>
      <c r="AW135" s="52"/>
      <c r="AX135" s="52"/>
      <c r="AY135" s="52"/>
      <c r="AZ135" s="55"/>
      <c r="BA135" s="56"/>
      <c r="BB135" s="56"/>
      <c r="BC135" s="57"/>
    </row>
    <row r="136" spans="1:55" ht="17.25" hidden="1" customHeight="1" x14ac:dyDescent="0.2">
      <c r="A136" s="890"/>
      <c r="B136" s="892"/>
      <c r="C136" s="895"/>
      <c r="D136" s="898"/>
      <c r="E136" s="902"/>
      <c r="F136" s="904"/>
      <c r="G136" s="907"/>
      <c r="H136" s="910"/>
      <c r="I136" s="915"/>
      <c r="J136" s="916"/>
      <c r="K136" s="922"/>
      <c r="L136" s="926"/>
      <c r="M136" s="174"/>
      <c r="N136" s="175"/>
      <c r="O136" s="176"/>
      <c r="P136" s="46"/>
      <c r="Q136" s="47"/>
      <c r="R136" s="929"/>
      <c r="S136" s="48"/>
      <c r="T136" s="887"/>
      <c r="U136" s="49"/>
      <c r="V136" s="887"/>
      <c r="W136" s="49"/>
      <c r="X136" s="887"/>
      <c r="Y136" s="49"/>
      <c r="Z136" s="887"/>
      <c r="AA136" s="49"/>
      <c r="AB136" s="887"/>
      <c r="AC136" s="49"/>
      <c r="AD136" s="887"/>
      <c r="AE136" s="49"/>
      <c r="AF136" s="887"/>
      <c r="AG136" s="50"/>
      <c r="AH136" s="859"/>
      <c r="AI136" s="859"/>
      <c r="AJ136" s="920"/>
      <c r="AK136" s="103">
        <f t="shared" si="186"/>
        <v>0</v>
      </c>
      <c r="AL136" s="51"/>
      <c r="AM136" s="52"/>
      <c r="AN136" s="52"/>
      <c r="AO136" s="52"/>
      <c r="AP136" s="52"/>
      <c r="AQ136" s="52"/>
      <c r="AR136" s="53">
        <f t="shared" si="187"/>
        <v>0</v>
      </c>
      <c r="AS136" s="54"/>
      <c r="AT136" s="52"/>
      <c r="AU136" s="53">
        <f t="shared" si="188"/>
        <v>0</v>
      </c>
      <c r="AV136" s="54"/>
      <c r="AW136" s="52"/>
      <c r="AX136" s="52"/>
      <c r="AY136" s="52"/>
      <c r="AZ136" s="55"/>
      <c r="BA136" s="56"/>
      <c r="BB136" s="56"/>
      <c r="BC136" s="57"/>
    </row>
    <row r="137" spans="1:55" ht="17.25" hidden="1" customHeight="1" x14ac:dyDescent="0.2">
      <c r="A137" s="890"/>
      <c r="B137" s="893"/>
      <c r="C137" s="896"/>
      <c r="D137" s="899"/>
      <c r="E137" s="902"/>
      <c r="F137" s="905"/>
      <c r="G137" s="908"/>
      <c r="H137" s="911"/>
      <c r="I137" s="915"/>
      <c r="J137" s="916"/>
      <c r="K137" s="923"/>
      <c r="L137" s="926"/>
      <c r="M137" s="177"/>
      <c r="N137" s="178"/>
      <c r="O137" s="179"/>
      <c r="P137" s="106"/>
      <c r="Q137" s="107"/>
      <c r="R137" s="929"/>
      <c r="S137" s="108"/>
      <c r="T137" s="887"/>
      <c r="U137" s="109"/>
      <c r="V137" s="887"/>
      <c r="W137" s="109"/>
      <c r="X137" s="887"/>
      <c r="Y137" s="109"/>
      <c r="Z137" s="887"/>
      <c r="AA137" s="109"/>
      <c r="AB137" s="887"/>
      <c r="AC137" s="109"/>
      <c r="AD137" s="887"/>
      <c r="AE137" s="109"/>
      <c r="AF137" s="887"/>
      <c r="AG137" s="110"/>
      <c r="AH137" s="859"/>
      <c r="AI137" s="859"/>
      <c r="AJ137" s="921"/>
      <c r="AK137" s="103">
        <f t="shared" si="186"/>
        <v>0</v>
      </c>
      <c r="AL137" s="111"/>
      <c r="AM137" s="112"/>
      <c r="AN137" s="112"/>
      <c r="AO137" s="112"/>
      <c r="AP137" s="112"/>
      <c r="AQ137" s="112"/>
      <c r="AR137" s="53">
        <f t="shared" si="187"/>
        <v>0</v>
      </c>
      <c r="AS137" s="113"/>
      <c r="AT137" s="112"/>
      <c r="AU137" s="53">
        <f>SUM(AS137:AT137)</f>
        <v>0</v>
      </c>
      <c r="AV137" s="113"/>
      <c r="AW137" s="112"/>
      <c r="AX137" s="112"/>
      <c r="AY137" s="112"/>
      <c r="AZ137" s="114"/>
      <c r="BA137" s="115"/>
      <c r="BB137" s="115"/>
      <c r="BC137" s="116"/>
    </row>
    <row r="138" spans="1:55" ht="9.9499999999999993" hidden="1" customHeight="1" thickBot="1" x14ac:dyDescent="0.25">
      <c r="A138" s="891"/>
      <c r="B138" s="894"/>
      <c r="C138" s="897"/>
      <c r="D138" s="900"/>
      <c r="E138" s="903"/>
      <c r="F138" s="906"/>
      <c r="G138" s="909"/>
      <c r="H138" s="912"/>
      <c r="I138" s="917"/>
      <c r="J138" s="918"/>
      <c r="K138" s="924"/>
      <c r="L138" s="927"/>
      <c r="M138" s="180"/>
      <c r="N138" s="181"/>
      <c r="O138" s="182"/>
      <c r="P138" s="117"/>
      <c r="Q138" s="117"/>
      <c r="R138" s="930"/>
      <c r="S138" s="183"/>
      <c r="T138" s="888"/>
      <c r="U138" s="184"/>
      <c r="V138" s="888"/>
      <c r="W138" s="184"/>
      <c r="X138" s="888"/>
      <c r="Y138" s="184"/>
      <c r="Z138" s="888"/>
      <c r="AA138" s="184"/>
      <c r="AB138" s="888"/>
      <c r="AC138" s="184"/>
      <c r="AD138" s="888"/>
      <c r="AE138" s="184"/>
      <c r="AF138" s="888"/>
      <c r="AG138" s="185"/>
      <c r="AH138" s="860"/>
      <c r="AI138" s="860"/>
      <c r="AJ138" s="118"/>
      <c r="AK138" s="119"/>
      <c r="AL138" s="186"/>
      <c r="AM138" s="187"/>
      <c r="AN138" s="187"/>
      <c r="AO138" s="187"/>
      <c r="AP138" s="187"/>
      <c r="AQ138" s="187"/>
      <c r="AR138" s="120"/>
      <c r="AS138" s="188"/>
      <c r="AT138" s="187"/>
      <c r="AU138" s="120"/>
      <c r="AV138" s="188"/>
      <c r="AW138" s="187"/>
      <c r="AX138" s="187"/>
      <c r="AY138" s="187"/>
      <c r="AZ138" s="189"/>
      <c r="BA138" s="190"/>
      <c r="BB138" s="190"/>
      <c r="BC138" s="191"/>
    </row>
    <row r="139" spans="1:55" ht="6" hidden="1" customHeight="1" x14ac:dyDescent="0.2">
      <c r="A139" s="156"/>
      <c r="B139" s="192"/>
      <c r="C139" s="192"/>
      <c r="D139" s="192"/>
      <c r="E139" s="192"/>
      <c r="F139" s="192"/>
      <c r="G139" s="192"/>
      <c r="H139" s="192"/>
      <c r="I139" s="943"/>
      <c r="J139" s="943"/>
      <c r="K139" s="192"/>
      <c r="L139" s="192"/>
      <c r="M139" s="192"/>
      <c r="N139" s="192"/>
      <c r="O139" s="192"/>
      <c r="P139" s="192"/>
      <c r="Q139" s="192"/>
      <c r="R139" s="192"/>
      <c r="S139" s="192"/>
      <c r="T139" s="192"/>
      <c r="U139" s="192"/>
      <c r="V139" s="192"/>
      <c r="W139" s="192"/>
      <c r="X139" s="192"/>
      <c r="Y139" s="192"/>
      <c r="Z139" s="192"/>
      <c r="AA139" s="192"/>
      <c r="AB139" s="192"/>
      <c r="AC139" s="192"/>
      <c r="AD139" s="192"/>
      <c r="AE139" s="192"/>
      <c r="AF139" s="192"/>
      <c r="AG139" s="192"/>
      <c r="AH139" s="192"/>
      <c r="AI139" s="192"/>
      <c r="AJ139" s="192"/>
      <c r="AK139" s="193"/>
      <c r="AL139" s="193"/>
      <c r="AM139" s="193"/>
      <c r="AN139" s="193"/>
      <c r="AO139" s="193"/>
      <c r="AP139" s="193"/>
      <c r="AQ139" s="194"/>
      <c r="AR139" s="193"/>
      <c r="AS139" s="193"/>
      <c r="AT139" s="193"/>
      <c r="AU139" s="193"/>
      <c r="AV139" s="193"/>
      <c r="AW139" s="193"/>
      <c r="AX139" s="193"/>
      <c r="AY139" s="193"/>
      <c r="AZ139" s="193"/>
      <c r="BA139" s="193"/>
      <c r="BB139" s="193"/>
      <c r="BC139" s="156"/>
    </row>
    <row r="140" spans="1:55" ht="72" hidden="1" customHeight="1" x14ac:dyDescent="0.2">
      <c r="A140" s="889">
        <v>15</v>
      </c>
      <c r="B140" s="161" t="s">
        <v>1704</v>
      </c>
      <c r="C140" s="162" t="s">
        <v>1705</v>
      </c>
      <c r="D140" s="163" t="s">
        <v>21</v>
      </c>
      <c r="E140" s="163" t="s">
        <v>1892</v>
      </c>
      <c r="F140" s="162" t="s">
        <v>1706</v>
      </c>
      <c r="G140" s="164" t="s">
        <v>1678</v>
      </c>
      <c r="H140" s="164" t="s">
        <v>1679</v>
      </c>
      <c r="I140" s="165" t="s">
        <v>1908</v>
      </c>
      <c r="J140" s="166">
        <f>+$N$3</f>
        <v>2019</v>
      </c>
      <c r="K140" s="164" t="s">
        <v>1925</v>
      </c>
      <c r="L140" s="165" t="s">
        <v>1926</v>
      </c>
      <c r="M140" s="162" t="s">
        <v>1707</v>
      </c>
      <c r="N140" s="162" t="s">
        <v>1708</v>
      </c>
      <c r="O140" s="162" t="s">
        <v>1709</v>
      </c>
      <c r="P140" s="162" t="s">
        <v>1710</v>
      </c>
      <c r="Q140" s="162" t="s">
        <v>1711</v>
      </c>
      <c r="R140" s="167">
        <f t="shared" ref="R140" si="189">SUM(R141:R147)</f>
        <v>0</v>
      </c>
      <c r="S140" s="168">
        <f t="shared" ref="S140" si="190">SUM(S141:S147)</f>
        <v>0</v>
      </c>
      <c r="T140" s="169">
        <f t="shared" ref="T140" si="191">SUM(T141:T147)</f>
        <v>0</v>
      </c>
      <c r="U140" s="170">
        <f t="shared" ref="U140" si="192">SUM(U141:U147)</f>
        <v>0</v>
      </c>
      <c r="V140" s="169">
        <f t="shared" ref="V140" si="193">SUM(V141:V147)</f>
        <v>0</v>
      </c>
      <c r="W140" s="170">
        <f t="shared" ref="W140" si="194">SUM(W141:W147)</f>
        <v>0</v>
      </c>
      <c r="X140" s="169">
        <f t="shared" ref="X140" si="195">SUM(X141:X147)</f>
        <v>0</v>
      </c>
      <c r="Y140" s="170">
        <f t="shared" ref="Y140" si="196">SUM(Y141:Y147)</f>
        <v>0</v>
      </c>
      <c r="Z140" s="169">
        <f t="shared" ref="Z140" si="197">SUM(Z141:Z147)</f>
        <v>0</v>
      </c>
      <c r="AA140" s="170">
        <f t="shared" ref="AA140" si="198">SUM(AA141:AA147)</f>
        <v>0</v>
      </c>
      <c r="AB140" s="169">
        <f t="shared" ref="AB140" si="199">SUM(AB141:AB147)</f>
        <v>0</v>
      </c>
      <c r="AC140" s="170">
        <f t="shared" ref="AC140" si="200">SUM(AC141:AC147)</f>
        <v>0</v>
      </c>
      <c r="AD140" s="169">
        <f t="shared" ref="AD140" si="201">SUM(AD141:AD147)</f>
        <v>0</v>
      </c>
      <c r="AE140" s="170">
        <f t="shared" ref="AE140" si="202">SUM(AE141:AE147)</f>
        <v>0</v>
      </c>
      <c r="AF140" s="169">
        <f t="shared" ref="AF140" si="203">SUM(AF141:AF147)</f>
        <v>0</v>
      </c>
      <c r="AG140" s="171">
        <f t="shared" ref="AG140" si="204">SUM(AG141:AG147)</f>
        <v>0</v>
      </c>
      <c r="AH140" s="857"/>
      <c r="AI140" s="857"/>
      <c r="AJ140" s="172">
        <f t="shared" ref="AJ140" si="205">SUM(AJ141:AJ147)</f>
        <v>0</v>
      </c>
      <c r="AK140" s="173">
        <f t="shared" ref="AK140" si="206">SUM(AK141:AK147)</f>
        <v>0</v>
      </c>
      <c r="AL140" s="41">
        <f t="shared" ref="AL140" si="207">SUM(AL141:AL147)</f>
        <v>0</v>
      </c>
      <c r="AM140" s="42">
        <f t="shared" ref="AM140" si="208">SUM(AM141:AM147)</f>
        <v>0</v>
      </c>
      <c r="AN140" s="42">
        <f t="shared" ref="AN140" si="209">SUM(AN141:AN147)</f>
        <v>0</v>
      </c>
      <c r="AO140" s="42">
        <f t="shared" ref="AO140" si="210">SUM(AO141:AO147)</f>
        <v>0</v>
      </c>
      <c r="AP140" s="42">
        <f t="shared" ref="AP140" si="211">SUM(AP141:AP147)</f>
        <v>0</v>
      </c>
      <c r="AQ140" s="42">
        <f t="shared" ref="AQ140" si="212">SUM(AQ141:AQ147)</f>
        <v>0</v>
      </c>
      <c r="AR140" s="43">
        <f t="shared" ref="AR140" si="213">SUM(AR141:AR147)</f>
        <v>0</v>
      </c>
      <c r="AS140" s="104">
        <f t="shared" ref="AS140" si="214">SUM(AS141:AS147)</f>
        <v>0</v>
      </c>
      <c r="AT140" s="42">
        <f t="shared" ref="AT140" si="215">SUM(AT141:AT147)</f>
        <v>0</v>
      </c>
      <c r="AU140" s="43">
        <f t="shared" ref="AU140" si="216">SUM(AU141:AU147)</f>
        <v>0</v>
      </c>
      <c r="AV140" s="104">
        <f t="shared" ref="AV140" si="217">SUM(AV141:AV147)</f>
        <v>0</v>
      </c>
      <c r="AW140" s="42">
        <f t="shared" ref="AW140" si="218">SUM(AW141:AW147)</f>
        <v>0</v>
      </c>
      <c r="AX140" s="42">
        <f t="shared" ref="AX140" si="219">SUM(AX141:AX147)</f>
        <v>0</v>
      </c>
      <c r="AY140" s="42">
        <f t="shared" ref="AY140" si="220">SUM(AY141:AY147)</f>
        <v>0</v>
      </c>
      <c r="AZ140" s="105">
        <f t="shared" ref="AZ140" si="221">SUM(AZ141:AZ147)</f>
        <v>0</v>
      </c>
      <c r="BA140" s="44" t="s">
        <v>1684</v>
      </c>
      <c r="BB140" s="44" t="s">
        <v>1685</v>
      </c>
      <c r="BC140" s="45" t="s">
        <v>1686</v>
      </c>
    </row>
    <row r="141" spans="1:55" ht="17.25" hidden="1" customHeight="1" x14ac:dyDescent="0.2">
      <c r="A141" s="890"/>
      <c r="B141" s="892" t="str">
        <f>VLOOKUP($D$9,'PROYECTOS REGISTRADOS'!$A$2:$D$82,4,0)</f>
        <v>Implementación de las estrategias del Plan Decenal de Salud Pública del Municipio de Tocancipá, Cundinamarca, Centro Oriente</v>
      </c>
      <c r="C141" s="895" t="str">
        <f>VLOOKUP($D$9,'PROYECTOS REGISTRADOS'!$A$2:$D$82,3,0)</f>
        <v>2016-25817-0042</v>
      </c>
      <c r="D141" s="898"/>
      <c r="E141" s="901" t="str">
        <f>IF(D141=0,"0-0",(VLOOKUP(D141,'CONSOLIDADO PLAN DESARROLLO'!$EL$9:$ET$304,2,0)))</f>
        <v>0-0</v>
      </c>
      <c r="F141" s="904" t="str">
        <f>IF(D141=0,"0-0",(VLOOKUP(D141,'CONSOLIDADO PLAN DESARROLLO'!$EL$9:$ET$304,3,0)))</f>
        <v>0-0</v>
      </c>
      <c r="G141" s="907" t="str">
        <f>IF(D141=0,"0-0",(VLOOKUP(D141,'CONSOLIDADO PLAN DESARROLLO'!$EL$9:$ET$304,4,0)))</f>
        <v>0-0</v>
      </c>
      <c r="H141" s="910" t="str">
        <f>IF(D141=0,"0-0",(VLOOKUP(D141,'CONSOLIDADO PLAN DESARROLLO'!$EL$9:$ET$304,5,0)))</f>
        <v>0-0</v>
      </c>
      <c r="I141" s="913" t="str">
        <f>IF(D141=0,"0-0",(VLOOKUP(D141,'CONSOLIDADO PLAN DESARROLLO'!$EL$9:$ET$304,$R$3,0)))</f>
        <v>0-0</v>
      </c>
      <c r="J141" s="914"/>
      <c r="K141" s="922"/>
      <c r="L141" s="925"/>
      <c r="M141" s="174"/>
      <c r="N141" s="175"/>
      <c r="O141" s="176"/>
      <c r="P141" s="46"/>
      <c r="Q141" s="47"/>
      <c r="R141" s="928"/>
      <c r="S141" s="48"/>
      <c r="T141" s="886"/>
      <c r="U141" s="49"/>
      <c r="V141" s="886"/>
      <c r="W141" s="49"/>
      <c r="X141" s="886"/>
      <c r="Y141" s="49"/>
      <c r="Z141" s="886"/>
      <c r="AA141" s="49"/>
      <c r="AB141" s="886"/>
      <c r="AC141" s="49"/>
      <c r="AD141" s="886"/>
      <c r="AE141" s="49"/>
      <c r="AF141" s="886"/>
      <c r="AG141" s="50"/>
      <c r="AH141" s="858"/>
      <c r="AI141" s="858"/>
      <c r="AJ141" s="919">
        <f>+R141+T141+V141+X141+Z141+AB141+AD141+AF141</f>
        <v>0</v>
      </c>
      <c r="AK141" s="103">
        <f t="shared" ref="AK141:AK146" si="222">AC141+AE141+AG141+S141+U141+W141+Y141+AA141</f>
        <v>0</v>
      </c>
      <c r="AL141" s="51"/>
      <c r="AM141" s="52"/>
      <c r="AN141" s="52"/>
      <c r="AO141" s="52"/>
      <c r="AP141" s="52"/>
      <c r="AQ141" s="52"/>
      <c r="AR141" s="53">
        <f t="shared" ref="AR141:AR146" si="223">SUM(AL141:AQ141)</f>
        <v>0</v>
      </c>
      <c r="AS141" s="54"/>
      <c r="AT141" s="52"/>
      <c r="AU141" s="53">
        <f t="shared" ref="AU141:AU145" si="224">SUM(AS141:AT141)</f>
        <v>0</v>
      </c>
      <c r="AV141" s="54"/>
      <c r="AW141" s="52"/>
      <c r="AX141" s="52"/>
      <c r="AY141" s="52"/>
      <c r="AZ141" s="55"/>
      <c r="BA141" s="56"/>
      <c r="BB141" s="56"/>
      <c r="BC141" s="57"/>
    </row>
    <row r="142" spans="1:55" ht="17.25" hidden="1" customHeight="1" x14ac:dyDescent="0.2">
      <c r="A142" s="890"/>
      <c r="B142" s="892"/>
      <c r="C142" s="895"/>
      <c r="D142" s="898"/>
      <c r="E142" s="902"/>
      <c r="F142" s="904"/>
      <c r="G142" s="907"/>
      <c r="H142" s="910"/>
      <c r="I142" s="915"/>
      <c r="J142" s="916"/>
      <c r="K142" s="922"/>
      <c r="L142" s="926"/>
      <c r="M142" s="174"/>
      <c r="N142" s="175"/>
      <c r="O142" s="176"/>
      <c r="P142" s="46"/>
      <c r="Q142" s="47"/>
      <c r="R142" s="929"/>
      <c r="S142" s="48"/>
      <c r="T142" s="887"/>
      <c r="U142" s="49"/>
      <c r="V142" s="887"/>
      <c r="W142" s="49"/>
      <c r="X142" s="887"/>
      <c r="Y142" s="49"/>
      <c r="Z142" s="887"/>
      <c r="AA142" s="49"/>
      <c r="AB142" s="887"/>
      <c r="AC142" s="49"/>
      <c r="AD142" s="887"/>
      <c r="AE142" s="49"/>
      <c r="AF142" s="887"/>
      <c r="AG142" s="50"/>
      <c r="AH142" s="859"/>
      <c r="AI142" s="859"/>
      <c r="AJ142" s="920"/>
      <c r="AK142" s="103">
        <f t="shared" si="222"/>
        <v>0</v>
      </c>
      <c r="AL142" s="51"/>
      <c r="AM142" s="52"/>
      <c r="AN142" s="52"/>
      <c r="AO142" s="52"/>
      <c r="AP142" s="52"/>
      <c r="AQ142" s="52"/>
      <c r="AR142" s="53">
        <f t="shared" si="223"/>
        <v>0</v>
      </c>
      <c r="AS142" s="54"/>
      <c r="AT142" s="52"/>
      <c r="AU142" s="53">
        <f t="shared" si="224"/>
        <v>0</v>
      </c>
      <c r="AV142" s="54"/>
      <c r="AW142" s="52"/>
      <c r="AX142" s="52"/>
      <c r="AY142" s="52"/>
      <c r="AZ142" s="55"/>
      <c r="BA142" s="56"/>
      <c r="BB142" s="56"/>
      <c r="BC142" s="57"/>
    </row>
    <row r="143" spans="1:55" ht="17.25" hidden="1" customHeight="1" x14ac:dyDescent="0.2">
      <c r="A143" s="890"/>
      <c r="B143" s="892"/>
      <c r="C143" s="895"/>
      <c r="D143" s="898"/>
      <c r="E143" s="902"/>
      <c r="F143" s="904"/>
      <c r="G143" s="907"/>
      <c r="H143" s="910"/>
      <c r="I143" s="915"/>
      <c r="J143" s="916"/>
      <c r="K143" s="922"/>
      <c r="L143" s="926"/>
      <c r="M143" s="174"/>
      <c r="N143" s="175"/>
      <c r="O143" s="176"/>
      <c r="P143" s="46"/>
      <c r="Q143" s="47"/>
      <c r="R143" s="929"/>
      <c r="S143" s="48"/>
      <c r="T143" s="887"/>
      <c r="U143" s="49"/>
      <c r="V143" s="887"/>
      <c r="W143" s="49"/>
      <c r="X143" s="887"/>
      <c r="Y143" s="49"/>
      <c r="Z143" s="887"/>
      <c r="AA143" s="49"/>
      <c r="AB143" s="887"/>
      <c r="AC143" s="49"/>
      <c r="AD143" s="887"/>
      <c r="AE143" s="49"/>
      <c r="AF143" s="887"/>
      <c r="AG143" s="50"/>
      <c r="AH143" s="859"/>
      <c r="AI143" s="859"/>
      <c r="AJ143" s="920"/>
      <c r="AK143" s="103">
        <f t="shared" si="222"/>
        <v>0</v>
      </c>
      <c r="AL143" s="51"/>
      <c r="AM143" s="52"/>
      <c r="AN143" s="52"/>
      <c r="AO143" s="52"/>
      <c r="AP143" s="52"/>
      <c r="AQ143" s="52"/>
      <c r="AR143" s="53">
        <f t="shared" si="223"/>
        <v>0</v>
      </c>
      <c r="AS143" s="54"/>
      <c r="AT143" s="52"/>
      <c r="AU143" s="53">
        <f t="shared" si="224"/>
        <v>0</v>
      </c>
      <c r="AV143" s="54"/>
      <c r="AW143" s="52"/>
      <c r="AX143" s="52"/>
      <c r="AY143" s="52"/>
      <c r="AZ143" s="55"/>
      <c r="BA143" s="56"/>
      <c r="BB143" s="56"/>
      <c r="BC143" s="57"/>
    </row>
    <row r="144" spans="1:55" ht="17.25" hidden="1" customHeight="1" x14ac:dyDescent="0.2">
      <c r="A144" s="890"/>
      <c r="B144" s="892"/>
      <c r="C144" s="895"/>
      <c r="D144" s="898"/>
      <c r="E144" s="902"/>
      <c r="F144" s="904"/>
      <c r="G144" s="907"/>
      <c r="H144" s="910"/>
      <c r="I144" s="915"/>
      <c r="J144" s="916"/>
      <c r="K144" s="922"/>
      <c r="L144" s="926"/>
      <c r="M144" s="174"/>
      <c r="N144" s="175"/>
      <c r="O144" s="176"/>
      <c r="P144" s="46"/>
      <c r="Q144" s="47"/>
      <c r="R144" s="929"/>
      <c r="S144" s="48"/>
      <c r="T144" s="887"/>
      <c r="U144" s="49"/>
      <c r="V144" s="887"/>
      <c r="W144" s="49"/>
      <c r="X144" s="887"/>
      <c r="Y144" s="49"/>
      <c r="Z144" s="887"/>
      <c r="AA144" s="49"/>
      <c r="AB144" s="887"/>
      <c r="AC144" s="49"/>
      <c r="AD144" s="887"/>
      <c r="AE144" s="49"/>
      <c r="AF144" s="887"/>
      <c r="AG144" s="50"/>
      <c r="AH144" s="859"/>
      <c r="AI144" s="859"/>
      <c r="AJ144" s="920"/>
      <c r="AK144" s="103">
        <f t="shared" si="222"/>
        <v>0</v>
      </c>
      <c r="AL144" s="51"/>
      <c r="AM144" s="52"/>
      <c r="AN144" s="52"/>
      <c r="AO144" s="52"/>
      <c r="AP144" s="52"/>
      <c r="AQ144" s="52"/>
      <c r="AR144" s="53">
        <f t="shared" si="223"/>
        <v>0</v>
      </c>
      <c r="AS144" s="54"/>
      <c r="AT144" s="52"/>
      <c r="AU144" s="53">
        <f t="shared" si="224"/>
        <v>0</v>
      </c>
      <c r="AV144" s="54"/>
      <c r="AW144" s="52"/>
      <c r="AX144" s="52"/>
      <c r="AY144" s="52"/>
      <c r="AZ144" s="55"/>
      <c r="BA144" s="56"/>
      <c r="BB144" s="56"/>
      <c r="BC144" s="57"/>
    </row>
    <row r="145" spans="1:55" ht="17.25" hidden="1" customHeight="1" x14ac:dyDescent="0.2">
      <c r="A145" s="890"/>
      <c r="B145" s="892"/>
      <c r="C145" s="895"/>
      <c r="D145" s="898"/>
      <c r="E145" s="902"/>
      <c r="F145" s="904"/>
      <c r="G145" s="907"/>
      <c r="H145" s="910"/>
      <c r="I145" s="915"/>
      <c r="J145" s="916"/>
      <c r="K145" s="922"/>
      <c r="L145" s="926"/>
      <c r="M145" s="174"/>
      <c r="N145" s="175"/>
      <c r="O145" s="176"/>
      <c r="P145" s="46"/>
      <c r="Q145" s="47"/>
      <c r="R145" s="929"/>
      <c r="S145" s="48"/>
      <c r="T145" s="887"/>
      <c r="U145" s="49"/>
      <c r="V145" s="887"/>
      <c r="W145" s="49"/>
      <c r="X145" s="887"/>
      <c r="Y145" s="49"/>
      <c r="Z145" s="887"/>
      <c r="AA145" s="49"/>
      <c r="AB145" s="887"/>
      <c r="AC145" s="49"/>
      <c r="AD145" s="887"/>
      <c r="AE145" s="49"/>
      <c r="AF145" s="887"/>
      <c r="AG145" s="50"/>
      <c r="AH145" s="859"/>
      <c r="AI145" s="859"/>
      <c r="AJ145" s="920"/>
      <c r="AK145" s="103">
        <f t="shared" si="222"/>
        <v>0</v>
      </c>
      <c r="AL145" s="51"/>
      <c r="AM145" s="52"/>
      <c r="AN145" s="52"/>
      <c r="AO145" s="52"/>
      <c r="AP145" s="52"/>
      <c r="AQ145" s="52"/>
      <c r="AR145" s="53">
        <f t="shared" si="223"/>
        <v>0</v>
      </c>
      <c r="AS145" s="54"/>
      <c r="AT145" s="52"/>
      <c r="AU145" s="53">
        <f t="shared" si="224"/>
        <v>0</v>
      </c>
      <c r="AV145" s="54"/>
      <c r="AW145" s="52"/>
      <c r="AX145" s="52"/>
      <c r="AY145" s="52"/>
      <c r="AZ145" s="55"/>
      <c r="BA145" s="56"/>
      <c r="BB145" s="56"/>
      <c r="BC145" s="57"/>
    </row>
    <row r="146" spans="1:55" ht="17.25" hidden="1" customHeight="1" x14ac:dyDescent="0.2">
      <c r="A146" s="890"/>
      <c r="B146" s="893"/>
      <c r="C146" s="896"/>
      <c r="D146" s="899"/>
      <c r="E146" s="902"/>
      <c r="F146" s="905"/>
      <c r="G146" s="908"/>
      <c r="H146" s="911"/>
      <c r="I146" s="915"/>
      <c r="J146" s="916"/>
      <c r="K146" s="923"/>
      <c r="L146" s="926"/>
      <c r="M146" s="177"/>
      <c r="N146" s="178"/>
      <c r="O146" s="179"/>
      <c r="P146" s="106"/>
      <c r="Q146" s="107"/>
      <c r="R146" s="929"/>
      <c r="S146" s="108"/>
      <c r="T146" s="887"/>
      <c r="U146" s="109"/>
      <c r="V146" s="887"/>
      <c r="W146" s="109"/>
      <c r="X146" s="887"/>
      <c r="Y146" s="109"/>
      <c r="Z146" s="887"/>
      <c r="AA146" s="109"/>
      <c r="AB146" s="887"/>
      <c r="AC146" s="109"/>
      <c r="AD146" s="887"/>
      <c r="AE146" s="109"/>
      <c r="AF146" s="887"/>
      <c r="AG146" s="110"/>
      <c r="AH146" s="859"/>
      <c r="AI146" s="859"/>
      <c r="AJ146" s="921"/>
      <c r="AK146" s="103">
        <f t="shared" si="222"/>
        <v>0</v>
      </c>
      <c r="AL146" s="111"/>
      <c r="AM146" s="112"/>
      <c r="AN146" s="112"/>
      <c r="AO146" s="112"/>
      <c r="AP146" s="112"/>
      <c r="AQ146" s="112"/>
      <c r="AR146" s="53">
        <f t="shared" si="223"/>
        <v>0</v>
      </c>
      <c r="AS146" s="113"/>
      <c r="AT146" s="112"/>
      <c r="AU146" s="53">
        <f>SUM(AS146:AT146)</f>
        <v>0</v>
      </c>
      <c r="AV146" s="113"/>
      <c r="AW146" s="112"/>
      <c r="AX146" s="112"/>
      <c r="AY146" s="112"/>
      <c r="AZ146" s="114"/>
      <c r="BA146" s="115"/>
      <c r="BB146" s="115"/>
      <c r="BC146" s="116"/>
    </row>
    <row r="147" spans="1:55" ht="9.9499999999999993" hidden="1" customHeight="1" thickBot="1" x14ac:dyDescent="0.25">
      <c r="A147" s="891"/>
      <c r="B147" s="894"/>
      <c r="C147" s="897"/>
      <c r="D147" s="900"/>
      <c r="E147" s="903"/>
      <c r="F147" s="906"/>
      <c r="G147" s="909"/>
      <c r="H147" s="912"/>
      <c r="I147" s="917"/>
      <c r="J147" s="918"/>
      <c r="K147" s="924"/>
      <c r="L147" s="927"/>
      <c r="M147" s="180"/>
      <c r="N147" s="181"/>
      <c r="O147" s="182"/>
      <c r="P147" s="117"/>
      <c r="Q147" s="117"/>
      <c r="R147" s="930"/>
      <c r="S147" s="183"/>
      <c r="T147" s="888"/>
      <c r="U147" s="184"/>
      <c r="V147" s="888"/>
      <c r="W147" s="184"/>
      <c r="X147" s="888"/>
      <c r="Y147" s="184"/>
      <c r="Z147" s="888"/>
      <c r="AA147" s="184"/>
      <c r="AB147" s="888"/>
      <c r="AC147" s="184"/>
      <c r="AD147" s="888"/>
      <c r="AE147" s="184"/>
      <c r="AF147" s="888"/>
      <c r="AG147" s="185"/>
      <c r="AH147" s="860"/>
      <c r="AI147" s="860"/>
      <c r="AJ147" s="118"/>
      <c r="AK147" s="119"/>
      <c r="AL147" s="186"/>
      <c r="AM147" s="187"/>
      <c r="AN147" s="187"/>
      <c r="AO147" s="187"/>
      <c r="AP147" s="187"/>
      <c r="AQ147" s="187"/>
      <c r="AR147" s="120"/>
      <c r="AS147" s="188"/>
      <c r="AT147" s="187"/>
      <c r="AU147" s="120"/>
      <c r="AV147" s="188"/>
      <c r="AW147" s="187"/>
      <c r="AX147" s="187"/>
      <c r="AY147" s="187"/>
      <c r="AZ147" s="189"/>
      <c r="BA147" s="190"/>
      <c r="BB147" s="190"/>
      <c r="BC147" s="191"/>
    </row>
    <row r="148" spans="1:55" ht="6" hidden="1" customHeight="1" x14ac:dyDescent="0.2">
      <c r="A148" s="156"/>
      <c r="B148" s="192"/>
      <c r="C148" s="192"/>
      <c r="D148" s="192"/>
      <c r="E148" s="192"/>
      <c r="F148" s="192"/>
      <c r="G148" s="192"/>
      <c r="H148" s="192"/>
      <c r="I148" s="943"/>
      <c r="J148" s="943"/>
      <c r="K148" s="192"/>
      <c r="L148" s="192"/>
      <c r="M148" s="192"/>
      <c r="N148" s="192"/>
      <c r="O148" s="192"/>
      <c r="P148" s="192"/>
      <c r="Q148" s="192"/>
      <c r="R148" s="192"/>
      <c r="S148" s="192"/>
      <c r="T148" s="192"/>
      <c r="U148" s="192"/>
      <c r="V148" s="192"/>
      <c r="W148" s="192"/>
      <c r="X148" s="192"/>
      <c r="Y148" s="192"/>
      <c r="Z148" s="192"/>
      <c r="AA148" s="192"/>
      <c r="AB148" s="192"/>
      <c r="AC148" s="192"/>
      <c r="AD148" s="192"/>
      <c r="AE148" s="192"/>
      <c r="AF148" s="192"/>
      <c r="AG148" s="192"/>
      <c r="AH148" s="192"/>
      <c r="AI148" s="192"/>
      <c r="AJ148" s="192"/>
      <c r="AK148" s="193"/>
      <c r="AL148" s="193"/>
      <c r="AM148" s="193"/>
      <c r="AN148" s="193"/>
      <c r="AO148" s="193"/>
      <c r="AP148" s="193"/>
      <c r="AQ148" s="194"/>
      <c r="AR148" s="193"/>
      <c r="AS148" s="193"/>
      <c r="AT148" s="193"/>
      <c r="AU148" s="193"/>
      <c r="AV148" s="193"/>
      <c r="AW148" s="193"/>
      <c r="AX148" s="193"/>
      <c r="AY148" s="193"/>
      <c r="AZ148" s="193"/>
      <c r="BA148" s="193"/>
      <c r="BB148" s="193"/>
      <c r="BC148" s="156"/>
    </row>
    <row r="149" spans="1:55" ht="72" hidden="1" customHeight="1" x14ac:dyDescent="0.2">
      <c r="A149" s="889">
        <v>16</v>
      </c>
      <c r="B149" s="161" t="s">
        <v>1704</v>
      </c>
      <c r="C149" s="162" t="s">
        <v>1705</v>
      </c>
      <c r="D149" s="163" t="s">
        <v>21</v>
      </c>
      <c r="E149" s="163" t="s">
        <v>1892</v>
      </c>
      <c r="F149" s="162" t="s">
        <v>1706</v>
      </c>
      <c r="G149" s="164" t="s">
        <v>1678</v>
      </c>
      <c r="H149" s="164" t="s">
        <v>1679</v>
      </c>
      <c r="I149" s="165" t="s">
        <v>1908</v>
      </c>
      <c r="J149" s="166">
        <f>+$N$3</f>
        <v>2019</v>
      </c>
      <c r="K149" s="164" t="s">
        <v>1925</v>
      </c>
      <c r="L149" s="165" t="s">
        <v>1926</v>
      </c>
      <c r="M149" s="162" t="s">
        <v>1707</v>
      </c>
      <c r="N149" s="162" t="s">
        <v>1708</v>
      </c>
      <c r="O149" s="162" t="s">
        <v>1709</v>
      </c>
      <c r="P149" s="162" t="s">
        <v>1710</v>
      </c>
      <c r="Q149" s="162" t="s">
        <v>1711</v>
      </c>
      <c r="R149" s="167">
        <f t="shared" ref="R149" si="225">SUM(R150:R156)</f>
        <v>0</v>
      </c>
      <c r="S149" s="168">
        <f t="shared" ref="S149" si="226">SUM(S150:S156)</f>
        <v>0</v>
      </c>
      <c r="T149" s="169">
        <f t="shared" ref="T149" si="227">SUM(T150:T156)</f>
        <v>0</v>
      </c>
      <c r="U149" s="170">
        <f t="shared" ref="U149" si="228">SUM(U150:U156)</f>
        <v>0</v>
      </c>
      <c r="V149" s="169">
        <f t="shared" ref="V149" si="229">SUM(V150:V156)</f>
        <v>0</v>
      </c>
      <c r="W149" s="170">
        <f t="shared" ref="W149" si="230">SUM(W150:W156)</f>
        <v>0</v>
      </c>
      <c r="X149" s="169">
        <f t="shared" ref="X149" si="231">SUM(X150:X156)</f>
        <v>0</v>
      </c>
      <c r="Y149" s="170">
        <f t="shared" ref="Y149" si="232">SUM(Y150:Y156)</f>
        <v>0</v>
      </c>
      <c r="Z149" s="169">
        <f t="shared" ref="Z149" si="233">SUM(Z150:Z156)</f>
        <v>0</v>
      </c>
      <c r="AA149" s="170">
        <f t="shared" ref="AA149" si="234">SUM(AA150:AA156)</f>
        <v>0</v>
      </c>
      <c r="AB149" s="169">
        <f t="shared" ref="AB149" si="235">SUM(AB150:AB156)</f>
        <v>0</v>
      </c>
      <c r="AC149" s="170">
        <f t="shared" ref="AC149" si="236">SUM(AC150:AC156)</f>
        <v>0</v>
      </c>
      <c r="AD149" s="169">
        <f t="shared" ref="AD149" si="237">SUM(AD150:AD156)</f>
        <v>0</v>
      </c>
      <c r="AE149" s="170">
        <f t="shared" ref="AE149" si="238">SUM(AE150:AE156)</f>
        <v>0</v>
      </c>
      <c r="AF149" s="169">
        <f t="shared" ref="AF149" si="239">SUM(AF150:AF156)</f>
        <v>0</v>
      </c>
      <c r="AG149" s="171">
        <f t="shared" ref="AG149" si="240">SUM(AG150:AG156)</f>
        <v>0</v>
      </c>
      <c r="AH149" s="857"/>
      <c r="AI149" s="857"/>
      <c r="AJ149" s="172">
        <f t="shared" ref="AJ149" si="241">SUM(AJ150:AJ156)</f>
        <v>0</v>
      </c>
      <c r="AK149" s="173">
        <f t="shared" ref="AK149" si="242">SUM(AK150:AK156)</f>
        <v>0</v>
      </c>
      <c r="AL149" s="41">
        <f t="shared" ref="AL149" si="243">SUM(AL150:AL156)</f>
        <v>0</v>
      </c>
      <c r="AM149" s="42">
        <f t="shared" ref="AM149" si="244">SUM(AM150:AM156)</f>
        <v>0</v>
      </c>
      <c r="AN149" s="42">
        <f t="shared" ref="AN149" si="245">SUM(AN150:AN156)</f>
        <v>0</v>
      </c>
      <c r="AO149" s="42">
        <f t="shared" ref="AO149" si="246">SUM(AO150:AO156)</f>
        <v>0</v>
      </c>
      <c r="AP149" s="42">
        <f t="shared" ref="AP149" si="247">SUM(AP150:AP156)</f>
        <v>0</v>
      </c>
      <c r="AQ149" s="42">
        <f t="shared" ref="AQ149" si="248">SUM(AQ150:AQ156)</f>
        <v>0</v>
      </c>
      <c r="AR149" s="43">
        <f t="shared" ref="AR149" si="249">SUM(AR150:AR156)</f>
        <v>0</v>
      </c>
      <c r="AS149" s="104">
        <f t="shared" ref="AS149" si="250">SUM(AS150:AS156)</f>
        <v>0</v>
      </c>
      <c r="AT149" s="42">
        <f t="shared" ref="AT149" si="251">SUM(AT150:AT156)</f>
        <v>0</v>
      </c>
      <c r="AU149" s="43">
        <f t="shared" ref="AU149" si="252">SUM(AU150:AU156)</f>
        <v>0</v>
      </c>
      <c r="AV149" s="104">
        <f t="shared" ref="AV149" si="253">SUM(AV150:AV156)</f>
        <v>0</v>
      </c>
      <c r="AW149" s="42">
        <f t="shared" ref="AW149" si="254">SUM(AW150:AW156)</f>
        <v>0</v>
      </c>
      <c r="AX149" s="42">
        <f t="shared" ref="AX149" si="255">SUM(AX150:AX156)</f>
        <v>0</v>
      </c>
      <c r="AY149" s="42">
        <f t="shared" ref="AY149" si="256">SUM(AY150:AY156)</f>
        <v>0</v>
      </c>
      <c r="AZ149" s="105">
        <f t="shared" ref="AZ149" si="257">SUM(AZ150:AZ156)</f>
        <v>0</v>
      </c>
      <c r="BA149" s="44" t="s">
        <v>1684</v>
      </c>
      <c r="BB149" s="44" t="s">
        <v>1685</v>
      </c>
      <c r="BC149" s="45" t="s">
        <v>1686</v>
      </c>
    </row>
    <row r="150" spans="1:55" ht="17.25" hidden="1" customHeight="1" x14ac:dyDescent="0.2">
      <c r="A150" s="890"/>
      <c r="B150" s="892" t="str">
        <f>VLOOKUP($D$9,'PROYECTOS REGISTRADOS'!$A$2:$D$82,4,0)</f>
        <v>Implementación de las estrategias del Plan Decenal de Salud Pública del Municipio de Tocancipá, Cundinamarca, Centro Oriente</v>
      </c>
      <c r="C150" s="895" t="str">
        <f>VLOOKUP($D$9,'PROYECTOS REGISTRADOS'!$A$2:$D$82,3,0)</f>
        <v>2016-25817-0042</v>
      </c>
      <c r="D150" s="898"/>
      <c r="E150" s="901" t="str">
        <f>IF(D150=0,"0-0",(VLOOKUP(D150,'CONSOLIDADO PLAN DESARROLLO'!$EL$9:$ET$304,2,0)))</f>
        <v>0-0</v>
      </c>
      <c r="F150" s="904" t="str">
        <f>IF(D150=0,"0-0",(VLOOKUP(D150,'CONSOLIDADO PLAN DESARROLLO'!$EL$9:$ET$304,3,0)))</f>
        <v>0-0</v>
      </c>
      <c r="G150" s="907" t="str">
        <f>IF(D150=0,"0-0",(VLOOKUP(D150,'CONSOLIDADO PLAN DESARROLLO'!$EL$9:$ET$304,4,0)))</f>
        <v>0-0</v>
      </c>
      <c r="H150" s="910" t="str">
        <f>IF(D150=0,"0-0",(VLOOKUP(D150,'CONSOLIDADO PLAN DESARROLLO'!$EL$9:$ET$304,5,0)))</f>
        <v>0-0</v>
      </c>
      <c r="I150" s="913" t="str">
        <f>IF(D150=0,"0-0",(VLOOKUP(D150,'CONSOLIDADO PLAN DESARROLLO'!$EL$9:$ET$304,$R$3,0)))</f>
        <v>0-0</v>
      </c>
      <c r="J150" s="914"/>
      <c r="K150" s="922"/>
      <c r="L150" s="925"/>
      <c r="M150" s="174"/>
      <c r="N150" s="175"/>
      <c r="O150" s="176"/>
      <c r="P150" s="46"/>
      <c r="Q150" s="47"/>
      <c r="R150" s="928"/>
      <c r="S150" s="48"/>
      <c r="T150" s="886"/>
      <c r="U150" s="49"/>
      <c r="V150" s="886"/>
      <c r="W150" s="49"/>
      <c r="X150" s="886"/>
      <c r="Y150" s="49"/>
      <c r="Z150" s="886"/>
      <c r="AA150" s="49"/>
      <c r="AB150" s="886"/>
      <c r="AC150" s="49"/>
      <c r="AD150" s="886"/>
      <c r="AE150" s="49"/>
      <c r="AF150" s="886"/>
      <c r="AG150" s="50"/>
      <c r="AH150" s="858"/>
      <c r="AI150" s="858"/>
      <c r="AJ150" s="919">
        <f>+R150+T150+V150+X150+Z150+AB150+AD150+AF150</f>
        <v>0</v>
      </c>
      <c r="AK150" s="103">
        <f t="shared" ref="AK150:AK155" si="258">AC150+AE150+AG150+S150+U150+W150+Y150+AA150</f>
        <v>0</v>
      </c>
      <c r="AL150" s="51"/>
      <c r="AM150" s="52"/>
      <c r="AN150" s="52"/>
      <c r="AO150" s="52"/>
      <c r="AP150" s="52"/>
      <c r="AQ150" s="52"/>
      <c r="AR150" s="53">
        <f t="shared" ref="AR150:AR155" si="259">SUM(AL150:AQ150)</f>
        <v>0</v>
      </c>
      <c r="AS150" s="54"/>
      <c r="AT150" s="52"/>
      <c r="AU150" s="53">
        <f t="shared" ref="AU150:AU154" si="260">SUM(AS150:AT150)</f>
        <v>0</v>
      </c>
      <c r="AV150" s="54"/>
      <c r="AW150" s="52"/>
      <c r="AX150" s="52"/>
      <c r="AY150" s="52"/>
      <c r="AZ150" s="55"/>
      <c r="BA150" s="56"/>
      <c r="BB150" s="56"/>
      <c r="BC150" s="57"/>
    </row>
    <row r="151" spans="1:55" ht="17.25" hidden="1" customHeight="1" x14ac:dyDescent="0.2">
      <c r="A151" s="890"/>
      <c r="B151" s="892"/>
      <c r="C151" s="895"/>
      <c r="D151" s="898"/>
      <c r="E151" s="902"/>
      <c r="F151" s="904"/>
      <c r="G151" s="907"/>
      <c r="H151" s="910"/>
      <c r="I151" s="915"/>
      <c r="J151" s="916"/>
      <c r="K151" s="922"/>
      <c r="L151" s="926"/>
      <c r="M151" s="174"/>
      <c r="N151" s="175"/>
      <c r="O151" s="176"/>
      <c r="P151" s="46"/>
      <c r="Q151" s="47"/>
      <c r="R151" s="929"/>
      <c r="S151" s="48"/>
      <c r="T151" s="887"/>
      <c r="U151" s="49"/>
      <c r="V151" s="887"/>
      <c r="W151" s="49"/>
      <c r="X151" s="887"/>
      <c r="Y151" s="49"/>
      <c r="Z151" s="887"/>
      <c r="AA151" s="49"/>
      <c r="AB151" s="887"/>
      <c r="AC151" s="49"/>
      <c r="AD151" s="887"/>
      <c r="AE151" s="49"/>
      <c r="AF151" s="887"/>
      <c r="AG151" s="50"/>
      <c r="AH151" s="859"/>
      <c r="AI151" s="859"/>
      <c r="AJ151" s="920"/>
      <c r="AK151" s="103">
        <f t="shared" si="258"/>
        <v>0</v>
      </c>
      <c r="AL151" s="51"/>
      <c r="AM151" s="52"/>
      <c r="AN151" s="52"/>
      <c r="AO151" s="52"/>
      <c r="AP151" s="52"/>
      <c r="AQ151" s="52"/>
      <c r="AR151" s="53">
        <f t="shared" si="259"/>
        <v>0</v>
      </c>
      <c r="AS151" s="54"/>
      <c r="AT151" s="52"/>
      <c r="AU151" s="53">
        <f t="shared" si="260"/>
        <v>0</v>
      </c>
      <c r="AV151" s="54"/>
      <c r="AW151" s="52"/>
      <c r="AX151" s="52"/>
      <c r="AY151" s="52"/>
      <c r="AZ151" s="55"/>
      <c r="BA151" s="56"/>
      <c r="BB151" s="56"/>
      <c r="BC151" s="57"/>
    </row>
    <row r="152" spans="1:55" ht="17.25" hidden="1" customHeight="1" x14ac:dyDescent="0.2">
      <c r="A152" s="890"/>
      <c r="B152" s="892"/>
      <c r="C152" s="895"/>
      <c r="D152" s="898"/>
      <c r="E152" s="902"/>
      <c r="F152" s="904"/>
      <c r="G152" s="907"/>
      <c r="H152" s="910"/>
      <c r="I152" s="915"/>
      <c r="J152" s="916"/>
      <c r="K152" s="922"/>
      <c r="L152" s="926"/>
      <c r="M152" s="174"/>
      <c r="N152" s="175"/>
      <c r="O152" s="176"/>
      <c r="P152" s="46"/>
      <c r="Q152" s="47"/>
      <c r="R152" s="929"/>
      <c r="S152" s="48"/>
      <c r="T152" s="887"/>
      <c r="U152" s="49"/>
      <c r="V152" s="887"/>
      <c r="W152" s="49"/>
      <c r="X152" s="887"/>
      <c r="Y152" s="49"/>
      <c r="Z152" s="887"/>
      <c r="AA152" s="49"/>
      <c r="AB152" s="887"/>
      <c r="AC152" s="49"/>
      <c r="AD152" s="887"/>
      <c r="AE152" s="49"/>
      <c r="AF152" s="887"/>
      <c r="AG152" s="50"/>
      <c r="AH152" s="859"/>
      <c r="AI152" s="859"/>
      <c r="AJ152" s="920"/>
      <c r="AK152" s="103">
        <f t="shared" si="258"/>
        <v>0</v>
      </c>
      <c r="AL152" s="51"/>
      <c r="AM152" s="52"/>
      <c r="AN152" s="52"/>
      <c r="AO152" s="52"/>
      <c r="AP152" s="52"/>
      <c r="AQ152" s="52"/>
      <c r="AR152" s="53">
        <f t="shared" si="259"/>
        <v>0</v>
      </c>
      <c r="AS152" s="54"/>
      <c r="AT152" s="52"/>
      <c r="AU152" s="53">
        <f t="shared" si="260"/>
        <v>0</v>
      </c>
      <c r="AV152" s="54"/>
      <c r="AW152" s="52"/>
      <c r="AX152" s="52"/>
      <c r="AY152" s="52"/>
      <c r="AZ152" s="55"/>
      <c r="BA152" s="56"/>
      <c r="BB152" s="56"/>
      <c r="BC152" s="57"/>
    </row>
    <row r="153" spans="1:55" ht="17.25" hidden="1" customHeight="1" x14ac:dyDescent="0.2">
      <c r="A153" s="890"/>
      <c r="B153" s="892"/>
      <c r="C153" s="895"/>
      <c r="D153" s="898"/>
      <c r="E153" s="902"/>
      <c r="F153" s="904"/>
      <c r="G153" s="907"/>
      <c r="H153" s="910"/>
      <c r="I153" s="915"/>
      <c r="J153" s="916"/>
      <c r="K153" s="922"/>
      <c r="L153" s="926"/>
      <c r="M153" s="174"/>
      <c r="N153" s="175"/>
      <c r="O153" s="176"/>
      <c r="P153" s="46"/>
      <c r="Q153" s="47"/>
      <c r="R153" s="929"/>
      <c r="S153" s="48"/>
      <c r="T153" s="887"/>
      <c r="U153" s="49"/>
      <c r="V153" s="887"/>
      <c r="W153" s="49"/>
      <c r="X153" s="887"/>
      <c r="Y153" s="49"/>
      <c r="Z153" s="887"/>
      <c r="AA153" s="49"/>
      <c r="AB153" s="887"/>
      <c r="AC153" s="49"/>
      <c r="AD153" s="887"/>
      <c r="AE153" s="49"/>
      <c r="AF153" s="887"/>
      <c r="AG153" s="50"/>
      <c r="AH153" s="859"/>
      <c r="AI153" s="859"/>
      <c r="AJ153" s="920"/>
      <c r="AK153" s="103">
        <f t="shared" si="258"/>
        <v>0</v>
      </c>
      <c r="AL153" s="51"/>
      <c r="AM153" s="52"/>
      <c r="AN153" s="52"/>
      <c r="AO153" s="52"/>
      <c r="AP153" s="52"/>
      <c r="AQ153" s="52"/>
      <c r="AR153" s="53">
        <f t="shared" si="259"/>
        <v>0</v>
      </c>
      <c r="AS153" s="54"/>
      <c r="AT153" s="52"/>
      <c r="AU153" s="53">
        <f t="shared" si="260"/>
        <v>0</v>
      </c>
      <c r="AV153" s="54"/>
      <c r="AW153" s="52"/>
      <c r="AX153" s="52"/>
      <c r="AY153" s="52"/>
      <c r="AZ153" s="55"/>
      <c r="BA153" s="56"/>
      <c r="BB153" s="56"/>
      <c r="BC153" s="57"/>
    </row>
    <row r="154" spans="1:55" ht="17.25" hidden="1" customHeight="1" x14ac:dyDescent="0.2">
      <c r="A154" s="890"/>
      <c r="B154" s="892"/>
      <c r="C154" s="895"/>
      <c r="D154" s="898"/>
      <c r="E154" s="902"/>
      <c r="F154" s="904"/>
      <c r="G154" s="907"/>
      <c r="H154" s="910"/>
      <c r="I154" s="915"/>
      <c r="J154" s="916"/>
      <c r="K154" s="922"/>
      <c r="L154" s="926"/>
      <c r="M154" s="174"/>
      <c r="N154" s="175"/>
      <c r="O154" s="176"/>
      <c r="P154" s="46"/>
      <c r="Q154" s="47"/>
      <c r="R154" s="929"/>
      <c r="S154" s="48"/>
      <c r="T154" s="887"/>
      <c r="U154" s="49"/>
      <c r="V154" s="887"/>
      <c r="W154" s="49"/>
      <c r="X154" s="887"/>
      <c r="Y154" s="49"/>
      <c r="Z154" s="887"/>
      <c r="AA154" s="49"/>
      <c r="AB154" s="887"/>
      <c r="AC154" s="49"/>
      <c r="AD154" s="887"/>
      <c r="AE154" s="49"/>
      <c r="AF154" s="887"/>
      <c r="AG154" s="50"/>
      <c r="AH154" s="859"/>
      <c r="AI154" s="859"/>
      <c r="AJ154" s="920"/>
      <c r="AK154" s="103">
        <f t="shared" si="258"/>
        <v>0</v>
      </c>
      <c r="AL154" s="51"/>
      <c r="AM154" s="52"/>
      <c r="AN154" s="52"/>
      <c r="AO154" s="52"/>
      <c r="AP154" s="52"/>
      <c r="AQ154" s="52"/>
      <c r="AR154" s="53">
        <f t="shared" si="259"/>
        <v>0</v>
      </c>
      <c r="AS154" s="54"/>
      <c r="AT154" s="52"/>
      <c r="AU154" s="53">
        <f t="shared" si="260"/>
        <v>0</v>
      </c>
      <c r="AV154" s="54"/>
      <c r="AW154" s="52"/>
      <c r="AX154" s="52"/>
      <c r="AY154" s="52"/>
      <c r="AZ154" s="55"/>
      <c r="BA154" s="56"/>
      <c r="BB154" s="56"/>
      <c r="BC154" s="57"/>
    </row>
    <row r="155" spans="1:55" ht="17.25" hidden="1" customHeight="1" x14ac:dyDescent="0.2">
      <c r="A155" s="890"/>
      <c r="B155" s="893"/>
      <c r="C155" s="896"/>
      <c r="D155" s="899"/>
      <c r="E155" s="902"/>
      <c r="F155" s="905"/>
      <c r="G155" s="908"/>
      <c r="H155" s="911"/>
      <c r="I155" s="915"/>
      <c r="J155" s="916"/>
      <c r="K155" s="923"/>
      <c r="L155" s="926"/>
      <c r="M155" s="177"/>
      <c r="N155" s="178"/>
      <c r="O155" s="179"/>
      <c r="P155" s="106"/>
      <c r="Q155" s="107"/>
      <c r="R155" s="929"/>
      <c r="S155" s="108"/>
      <c r="T155" s="887"/>
      <c r="U155" s="109"/>
      <c r="V155" s="887"/>
      <c r="W155" s="109"/>
      <c r="X155" s="887"/>
      <c r="Y155" s="109"/>
      <c r="Z155" s="887"/>
      <c r="AA155" s="109"/>
      <c r="AB155" s="887"/>
      <c r="AC155" s="109"/>
      <c r="AD155" s="887"/>
      <c r="AE155" s="109"/>
      <c r="AF155" s="887"/>
      <c r="AG155" s="110"/>
      <c r="AH155" s="859"/>
      <c r="AI155" s="859"/>
      <c r="AJ155" s="921"/>
      <c r="AK155" s="103">
        <f t="shared" si="258"/>
        <v>0</v>
      </c>
      <c r="AL155" s="111"/>
      <c r="AM155" s="112"/>
      <c r="AN155" s="112"/>
      <c r="AO155" s="112"/>
      <c r="AP155" s="112"/>
      <c r="AQ155" s="112"/>
      <c r="AR155" s="53">
        <f t="shared" si="259"/>
        <v>0</v>
      </c>
      <c r="AS155" s="113"/>
      <c r="AT155" s="112"/>
      <c r="AU155" s="53">
        <f>SUM(AS155:AT155)</f>
        <v>0</v>
      </c>
      <c r="AV155" s="113"/>
      <c r="AW155" s="112"/>
      <c r="AX155" s="112"/>
      <c r="AY155" s="112"/>
      <c r="AZ155" s="114"/>
      <c r="BA155" s="115"/>
      <c r="BB155" s="115"/>
      <c r="BC155" s="116"/>
    </row>
    <row r="156" spans="1:55" ht="9.9499999999999993" hidden="1" customHeight="1" thickBot="1" x14ac:dyDescent="0.25">
      <c r="A156" s="891"/>
      <c r="B156" s="894"/>
      <c r="C156" s="897"/>
      <c r="D156" s="900"/>
      <c r="E156" s="903"/>
      <c r="F156" s="906"/>
      <c r="G156" s="909"/>
      <c r="H156" s="912"/>
      <c r="I156" s="917"/>
      <c r="J156" s="918"/>
      <c r="K156" s="924"/>
      <c r="L156" s="927"/>
      <c r="M156" s="180"/>
      <c r="N156" s="181"/>
      <c r="O156" s="182"/>
      <c r="P156" s="117"/>
      <c r="Q156" s="117"/>
      <c r="R156" s="930"/>
      <c r="S156" s="183"/>
      <c r="T156" s="888"/>
      <c r="U156" s="184"/>
      <c r="V156" s="888"/>
      <c r="W156" s="184"/>
      <c r="X156" s="888"/>
      <c r="Y156" s="184"/>
      <c r="Z156" s="888"/>
      <c r="AA156" s="184"/>
      <c r="AB156" s="888"/>
      <c r="AC156" s="184"/>
      <c r="AD156" s="888"/>
      <c r="AE156" s="184"/>
      <c r="AF156" s="888"/>
      <c r="AG156" s="185"/>
      <c r="AH156" s="860"/>
      <c r="AI156" s="860"/>
      <c r="AJ156" s="118"/>
      <c r="AK156" s="119"/>
      <c r="AL156" s="186"/>
      <c r="AM156" s="187"/>
      <c r="AN156" s="187"/>
      <c r="AO156" s="187"/>
      <c r="AP156" s="187"/>
      <c r="AQ156" s="187"/>
      <c r="AR156" s="120"/>
      <c r="AS156" s="188"/>
      <c r="AT156" s="187"/>
      <c r="AU156" s="120"/>
      <c r="AV156" s="188"/>
      <c r="AW156" s="187"/>
      <c r="AX156" s="187"/>
      <c r="AY156" s="187"/>
      <c r="AZ156" s="189"/>
      <c r="BA156" s="190"/>
      <c r="BB156" s="190"/>
      <c r="BC156" s="191"/>
    </row>
    <row r="157" spans="1:55" ht="6" hidden="1" customHeight="1" x14ac:dyDescent="0.2">
      <c r="A157" s="156"/>
      <c r="B157" s="192"/>
      <c r="C157" s="192"/>
      <c r="D157" s="192"/>
      <c r="E157" s="192"/>
      <c r="F157" s="192"/>
      <c r="G157" s="192"/>
      <c r="H157" s="192"/>
      <c r="I157" s="943"/>
      <c r="J157" s="943"/>
      <c r="K157" s="192"/>
      <c r="L157" s="192"/>
      <c r="M157" s="192"/>
      <c r="N157" s="192"/>
      <c r="O157" s="192"/>
      <c r="P157" s="192"/>
      <c r="Q157" s="192"/>
      <c r="R157" s="192"/>
      <c r="S157" s="192"/>
      <c r="T157" s="192"/>
      <c r="U157" s="192"/>
      <c r="V157" s="192"/>
      <c r="W157" s="192"/>
      <c r="X157" s="192"/>
      <c r="Y157" s="192"/>
      <c r="Z157" s="192"/>
      <c r="AA157" s="192"/>
      <c r="AB157" s="192"/>
      <c r="AC157" s="192"/>
      <c r="AD157" s="192"/>
      <c r="AE157" s="192"/>
      <c r="AF157" s="192"/>
      <c r="AG157" s="192"/>
      <c r="AH157" s="192"/>
      <c r="AI157" s="192"/>
      <c r="AJ157" s="192"/>
      <c r="AK157" s="193"/>
      <c r="AL157" s="193"/>
      <c r="AM157" s="193"/>
      <c r="AN157" s="193"/>
      <c r="AO157" s="193"/>
      <c r="AP157" s="193"/>
      <c r="AQ157" s="194"/>
      <c r="AR157" s="193"/>
      <c r="AS157" s="193"/>
      <c r="AT157" s="193"/>
      <c r="AU157" s="193"/>
      <c r="AV157" s="193"/>
      <c r="AW157" s="193"/>
      <c r="AX157" s="193"/>
      <c r="AY157" s="193"/>
      <c r="AZ157" s="193"/>
      <c r="BA157" s="193"/>
      <c r="BB157" s="193"/>
      <c r="BC157" s="156"/>
    </row>
    <row r="158" spans="1:55" ht="72" hidden="1" customHeight="1" x14ac:dyDescent="0.2">
      <c r="A158" s="889">
        <v>17</v>
      </c>
      <c r="B158" s="161" t="s">
        <v>1704</v>
      </c>
      <c r="C158" s="162" t="s">
        <v>1705</v>
      </c>
      <c r="D158" s="163" t="s">
        <v>21</v>
      </c>
      <c r="E158" s="163" t="s">
        <v>1892</v>
      </c>
      <c r="F158" s="162" t="s">
        <v>1706</v>
      </c>
      <c r="G158" s="164" t="s">
        <v>1678</v>
      </c>
      <c r="H158" s="164" t="s">
        <v>1679</v>
      </c>
      <c r="I158" s="165" t="s">
        <v>1908</v>
      </c>
      <c r="J158" s="166">
        <f>+$N$3</f>
        <v>2019</v>
      </c>
      <c r="K158" s="164" t="s">
        <v>1925</v>
      </c>
      <c r="L158" s="165" t="s">
        <v>1926</v>
      </c>
      <c r="M158" s="162" t="s">
        <v>1707</v>
      </c>
      <c r="N158" s="162" t="s">
        <v>1708</v>
      </c>
      <c r="O158" s="162" t="s">
        <v>1709</v>
      </c>
      <c r="P158" s="162" t="s">
        <v>1710</v>
      </c>
      <c r="Q158" s="162" t="s">
        <v>1711</v>
      </c>
      <c r="R158" s="167">
        <f t="shared" ref="R158" si="261">SUM(R159:R165)</f>
        <v>0</v>
      </c>
      <c r="S158" s="168">
        <f t="shared" ref="S158" si="262">SUM(S159:S165)</f>
        <v>0</v>
      </c>
      <c r="T158" s="169">
        <f t="shared" ref="T158" si="263">SUM(T159:T165)</f>
        <v>0</v>
      </c>
      <c r="U158" s="170">
        <f t="shared" ref="U158" si="264">SUM(U159:U165)</f>
        <v>0</v>
      </c>
      <c r="V158" s="169">
        <f t="shared" ref="V158" si="265">SUM(V159:V165)</f>
        <v>0</v>
      </c>
      <c r="W158" s="170">
        <f t="shared" ref="W158" si="266">SUM(W159:W165)</f>
        <v>0</v>
      </c>
      <c r="X158" s="169">
        <f t="shared" ref="X158" si="267">SUM(X159:X165)</f>
        <v>0</v>
      </c>
      <c r="Y158" s="170">
        <f t="shared" ref="Y158" si="268">SUM(Y159:Y165)</f>
        <v>0</v>
      </c>
      <c r="Z158" s="169">
        <f t="shared" ref="Z158" si="269">SUM(Z159:Z165)</f>
        <v>0</v>
      </c>
      <c r="AA158" s="170">
        <f t="shared" ref="AA158" si="270">SUM(AA159:AA165)</f>
        <v>0</v>
      </c>
      <c r="AB158" s="169">
        <f t="shared" ref="AB158" si="271">SUM(AB159:AB165)</f>
        <v>0</v>
      </c>
      <c r="AC158" s="170">
        <f t="shared" ref="AC158" si="272">SUM(AC159:AC165)</f>
        <v>0</v>
      </c>
      <c r="AD158" s="169">
        <f t="shared" ref="AD158" si="273">SUM(AD159:AD165)</f>
        <v>0</v>
      </c>
      <c r="AE158" s="170">
        <f t="shared" ref="AE158" si="274">SUM(AE159:AE165)</f>
        <v>0</v>
      </c>
      <c r="AF158" s="169">
        <f t="shared" ref="AF158" si="275">SUM(AF159:AF165)</f>
        <v>0</v>
      </c>
      <c r="AG158" s="171">
        <f t="shared" ref="AG158" si="276">SUM(AG159:AG165)</f>
        <v>0</v>
      </c>
      <c r="AH158" s="857"/>
      <c r="AI158" s="857"/>
      <c r="AJ158" s="172">
        <f t="shared" ref="AJ158" si="277">SUM(AJ159:AJ165)</f>
        <v>0</v>
      </c>
      <c r="AK158" s="173">
        <f t="shared" ref="AK158" si="278">SUM(AK159:AK165)</f>
        <v>0</v>
      </c>
      <c r="AL158" s="41">
        <f t="shared" ref="AL158" si="279">SUM(AL159:AL165)</f>
        <v>0</v>
      </c>
      <c r="AM158" s="42">
        <f t="shared" ref="AM158" si="280">SUM(AM159:AM165)</f>
        <v>0</v>
      </c>
      <c r="AN158" s="42">
        <f t="shared" ref="AN158" si="281">SUM(AN159:AN165)</f>
        <v>0</v>
      </c>
      <c r="AO158" s="42">
        <f t="shared" ref="AO158" si="282">SUM(AO159:AO165)</f>
        <v>0</v>
      </c>
      <c r="AP158" s="42">
        <f t="shared" ref="AP158" si="283">SUM(AP159:AP165)</f>
        <v>0</v>
      </c>
      <c r="AQ158" s="42">
        <f t="shared" ref="AQ158" si="284">SUM(AQ159:AQ165)</f>
        <v>0</v>
      </c>
      <c r="AR158" s="43">
        <f t="shared" ref="AR158" si="285">SUM(AR159:AR165)</f>
        <v>0</v>
      </c>
      <c r="AS158" s="104">
        <f t="shared" ref="AS158" si="286">SUM(AS159:AS165)</f>
        <v>0</v>
      </c>
      <c r="AT158" s="42">
        <f t="shared" ref="AT158" si="287">SUM(AT159:AT165)</f>
        <v>0</v>
      </c>
      <c r="AU158" s="43">
        <f t="shared" ref="AU158" si="288">SUM(AU159:AU165)</f>
        <v>0</v>
      </c>
      <c r="AV158" s="104">
        <f t="shared" ref="AV158" si="289">SUM(AV159:AV165)</f>
        <v>0</v>
      </c>
      <c r="AW158" s="42">
        <f t="shared" ref="AW158" si="290">SUM(AW159:AW165)</f>
        <v>0</v>
      </c>
      <c r="AX158" s="42">
        <f t="shared" ref="AX158" si="291">SUM(AX159:AX165)</f>
        <v>0</v>
      </c>
      <c r="AY158" s="42">
        <f t="shared" ref="AY158" si="292">SUM(AY159:AY165)</f>
        <v>0</v>
      </c>
      <c r="AZ158" s="105">
        <f t="shared" ref="AZ158" si="293">SUM(AZ159:AZ165)</f>
        <v>0</v>
      </c>
      <c r="BA158" s="44" t="s">
        <v>1684</v>
      </c>
      <c r="BB158" s="44" t="s">
        <v>1685</v>
      </c>
      <c r="BC158" s="45" t="s">
        <v>1686</v>
      </c>
    </row>
    <row r="159" spans="1:55" ht="17.25" hidden="1" customHeight="1" x14ac:dyDescent="0.2">
      <c r="A159" s="890"/>
      <c r="B159" s="892" t="str">
        <f>VLOOKUP($D$9,'PROYECTOS REGISTRADOS'!$A$2:$D$82,4,0)</f>
        <v>Implementación de las estrategias del Plan Decenal de Salud Pública del Municipio de Tocancipá, Cundinamarca, Centro Oriente</v>
      </c>
      <c r="C159" s="895" t="str">
        <f>VLOOKUP($D$9,'PROYECTOS REGISTRADOS'!$A$2:$D$82,3,0)</f>
        <v>2016-25817-0042</v>
      </c>
      <c r="D159" s="898"/>
      <c r="E159" s="901" t="str">
        <f>IF(D159=0,"0-0",(VLOOKUP(D159,'CONSOLIDADO PLAN DESARROLLO'!$EL$9:$ET$304,2,0)))</f>
        <v>0-0</v>
      </c>
      <c r="F159" s="904" t="str">
        <f>IF(D159=0,"0-0",(VLOOKUP(D159,'CONSOLIDADO PLAN DESARROLLO'!$EL$9:$ET$304,3,0)))</f>
        <v>0-0</v>
      </c>
      <c r="G159" s="907" t="str">
        <f>IF(D159=0,"0-0",(VLOOKUP(D159,'CONSOLIDADO PLAN DESARROLLO'!$EL$9:$ET$304,4,0)))</f>
        <v>0-0</v>
      </c>
      <c r="H159" s="910" t="str">
        <f>IF(D159=0,"0-0",(VLOOKUP(D159,'CONSOLIDADO PLAN DESARROLLO'!$EL$9:$ET$304,5,0)))</f>
        <v>0-0</v>
      </c>
      <c r="I159" s="913" t="str">
        <f>IF(D159=0,"0-0",(VLOOKUP(D159,'CONSOLIDADO PLAN DESARROLLO'!$EL$9:$ET$304,$R$3,0)))</f>
        <v>0-0</v>
      </c>
      <c r="J159" s="914"/>
      <c r="K159" s="922"/>
      <c r="L159" s="925"/>
      <c r="M159" s="174"/>
      <c r="N159" s="175"/>
      <c r="O159" s="176"/>
      <c r="P159" s="46"/>
      <c r="Q159" s="47"/>
      <c r="R159" s="928"/>
      <c r="S159" s="48"/>
      <c r="T159" s="886"/>
      <c r="U159" s="49"/>
      <c r="V159" s="886"/>
      <c r="W159" s="49"/>
      <c r="X159" s="886"/>
      <c r="Y159" s="49"/>
      <c r="Z159" s="886"/>
      <c r="AA159" s="49"/>
      <c r="AB159" s="886"/>
      <c r="AC159" s="49"/>
      <c r="AD159" s="886"/>
      <c r="AE159" s="49"/>
      <c r="AF159" s="886"/>
      <c r="AG159" s="50"/>
      <c r="AH159" s="858"/>
      <c r="AI159" s="858"/>
      <c r="AJ159" s="919">
        <f>+R159+T159+V159+X159+Z159+AB159+AD159+AF159</f>
        <v>0</v>
      </c>
      <c r="AK159" s="103">
        <f t="shared" ref="AK159:AK164" si="294">AC159+AE159+AG159+S159+U159+W159+Y159+AA159</f>
        <v>0</v>
      </c>
      <c r="AL159" s="51"/>
      <c r="AM159" s="52"/>
      <c r="AN159" s="52"/>
      <c r="AO159" s="52"/>
      <c r="AP159" s="52"/>
      <c r="AQ159" s="52"/>
      <c r="AR159" s="53">
        <f t="shared" ref="AR159:AR164" si="295">SUM(AL159:AQ159)</f>
        <v>0</v>
      </c>
      <c r="AS159" s="54"/>
      <c r="AT159" s="52"/>
      <c r="AU159" s="53">
        <f t="shared" ref="AU159:AU163" si="296">SUM(AS159:AT159)</f>
        <v>0</v>
      </c>
      <c r="AV159" s="54"/>
      <c r="AW159" s="52"/>
      <c r="AX159" s="52"/>
      <c r="AY159" s="52"/>
      <c r="AZ159" s="55"/>
      <c r="BA159" s="56"/>
      <c r="BB159" s="56"/>
      <c r="BC159" s="57"/>
    </row>
    <row r="160" spans="1:55" ht="17.25" hidden="1" customHeight="1" x14ac:dyDescent="0.2">
      <c r="A160" s="890"/>
      <c r="B160" s="892"/>
      <c r="C160" s="895"/>
      <c r="D160" s="898"/>
      <c r="E160" s="902"/>
      <c r="F160" s="904"/>
      <c r="G160" s="907"/>
      <c r="H160" s="910"/>
      <c r="I160" s="915"/>
      <c r="J160" s="916"/>
      <c r="K160" s="922"/>
      <c r="L160" s="926"/>
      <c r="M160" s="174"/>
      <c r="N160" s="175"/>
      <c r="O160" s="176"/>
      <c r="P160" s="46"/>
      <c r="Q160" s="47"/>
      <c r="R160" s="929"/>
      <c r="S160" s="48"/>
      <c r="T160" s="887"/>
      <c r="U160" s="49"/>
      <c r="V160" s="887"/>
      <c r="W160" s="49"/>
      <c r="X160" s="887"/>
      <c r="Y160" s="49"/>
      <c r="Z160" s="887"/>
      <c r="AA160" s="49"/>
      <c r="AB160" s="887"/>
      <c r="AC160" s="49"/>
      <c r="AD160" s="887"/>
      <c r="AE160" s="49"/>
      <c r="AF160" s="887"/>
      <c r="AG160" s="50"/>
      <c r="AH160" s="859"/>
      <c r="AI160" s="859"/>
      <c r="AJ160" s="920"/>
      <c r="AK160" s="103">
        <f t="shared" si="294"/>
        <v>0</v>
      </c>
      <c r="AL160" s="51"/>
      <c r="AM160" s="52"/>
      <c r="AN160" s="52"/>
      <c r="AO160" s="52"/>
      <c r="AP160" s="52"/>
      <c r="AQ160" s="52"/>
      <c r="AR160" s="53">
        <f t="shared" si="295"/>
        <v>0</v>
      </c>
      <c r="AS160" s="54"/>
      <c r="AT160" s="52"/>
      <c r="AU160" s="53">
        <f t="shared" si="296"/>
        <v>0</v>
      </c>
      <c r="AV160" s="54"/>
      <c r="AW160" s="52"/>
      <c r="AX160" s="52"/>
      <c r="AY160" s="52"/>
      <c r="AZ160" s="55"/>
      <c r="BA160" s="56"/>
      <c r="BB160" s="56"/>
      <c r="BC160" s="57"/>
    </row>
    <row r="161" spans="1:55" ht="17.25" hidden="1" customHeight="1" x14ac:dyDescent="0.2">
      <c r="A161" s="890"/>
      <c r="B161" s="892"/>
      <c r="C161" s="895"/>
      <c r="D161" s="898"/>
      <c r="E161" s="902"/>
      <c r="F161" s="904"/>
      <c r="G161" s="907"/>
      <c r="H161" s="910"/>
      <c r="I161" s="915"/>
      <c r="J161" s="916"/>
      <c r="K161" s="922"/>
      <c r="L161" s="926"/>
      <c r="M161" s="174"/>
      <c r="N161" s="175"/>
      <c r="O161" s="176"/>
      <c r="P161" s="46"/>
      <c r="Q161" s="47"/>
      <c r="R161" s="929"/>
      <c r="S161" s="48"/>
      <c r="T161" s="887"/>
      <c r="U161" s="49"/>
      <c r="V161" s="887"/>
      <c r="W161" s="49"/>
      <c r="X161" s="887"/>
      <c r="Y161" s="49"/>
      <c r="Z161" s="887"/>
      <c r="AA161" s="49"/>
      <c r="AB161" s="887"/>
      <c r="AC161" s="49"/>
      <c r="AD161" s="887"/>
      <c r="AE161" s="49"/>
      <c r="AF161" s="887"/>
      <c r="AG161" s="50"/>
      <c r="AH161" s="859"/>
      <c r="AI161" s="859"/>
      <c r="AJ161" s="920"/>
      <c r="AK161" s="103">
        <f t="shared" si="294"/>
        <v>0</v>
      </c>
      <c r="AL161" s="51"/>
      <c r="AM161" s="52"/>
      <c r="AN161" s="52"/>
      <c r="AO161" s="52"/>
      <c r="AP161" s="52"/>
      <c r="AQ161" s="52"/>
      <c r="AR161" s="53">
        <f t="shared" si="295"/>
        <v>0</v>
      </c>
      <c r="AS161" s="54"/>
      <c r="AT161" s="52"/>
      <c r="AU161" s="53">
        <f t="shared" si="296"/>
        <v>0</v>
      </c>
      <c r="AV161" s="54"/>
      <c r="AW161" s="52"/>
      <c r="AX161" s="52"/>
      <c r="AY161" s="52"/>
      <c r="AZ161" s="55"/>
      <c r="BA161" s="56"/>
      <c r="BB161" s="56"/>
      <c r="BC161" s="57"/>
    </row>
    <row r="162" spans="1:55" ht="17.25" hidden="1" customHeight="1" x14ac:dyDescent="0.2">
      <c r="A162" s="890"/>
      <c r="B162" s="892"/>
      <c r="C162" s="895"/>
      <c r="D162" s="898"/>
      <c r="E162" s="902"/>
      <c r="F162" s="904"/>
      <c r="G162" s="907"/>
      <c r="H162" s="910"/>
      <c r="I162" s="915"/>
      <c r="J162" s="916"/>
      <c r="K162" s="922"/>
      <c r="L162" s="926"/>
      <c r="M162" s="174"/>
      <c r="N162" s="175"/>
      <c r="O162" s="176"/>
      <c r="P162" s="46"/>
      <c r="Q162" s="47"/>
      <c r="R162" s="929"/>
      <c r="S162" s="48"/>
      <c r="T162" s="887"/>
      <c r="U162" s="49"/>
      <c r="V162" s="887"/>
      <c r="W162" s="49"/>
      <c r="X162" s="887"/>
      <c r="Y162" s="49"/>
      <c r="Z162" s="887"/>
      <c r="AA162" s="49"/>
      <c r="AB162" s="887"/>
      <c r="AC162" s="49"/>
      <c r="AD162" s="887"/>
      <c r="AE162" s="49"/>
      <c r="AF162" s="887"/>
      <c r="AG162" s="50"/>
      <c r="AH162" s="859"/>
      <c r="AI162" s="859"/>
      <c r="AJ162" s="920"/>
      <c r="AK162" s="103">
        <f t="shared" si="294"/>
        <v>0</v>
      </c>
      <c r="AL162" s="51"/>
      <c r="AM162" s="52"/>
      <c r="AN162" s="52"/>
      <c r="AO162" s="52"/>
      <c r="AP162" s="52"/>
      <c r="AQ162" s="52"/>
      <c r="AR162" s="53">
        <f t="shared" si="295"/>
        <v>0</v>
      </c>
      <c r="AS162" s="54"/>
      <c r="AT162" s="52"/>
      <c r="AU162" s="53">
        <f t="shared" si="296"/>
        <v>0</v>
      </c>
      <c r="AV162" s="54"/>
      <c r="AW162" s="52"/>
      <c r="AX162" s="52"/>
      <c r="AY162" s="52"/>
      <c r="AZ162" s="55"/>
      <c r="BA162" s="56"/>
      <c r="BB162" s="56"/>
      <c r="BC162" s="57"/>
    </row>
    <row r="163" spans="1:55" ht="17.25" hidden="1" customHeight="1" x14ac:dyDescent="0.2">
      <c r="A163" s="890"/>
      <c r="B163" s="892"/>
      <c r="C163" s="895"/>
      <c r="D163" s="898"/>
      <c r="E163" s="902"/>
      <c r="F163" s="904"/>
      <c r="G163" s="907"/>
      <c r="H163" s="910"/>
      <c r="I163" s="915"/>
      <c r="J163" s="916"/>
      <c r="K163" s="922"/>
      <c r="L163" s="926"/>
      <c r="M163" s="174"/>
      <c r="N163" s="175"/>
      <c r="O163" s="176"/>
      <c r="P163" s="46"/>
      <c r="Q163" s="47"/>
      <c r="R163" s="929"/>
      <c r="S163" s="48"/>
      <c r="T163" s="887"/>
      <c r="U163" s="49"/>
      <c r="V163" s="887"/>
      <c r="W163" s="49"/>
      <c r="X163" s="887"/>
      <c r="Y163" s="49"/>
      <c r="Z163" s="887"/>
      <c r="AA163" s="49"/>
      <c r="AB163" s="887"/>
      <c r="AC163" s="49"/>
      <c r="AD163" s="887"/>
      <c r="AE163" s="49"/>
      <c r="AF163" s="887"/>
      <c r="AG163" s="50"/>
      <c r="AH163" s="859"/>
      <c r="AI163" s="859"/>
      <c r="AJ163" s="920"/>
      <c r="AK163" s="103">
        <f t="shared" si="294"/>
        <v>0</v>
      </c>
      <c r="AL163" s="51"/>
      <c r="AM163" s="52"/>
      <c r="AN163" s="52"/>
      <c r="AO163" s="52"/>
      <c r="AP163" s="52"/>
      <c r="AQ163" s="52"/>
      <c r="AR163" s="53">
        <f t="shared" si="295"/>
        <v>0</v>
      </c>
      <c r="AS163" s="54"/>
      <c r="AT163" s="52"/>
      <c r="AU163" s="53">
        <f t="shared" si="296"/>
        <v>0</v>
      </c>
      <c r="AV163" s="54"/>
      <c r="AW163" s="52"/>
      <c r="AX163" s="52"/>
      <c r="AY163" s="52"/>
      <c r="AZ163" s="55"/>
      <c r="BA163" s="56"/>
      <c r="BB163" s="56"/>
      <c r="BC163" s="57"/>
    </row>
    <row r="164" spans="1:55" ht="17.25" hidden="1" customHeight="1" x14ac:dyDescent="0.2">
      <c r="A164" s="890"/>
      <c r="B164" s="893"/>
      <c r="C164" s="896"/>
      <c r="D164" s="899"/>
      <c r="E164" s="902"/>
      <c r="F164" s="905"/>
      <c r="G164" s="908"/>
      <c r="H164" s="911"/>
      <c r="I164" s="915"/>
      <c r="J164" s="916"/>
      <c r="K164" s="923"/>
      <c r="L164" s="926"/>
      <c r="M164" s="177"/>
      <c r="N164" s="178"/>
      <c r="O164" s="179"/>
      <c r="P164" s="106"/>
      <c r="Q164" s="107"/>
      <c r="R164" s="929"/>
      <c r="S164" s="108"/>
      <c r="T164" s="887"/>
      <c r="U164" s="109"/>
      <c r="V164" s="887"/>
      <c r="W164" s="109"/>
      <c r="X164" s="887"/>
      <c r="Y164" s="109"/>
      <c r="Z164" s="887"/>
      <c r="AA164" s="109"/>
      <c r="AB164" s="887"/>
      <c r="AC164" s="109"/>
      <c r="AD164" s="887"/>
      <c r="AE164" s="109"/>
      <c r="AF164" s="887"/>
      <c r="AG164" s="110"/>
      <c r="AH164" s="859"/>
      <c r="AI164" s="859"/>
      <c r="AJ164" s="921"/>
      <c r="AK164" s="103">
        <f t="shared" si="294"/>
        <v>0</v>
      </c>
      <c r="AL164" s="111"/>
      <c r="AM164" s="112"/>
      <c r="AN164" s="112"/>
      <c r="AO164" s="112"/>
      <c r="AP164" s="112"/>
      <c r="AQ164" s="112"/>
      <c r="AR164" s="53">
        <f t="shared" si="295"/>
        <v>0</v>
      </c>
      <c r="AS164" s="113"/>
      <c r="AT164" s="112"/>
      <c r="AU164" s="53">
        <f>SUM(AS164:AT164)</f>
        <v>0</v>
      </c>
      <c r="AV164" s="113"/>
      <c r="AW164" s="112"/>
      <c r="AX164" s="112"/>
      <c r="AY164" s="112"/>
      <c r="AZ164" s="114"/>
      <c r="BA164" s="115"/>
      <c r="BB164" s="115"/>
      <c r="BC164" s="116"/>
    </row>
    <row r="165" spans="1:55" ht="9.9499999999999993" hidden="1" customHeight="1" thickBot="1" x14ac:dyDescent="0.25">
      <c r="A165" s="891"/>
      <c r="B165" s="894"/>
      <c r="C165" s="897"/>
      <c r="D165" s="900"/>
      <c r="E165" s="903"/>
      <c r="F165" s="906"/>
      <c r="G165" s="909"/>
      <c r="H165" s="912"/>
      <c r="I165" s="917"/>
      <c r="J165" s="918"/>
      <c r="K165" s="924"/>
      <c r="L165" s="927"/>
      <c r="M165" s="180"/>
      <c r="N165" s="181"/>
      <c r="O165" s="182"/>
      <c r="P165" s="117"/>
      <c r="Q165" s="117"/>
      <c r="R165" s="930"/>
      <c r="S165" s="183"/>
      <c r="T165" s="888"/>
      <c r="U165" s="184"/>
      <c r="V165" s="888"/>
      <c r="W165" s="184"/>
      <c r="X165" s="888"/>
      <c r="Y165" s="184"/>
      <c r="Z165" s="888"/>
      <c r="AA165" s="184"/>
      <c r="AB165" s="888"/>
      <c r="AC165" s="184"/>
      <c r="AD165" s="888"/>
      <c r="AE165" s="184"/>
      <c r="AF165" s="888"/>
      <c r="AG165" s="185"/>
      <c r="AH165" s="860"/>
      <c r="AI165" s="860"/>
      <c r="AJ165" s="118"/>
      <c r="AK165" s="119"/>
      <c r="AL165" s="186"/>
      <c r="AM165" s="187"/>
      <c r="AN165" s="187"/>
      <c r="AO165" s="187"/>
      <c r="AP165" s="187"/>
      <c r="AQ165" s="187"/>
      <c r="AR165" s="120"/>
      <c r="AS165" s="188"/>
      <c r="AT165" s="187"/>
      <c r="AU165" s="120"/>
      <c r="AV165" s="188"/>
      <c r="AW165" s="187"/>
      <c r="AX165" s="187"/>
      <c r="AY165" s="187"/>
      <c r="AZ165" s="189"/>
      <c r="BA165" s="190"/>
      <c r="BB165" s="190"/>
      <c r="BC165" s="191"/>
    </row>
    <row r="166" spans="1:55" ht="6" hidden="1" customHeight="1" x14ac:dyDescent="0.2">
      <c r="A166" s="156"/>
      <c r="B166" s="192"/>
      <c r="C166" s="192"/>
      <c r="D166" s="192"/>
      <c r="E166" s="192"/>
      <c r="F166" s="192"/>
      <c r="G166" s="192"/>
      <c r="H166" s="192"/>
      <c r="I166" s="943"/>
      <c r="J166" s="943"/>
      <c r="K166" s="192"/>
      <c r="L166" s="192"/>
      <c r="M166" s="192"/>
      <c r="N166" s="192"/>
      <c r="O166" s="192"/>
      <c r="P166" s="192"/>
      <c r="Q166" s="192"/>
      <c r="R166" s="192"/>
      <c r="S166" s="192"/>
      <c r="T166" s="192"/>
      <c r="U166" s="192"/>
      <c r="V166" s="192"/>
      <c r="W166" s="192"/>
      <c r="X166" s="192"/>
      <c r="Y166" s="192"/>
      <c r="Z166" s="192"/>
      <c r="AA166" s="192"/>
      <c r="AB166" s="192"/>
      <c r="AC166" s="192"/>
      <c r="AD166" s="192"/>
      <c r="AE166" s="192"/>
      <c r="AF166" s="192"/>
      <c r="AG166" s="192"/>
      <c r="AH166" s="192"/>
      <c r="AI166" s="192"/>
      <c r="AJ166" s="192"/>
      <c r="AK166" s="193"/>
      <c r="AL166" s="193"/>
      <c r="AM166" s="193"/>
      <c r="AN166" s="193"/>
      <c r="AO166" s="193"/>
      <c r="AP166" s="193"/>
      <c r="AQ166" s="194"/>
      <c r="AR166" s="193"/>
      <c r="AS166" s="193"/>
      <c r="AT166" s="193"/>
      <c r="AU166" s="193"/>
      <c r="AV166" s="193"/>
      <c r="AW166" s="193"/>
      <c r="AX166" s="193"/>
      <c r="AY166" s="193"/>
      <c r="AZ166" s="193"/>
      <c r="BA166" s="193"/>
      <c r="BB166" s="193"/>
      <c r="BC166" s="156"/>
    </row>
    <row r="167" spans="1:55" ht="72" hidden="1" customHeight="1" x14ac:dyDescent="0.2">
      <c r="A167" s="889">
        <v>18</v>
      </c>
      <c r="B167" s="161" t="s">
        <v>1704</v>
      </c>
      <c r="C167" s="162" t="s">
        <v>1705</v>
      </c>
      <c r="D167" s="163" t="s">
        <v>21</v>
      </c>
      <c r="E167" s="163" t="s">
        <v>1892</v>
      </c>
      <c r="F167" s="162" t="s">
        <v>1706</v>
      </c>
      <c r="G167" s="164" t="s">
        <v>1678</v>
      </c>
      <c r="H167" s="164" t="s">
        <v>1679</v>
      </c>
      <c r="I167" s="165" t="s">
        <v>1908</v>
      </c>
      <c r="J167" s="166">
        <f>+$N$3</f>
        <v>2019</v>
      </c>
      <c r="K167" s="164" t="s">
        <v>1925</v>
      </c>
      <c r="L167" s="165" t="s">
        <v>1926</v>
      </c>
      <c r="M167" s="162" t="s">
        <v>1707</v>
      </c>
      <c r="N167" s="162" t="s">
        <v>1708</v>
      </c>
      <c r="O167" s="162" t="s">
        <v>1709</v>
      </c>
      <c r="P167" s="162" t="s">
        <v>1710</v>
      </c>
      <c r="Q167" s="162" t="s">
        <v>1711</v>
      </c>
      <c r="R167" s="167">
        <f t="shared" ref="R167" si="297">SUM(R168:R174)</f>
        <v>0</v>
      </c>
      <c r="S167" s="168">
        <f t="shared" ref="S167" si="298">SUM(S168:S174)</f>
        <v>0</v>
      </c>
      <c r="T167" s="169">
        <f t="shared" ref="T167" si="299">SUM(T168:T174)</f>
        <v>0</v>
      </c>
      <c r="U167" s="170">
        <f t="shared" ref="U167" si="300">SUM(U168:U174)</f>
        <v>0</v>
      </c>
      <c r="V167" s="169">
        <f t="shared" ref="V167" si="301">SUM(V168:V174)</f>
        <v>0</v>
      </c>
      <c r="W167" s="170">
        <f t="shared" ref="W167" si="302">SUM(W168:W174)</f>
        <v>0</v>
      </c>
      <c r="X167" s="169">
        <f t="shared" ref="X167" si="303">SUM(X168:X174)</f>
        <v>0</v>
      </c>
      <c r="Y167" s="170">
        <f t="shared" ref="Y167" si="304">SUM(Y168:Y174)</f>
        <v>0</v>
      </c>
      <c r="Z167" s="169">
        <f t="shared" ref="Z167" si="305">SUM(Z168:Z174)</f>
        <v>0</v>
      </c>
      <c r="AA167" s="170">
        <f t="shared" ref="AA167" si="306">SUM(AA168:AA174)</f>
        <v>0</v>
      </c>
      <c r="AB167" s="169">
        <f t="shared" ref="AB167" si="307">SUM(AB168:AB174)</f>
        <v>0</v>
      </c>
      <c r="AC167" s="170">
        <f t="shared" ref="AC167" si="308">SUM(AC168:AC174)</f>
        <v>0</v>
      </c>
      <c r="AD167" s="169">
        <f t="shared" ref="AD167" si="309">SUM(AD168:AD174)</f>
        <v>0</v>
      </c>
      <c r="AE167" s="170">
        <f t="shared" ref="AE167" si="310">SUM(AE168:AE174)</f>
        <v>0</v>
      </c>
      <c r="AF167" s="169">
        <f t="shared" ref="AF167" si="311">SUM(AF168:AF174)</f>
        <v>0</v>
      </c>
      <c r="AG167" s="171">
        <f t="shared" ref="AG167" si="312">SUM(AG168:AG174)</f>
        <v>0</v>
      </c>
      <c r="AH167" s="857"/>
      <c r="AI167" s="857"/>
      <c r="AJ167" s="172">
        <f t="shared" ref="AJ167" si="313">SUM(AJ168:AJ174)</f>
        <v>0</v>
      </c>
      <c r="AK167" s="173">
        <f t="shared" ref="AK167" si="314">SUM(AK168:AK174)</f>
        <v>0</v>
      </c>
      <c r="AL167" s="41">
        <f t="shared" ref="AL167" si="315">SUM(AL168:AL174)</f>
        <v>0</v>
      </c>
      <c r="AM167" s="42">
        <f t="shared" ref="AM167" si="316">SUM(AM168:AM174)</f>
        <v>0</v>
      </c>
      <c r="AN167" s="42">
        <f t="shared" ref="AN167" si="317">SUM(AN168:AN174)</f>
        <v>0</v>
      </c>
      <c r="AO167" s="42">
        <f t="shared" ref="AO167" si="318">SUM(AO168:AO174)</f>
        <v>0</v>
      </c>
      <c r="AP167" s="42">
        <f t="shared" ref="AP167" si="319">SUM(AP168:AP174)</f>
        <v>0</v>
      </c>
      <c r="AQ167" s="42">
        <f t="shared" ref="AQ167" si="320">SUM(AQ168:AQ174)</f>
        <v>0</v>
      </c>
      <c r="AR167" s="43">
        <f t="shared" ref="AR167" si="321">SUM(AR168:AR174)</f>
        <v>0</v>
      </c>
      <c r="AS167" s="104">
        <f t="shared" ref="AS167" si="322">SUM(AS168:AS174)</f>
        <v>0</v>
      </c>
      <c r="AT167" s="42">
        <f t="shared" ref="AT167" si="323">SUM(AT168:AT174)</f>
        <v>0</v>
      </c>
      <c r="AU167" s="43">
        <f t="shared" ref="AU167" si="324">SUM(AU168:AU174)</f>
        <v>0</v>
      </c>
      <c r="AV167" s="104">
        <f t="shared" ref="AV167" si="325">SUM(AV168:AV174)</f>
        <v>0</v>
      </c>
      <c r="AW167" s="42">
        <f t="shared" ref="AW167" si="326">SUM(AW168:AW174)</f>
        <v>0</v>
      </c>
      <c r="AX167" s="42">
        <f t="shared" ref="AX167" si="327">SUM(AX168:AX174)</f>
        <v>0</v>
      </c>
      <c r="AY167" s="42">
        <f t="shared" ref="AY167" si="328">SUM(AY168:AY174)</f>
        <v>0</v>
      </c>
      <c r="AZ167" s="105">
        <f t="shared" ref="AZ167" si="329">SUM(AZ168:AZ174)</f>
        <v>0</v>
      </c>
      <c r="BA167" s="44" t="s">
        <v>1684</v>
      </c>
      <c r="BB167" s="44" t="s">
        <v>1685</v>
      </c>
      <c r="BC167" s="45" t="s">
        <v>1686</v>
      </c>
    </row>
    <row r="168" spans="1:55" ht="17.25" hidden="1" customHeight="1" x14ac:dyDescent="0.2">
      <c r="A168" s="890"/>
      <c r="B168" s="892" t="str">
        <f>VLOOKUP($D$9,'PROYECTOS REGISTRADOS'!$A$2:$D$82,4,0)</f>
        <v>Implementación de las estrategias del Plan Decenal de Salud Pública del Municipio de Tocancipá, Cundinamarca, Centro Oriente</v>
      </c>
      <c r="C168" s="895" t="str">
        <f>VLOOKUP($D$9,'PROYECTOS REGISTRADOS'!$A$2:$D$82,3,0)</f>
        <v>2016-25817-0042</v>
      </c>
      <c r="D168" s="898"/>
      <c r="E168" s="901" t="str">
        <f>IF(D168=0,"0-0",(VLOOKUP(D168,'CONSOLIDADO PLAN DESARROLLO'!$EL$9:$ET$304,2,0)))</f>
        <v>0-0</v>
      </c>
      <c r="F168" s="904" t="str">
        <f>IF(D168=0,"0-0",(VLOOKUP(D168,'CONSOLIDADO PLAN DESARROLLO'!$EL$9:$ET$304,3,0)))</f>
        <v>0-0</v>
      </c>
      <c r="G168" s="907" t="str">
        <f>IF(D168=0,"0-0",(VLOOKUP(D168,'CONSOLIDADO PLAN DESARROLLO'!$EL$9:$ET$304,4,0)))</f>
        <v>0-0</v>
      </c>
      <c r="H168" s="910" t="str">
        <f>IF(D168=0,"0-0",(VLOOKUP(D168,'CONSOLIDADO PLAN DESARROLLO'!$EL$9:$ET$304,5,0)))</f>
        <v>0-0</v>
      </c>
      <c r="I168" s="913" t="str">
        <f>IF(D168=0,"0-0",(VLOOKUP(D168,'CONSOLIDADO PLAN DESARROLLO'!$EL$9:$ET$304,$R$3,0)))</f>
        <v>0-0</v>
      </c>
      <c r="J168" s="914"/>
      <c r="K168" s="922"/>
      <c r="L168" s="925"/>
      <c r="M168" s="174"/>
      <c r="N168" s="175"/>
      <c r="O168" s="176"/>
      <c r="P168" s="46"/>
      <c r="Q168" s="47"/>
      <c r="R168" s="928"/>
      <c r="S168" s="48"/>
      <c r="T168" s="886"/>
      <c r="U168" s="49"/>
      <c r="V168" s="886"/>
      <c r="W168" s="49"/>
      <c r="X168" s="886"/>
      <c r="Y168" s="49"/>
      <c r="Z168" s="886"/>
      <c r="AA168" s="49"/>
      <c r="AB168" s="886"/>
      <c r="AC168" s="49"/>
      <c r="AD168" s="886"/>
      <c r="AE168" s="49"/>
      <c r="AF168" s="886"/>
      <c r="AG168" s="50"/>
      <c r="AH168" s="858"/>
      <c r="AI168" s="858"/>
      <c r="AJ168" s="919">
        <f>+R168+T168+V168+X168+Z168+AB168+AD168+AF168</f>
        <v>0</v>
      </c>
      <c r="AK168" s="103">
        <f t="shared" ref="AK168:AK173" si="330">AC168+AE168+AG168+S168+U168+W168+Y168+AA168</f>
        <v>0</v>
      </c>
      <c r="AL168" s="51"/>
      <c r="AM168" s="52"/>
      <c r="AN168" s="52"/>
      <c r="AO168" s="52"/>
      <c r="AP168" s="52"/>
      <c r="AQ168" s="52"/>
      <c r="AR168" s="53">
        <f t="shared" ref="AR168:AR173" si="331">SUM(AL168:AQ168)</f>
        <v>0</v>
      </c>
      <c r="AS168" s="54"/>
      <c r="AT168" s="52"/>
      <c r="AU168" s="53">
        <f t="shared" ref="AU168:AU172" si="332">SUM(AS168:AT168)</f>
        <v>0</v>
      </c>
      <c r="AV168" s="54"/>
      <c r="AW168" s="52"/>
      <c r="AX168" s="52"/>
      <c r="AY168" s="52"/>
      <c r="AZ168" s="55"/>
      <c r="BA168" s="56"/>
      <c r="BB168" s="56"/>
      <c r="BC168" s="57"/>
    </row>
    <row r="169" spans="1:55" ht="17.25" hidden="1" customHeight="1" x14ac:dyDescent="0.2">
      <c r="A169" s="890"/>
      <c r="B169" s="892"/>
      <c r="C169" s="895"/>
      <c r="D169" s="898"/>
      <c r="E169" s="902"/>
      <c r="F169" s="904"/>
      <c r="G169" s="907"/>
      <c r="H169" s="910"/>
      <c r="I169" s="915"/>
      <c r="J169" s="916"/>
      <c r="K169" s="922"/>
      <c r="L169" s="926"/>
      <c r="M169" s="174"/>
      <c r="N169" s="175"/>
      <c r="O169" s="176"/>
      <c r="P169" s="46"/>
      <c r="Q169" s="47"/>
      <c r="R169" s="929"/>
      <c r="S169" s="48"/>
      <c r="T169" s="887"/>
      <c r="U169" s="49"/>
      <c r="V169" s="887"/>
      <c r="W169" s="49"/>
      <c r="X169" s="887"/>
      <c r="Y169" s="49"/>
      <c r="Z169" s="887"/>
      <c r="AA169" s="49"/>
      <c r="AB169" s="887"/>
      <c r="AC169" s="49"/>
      <c r="AD169" s="887"/>
      <c r="AE169" s="49"/>
      <c r="AF169" s="887"/>
      <c r="AG169" s="50"/>
      <c r="AH169" s="859"/>
      <c r="AI169" s="859"/>
      <c r="AJ169" s="920"/>
      <c r="AK169" s="103">
        <f t="shared" si="330"/>
        <v>0</v>
      </c>
      <c r="AL169" s="51"/>
      <c r="AM169" s="52"/>
      <c r="AN169" s="52"/>
      <c r="AO169" s="52"/>
      <c r="AP169" s="52"/>
      <c r="AQ169" s="52"/>
      <c r="AR169" s="53">
        <f t="shared" si="331"/>
        <v>0</v>
      </c>
      <c r="AS169" s="54"/>
      <c r="AT169" s="52"/>
      <c r="AU169" s="53">
        <f t="shared" si="332"/>
        <v>0</v>
      </c>
      <c r="AV169" s="54"/>
      <c r="AW169" s="52"/>
      <c r="AX169" s="52"/>
      <c r="AY169" s="52"/>
      <c r="AZ169" s="55"/>
      <c r="BA169" s="56"/>
      <c r="BB169" s="56"/>
      <c r="BC169" s="57"/>
    </row>
    <row r="170" spans="1:55" ht="17.25" hidden="1" customHeight="1" x14ac:dyDescent="0.2">
      <c r="A170" s="890"/>
      <c r="B170" s="892"/>
      <c r="C170" s="895"/>
      <c r="D170" s="898"/>
      <c r="E170" s="902"/>
      <c r="F170" s="904"/>
      <c r="G170" s="907"/>
      <c r="H170" s="910"/>
      <c r="I170" s="915"/>
      <c r="J170" s="916"/>
      <c r="K170" s="922"/>
      <c r="L170" s="926"/>
      <c r="M170" s="174"/>
      <c r="N170" s="175"/>
      <c r="O170" s="176"/>
      <c r="P170" s="46"/>
      <c r="Q170" s="47"/>
      <c r="R170" s="929"/>
      <c r="S170" s="48"/>
      <c r="T170" s="887"/>
      <c r="U170" s="49"/>
      <c r="V170" s="887"/>
      <c r="W170" s="49"/>
      <c r="X170" s="887"/>
      <c r="Y170" s="49"/>
      <c r="Z170" s="887"/>
      <c r="AA170" s="49"/>
      <c r="AB170" s="887"/>
      <c r="AC170" s="49"/>
      <c r="AD170" s="887"/>
      <c r="AE170" s="49"/>
      <c r="AF170" s="887"/>
      <c r="AG170" s="50"/>
      <c r="AH170" s="859"/>
      <c r="AI170" s="859"/>
      <c r="AJ170" s="920"/>
      <c r="AK170" s="103">
        <f t="shared" si="330"/>
        <v>0</v>
      </c>
      <c r="AL170" s="51"/>
      <c r="AM170" s="52"/>
      <c r="AN170" s="52"/>
      <c r="AO170" s="52"/>
      <c r="AP170" s="52"/>
      <c r="AQ170" s="52"/>
      <c r="AR170" s="53">
        <f t="shared" si="331"/>
        <v>0</v>
      </c>
      <c r="AS170" s="54"/>
      <c r="AT170" s="52"/>
      <c r="AU170" s="53">
        <f t="shared" si="332"/>
        <v>0</v>
      </c>
      <c r="AV170" s="54"/>
      <c r="AW170" s="52"/>
      <c r="AX170" s="52"/>
      <c r="AY170" s="52"/>
      <c r="AZ170" s="55"/>
      <c r="BA170" s="56"/>
      <c r="BB170" s="56"/>
      <c r="BC170" s="57"/>
    </row>
    <row r="171" spans="1:55" ht="17.25" hidden="1" customHeight="1" x14ac:dyDescent="0.2">
      <c r="A171" s="890"/>
      <c r="B171" s="892"/>
      <c r="C171" s="895"/>
      <c r="D171" s="898"/>
      <c r="E171" s="902"/>
      <c r="F171" s="904"/>
      <c r="G171" s="907"/>
      <c r="H171" s="910"/>
      <c r="I171" s="915"/>
      <c r="J171" s="916"/>
      <c r="K171" s="922"/>
      <c r="L171" s="926"/>
      <c r="M171" s="174"/>
      <c r="N171" s="175"/>
      <c r="O171" s="176"/>
      <c r="P171" s="46"/>
      <c r="Q171" s="47"/>
      <c r="R171" s="929"/>
      <c r="S171" s="48"/>
      <c r="T171" s="887"/>
      <c r="U171" s="49"/>
      <c r="V171" s="887"/>
      <c r="W171" s="49"/>
      <c r="X171" s="887"/>
      <c r="Y171" s="49"/>
      <c r="Z171" s="887"/>
      <c r="AA171" s="49"/>
      <c r="AB171" s="887"/>
      <c r="AC171" s="49"/>
      <c r="AD171" s="887"/>
      <c r="AE171" s="49"/>
      <c r="AF171" s="887"/>
      <c r="AG171" s="50"/>
      <c r="AH171" s="859"/>
      <c r="AI171" s="859"/>
      <c r="AJ171" s="920"/>
      <c r="AK171" s="103">
        <f t="shared" si="330"/>
        <v>0</v>
      </c>
      <c r="AL171" s="51"/>
      <c r="AM171" s="52"/>
      <c r="AN171" s="52"/>
      <c r="AO171" s="52"/>
      <c r="AP171" s="52"/>
      <c r="AQ171" s="52"/>
      <c r="AR171" s="53">
        <f t="shared" si="331"/>
        <v>0</v>
      </c>
      <c r="AS171" s="54"/>
      <c r="AT171" s="52"/>
      <c r="AU171" s="53">
        <f t="shared" si="332"/>
        <v>0</v>
      </c>
      <c r="AV171" s="54"/>
      <c r="AW171" s="52"/>
      <c r="AX171" s="52"/>
      <c r="AY171" s="52"/>
      <c r="AZ171" s="55"/>
      <c r="BA171" s="56"/>
      <c r="BB171" s="56"/>
      <c r="BC171" s="57"/>
    </row>
    <row r="172" spans="1:55" ht="17.25" hidden="1" customHeight="1" x14ac:dyDescent="0.2">
      <c r="A172" s="890"/>
      <c r="B172" s="892"/>
      <c r="C172" s="895"/>
      <c r="D172" s="898"/>
      <c r="E172" s="902"/>
      <c r="F172" s="904"/>
      <c r="G172" s="907"/>
      <c r="H172" s="910"/>
      <c r="I172" s="915"/>
      <c r="J172" s="916"/>
      <c r="K172" s="922"/>
      <c r="L172" s="926"/>
      <c r="M172" s="174"/>
      <c r="N172" s="175"/>
      <c r="O172" s="176"/>
      <c r="P172" s="46"/>
      <c r="Q172" s="47"/>
      <c r="R172" s="929"/>
      <c r="S172" s="48"/>
      <c r="T172" s="887"/>
      <c r="U172" s="49"/>
      <c r="V172" s="887"/>
      <c r="W172" s="49"/>
      <c r="X172" s="887"/>
      <c r="Y172" s="49"/>
      <c r="Z172" s="887"/>
      <c r="AA172" s="49"/>
      <c r="AB172" s="887"/>
      <c r="AC172" s="49"/>
      <c r="AD172" s="887"/>
      <c r="AE172" s="49"/>
      <c r="AF172" s="887"/>
      <c r="AG172" s="50"/>
      <c r="AH172" s="859"/>
      <c r="AI172" s="859"/>
      <c r="AJ172" s="920"/>
      <c r="AK172" s="103">
        <f t="shared" si="330"/>
        <v>0</v>
      </c>
      <c r="AL172" s="51"/>
      <c r="AM172" s="52"/>
      <c r="AN172" s="52"/>
      <c r="AO172" s="52"/>
      <c r="AP172" s="52"/>
      <c r="AQ172" s="52"/>
      <c r="AR172" s="53">
        <f t="shared" si="331"/>
        <v>0</v>
      </c>
      <c r="AS172" s="54"/>
      <c r="AT172" s="52"/>
      <c r="AU172" s="53">
        <f t="shared" si="332"/>
        <v>0</v>
      </c>
      <c r="AV172" s="54"/>
      <c r="AW172" s="52"/>
      <c r="AX172" s="52"/>
      <c r="AY172" s="52"/>
      <c r="AZ172" s="55"/>
      <c r="BA172" s="56"/>
      <c r="BB172" s="56"/>
      <c r="BC172" s="57"/>
    </row>
    <row r="173" spans="1:55" ht="17.25" hidden="1" customHeight="1" x14ac:dyDescent="0.2">
      <c r="A173" s="890"/>
      <c r="B173" s="893"/>
      <c r="C173" s="896"/>
      <c r="D173" s="899"/>
      <c r="E173" s="902"/>
      <c r="F173" s="905"/>
      <c r="G173" s="908"/>
      <c r="H173" s="911"/>
      <c r="I173" s="915"/>
      <c r="J173" s="916"/>
      <c r="K173" s="923"/>
      <c r="L173" s="926"/>
      <c r="M173" s="177"/>
      <c r="N173" s="178"/>
      <c r="O173" s="179"/>
      <c r="P173" s="106"/>
      <c r="Q173" s="107"/>
      <c r="R173" s="929"/>
      <c r="S173" s="108"/>
      <c r="T173" s="887"/>
      <c r="U173" s="109"/>
      <c r="V173" s="887"/>
      <c r="W173" s="109"/>
      <c r="X173" s="887"/>
      <c r="Y173" s="109"/>
      <c r="Z173" s="887"/>
      <c r="AA173" s="109"/>
      <c r="AB173" s="887"/>
      <c r="AC173" s="109"/>
      <c r="AD173" s="887"/>
      <c r="AE173" s="109"/>
      <c r="AF173" s="887"/>
      <c r="AG173" s="110"/>
      <c r="AH173" s="859"/>
      <c r="AI173" s="859"/>
      <c r="AJ173" s="921"/>
      <c r="AK173" s="103">
        <f t="shared" si="330"/>
        <v>0</v>
      </c>
      <c r="AL173" s="111"/>
      <c r="AM173" s="112"/>
      <c r="AN173" s="112"/>
      <c r="AO173" s="112"/>
      <c r="AP173" s="112"/>
      <c r="AQ173" s="112"/>
      <c r="AR173" s="53">
        <f t="shared" si="331"/>
        <v>0</v>
      </c>
      <c r="AS173" s="113"/>
      <c r="AT173" s="112"/>
      <c r="AU173" s="53">
        <f>SUM(AS173:AT173)</f>
        <v>0</v>
      </c>
      <c r="AV173" s="113"/>
      <c r="AW173" s="112"/>
      <c r="AX173" s="112"/>
      <c r="AY173" s="112"/>
      <c r="AZ173" s="114"/>
      <c r="BA173" s="115"/>
      <c r="BB173" s="115"/>
      <c r="BC173" s="116"/>
    </row>
    <row r="174" spans="1:55" ht="9.9499999999999993" hidden="1" customHeight="1" thickBot="1" x14ac:dyDescent="0.25">
      <c r="A174" s="891"/>
      <c r="B174" s="894"/>
      <c r="C174" s="897"/>
      <c r="D174" s="900"/>
      <c r="E174" s="903"/>
      <c r="F174" s="906"/>
      <c r="G174" s="909"/>
      <c r="H174" s="912"/>
      <c r="I174" s="917"/>
      <c r="J174" s="918"/>
      <c r="K174" s="924"/>
      <c r="L174" s="927"/>
      <c r="M174" s="180"/>
      <c r="N174" s="181"/>
      <c r="O174" s="182"/>
      <c r="P174" s="117"/>
      <c r="Q174" s="117"/>
      <c r="R174" s="930"/>
      <c r="S174" s="183"/>
      <c r="T174" s="888"/>
      <c r="U174" s="184"/>
      <c r="V174" s="888"/>
      <c r="W174" s="184"/>
      <c r="X174" s="888"/>
      <c r="Y174" s="184"/>
      <c r="Z174" s="888"/>
      <c r="AA174" s="184"/>
      <c r="AB174" s="888"/>
      <c r="AC174" s="184"/>
      <c r="AD174" s="888"/>
      <c r="AE174" s="184"/>
      <c r="AF174" s="888"/>
      <c r="AG174" s="185"/>
      <c r="AH174" s="860"/>
      <c r="AI174" s="860"/>
      <c r="AJ174" s="118"/>
      <c r="AK174" s="119"/>
      <c r="AL174" s="186"/>
      <c r="AM174" s="187"/>
      <c r="AN174" s="187"/>
      <c r="AO174" s="187"/>
      <c r="AP174" s="187"/>
      <c r="AQ174" s="187"/>
      <c r="AR174" s="120"/>
      <c r="AS174" s="188"/>
      <c r="AT174" s="187"/>
      <c r="AU174" s="120"/>
      <c r="AV174" s="188"/>
      <c r="AW174" s="187"/>
      <c r="AX174" s="187"/>
      <c r="AY174" s="187"/>
      <c r="AZ174" s="189"/>
      <c r="BA174" s="190"/>
      <c r="BB174" s="190"/>
      <c r="BC174" s="191"/>
    </row>
    <row r="175" spans="1:55" ht="6" hidden="1" customHeight="1" x14ac:dyDescent="0.2">
      <c r="A175" s="156"/>
      <c r="B175" s="192"/>
      <c r="C175" s="192"/>
      <c r="D175" s="192"/>
      <c r="E175" s="192"/>
      <c r="F175" s="192"/>
      <c r="G175" s="192"/>
      <c r="H175" s="192"/>
      <c r="I175" s="943"/>
      <c r="J175" s="943"/>
      <c r="K175" s="192"/>
      <c r="L175" s="192"/>
      <c r="M175" s="192"/>
      <c r="N175" s="192"/>
      <c r="O175" s="192"/>
      <c r="P175" s="192"/>
      <c r="Q175" s="192"/>
      <c r="R175" s="192"/>
      <c r="S175" s="192"/>
      <c r="T175" s="192"/>
      <c r="U175" s="192"/>
      <c r="V175" s="192"/>
      <c r="W175" s="192"/>
      <c r="X175" s="192"/>
      <c r="Y175" s="192"/>
      <c r="Z175" s="192"/>
      <c r="AA175" s="192"/>
      <c r="AB175" s="192"/>
      <c r="AC175" s="192"/>
      <c r="AD175" s="192"/>
      <c r="AE175" s="192"/>
      <c r="AF175" s="192"/>
      <c r="AG175" s="192"/>
      <c r="AH175" s="192"/>
      <c r="AI175" s="192"/>
      <c r="AJ175" s="192"/>
      <c r="AK175" s="193"/>
      <c r="AL175" s="193"/>
      <c r="AM175" s="193"/>
      <c r="AN175" s="193"/>
      <c r="AO175" s="193"/>
      <c r="AP175" s="193"/>
      <c r="AQ175" s="194"/>
      <c r="AR175" s="193"/>
      <c r="AS175" s="193"/>
      <c r="AT175" s="193"/>
      <c r="AU175" s="193"/>
      <c r="AV175" s="193"/>
      <c r="AW175" s="193"/>
      <c r="AX175" s="193"/>
      <c r="AY175" s="193"/>
      <c r="AZ175" s="193"/>
      <c r="BA175" s="193"/>
      <c r="BB175" s="193"/>
      <c r="BC175" s="156"/>
    </row>
    <row r="176" spans="1:55" ht="72" hidden="1" customHeight="1" x14ac:dyDescent="0.2">
      <c r="A176" s="889">
        <v>19</v>
      </c>
      <c r="B176" s="161" t="s">
        <v>1704</v>
      </c>
      <c r="C176" s="162" t="s">
        <v>1705</v>
      </c>
      <c r="D176" s="163" t="s">
        <v>21</v>
      </c>
      <c r="E176" s="163" t="s">
        <v>1892</v>
      </c>
      <c r="F176" s="162" t="s">
        <v>1706</v>
      </c>
      <c r="G176" s="164" t="s">
        <v>1678</v>
      </c>
      <c r="H176" s="164" t="s">
        <v>1679</v>
      </c>
      <c r="I176" s="165" t="s">
        <v>1908</v>
      </c>
      <c r="J176" s="166">
        <f>+$N$3</f>
        <v>2019</v>
      </c>
      <c r="K176" s="164" t="s">
        <v>1925</v>
      </c>
      <c r="L176" s="165" t="s">
        <v>1926</v>
      </c>
      <c r="M176" s="162" t="s">
        <v>1707</v>
      </c>
      <c r="N176" s="162" t="s">
        <v>1708</v>
      </c>
      <c r="O176" s="162" t="s">
        <v>1709</v>
      </c>
      <c r="P176" s="162" t="s">
        <v>1710</v>
      </c>
      <c r="Q176" s="162" t="s">
        <v>1711</v>
      </c>
      <c r="R176" s="167">
        <f t="shared" ref="R176" si="333">SUM(R177:R183)</f>
        <v>0</v>
      </c>
      <c r="S176" s="168">
        <f t="shared" ref="S176" si="334">SUM(S177:S183)</f>
        <v>0</v>
      </c>
      <c r="T176" s="169">
        <f t="shared" ref="T176" si="335">SUM(T177:T183)</f>
        <v>0</v>
      </c>
      <c r="U176" s="170">
        <f t="shared" ref="U176" si="336">SUM(U177:U183)</f>
        <v>0</v>
      </c>
      <c r="V176" s="169">
        <f t="shared" ref="V176" si="337">SUM(V177:V183)</f>
        <v>0</v>
      </c>
      <c r="W176" s="170">
        <f t="shared" ref="W176" si="338">SUM(W177:W183)</f>
        <v>0</v>
      </c>
      <c r="X176" s="169">
        <f t="shared" ref="X176" si="339">SUM(X177:X183)</f>
        <v>0</v>
      </c>
      <c r="Y176" s="170">
        <f t="shared" ref="Y176" si="340">SUM(Y177:Y183)</f>
        <v>0</v>
      </c>
      <c r="Z176" s="169">
        <f t="shared" ref="Z176" si="341">SUM(Z177:Z183)</f>
        <v>0</v>
      </c>
      <c r="AA176" s="170">
        <f t="shared" ref="AA176" si="342">SUM(AA177:AA183)</f>
        <v>0</v>
      </c>
      <c r="AB176" s="169">
        <f t="shared" ref="AB176" si="343">SUM(AB177:AB183)</f>
        <v>0</v>
      </c>
      <c r="AC176" s="170">
        <f t="shared" ref="AC176" si="344">SUM(AC177:AC183)</f>
        <v>0</v>
      </c>
      <c r="AD176" s="169">
        <f t="shared" ref="AD176" si="345">SUM(AD177:AD183)</f>
        <v>0</v>
      </c>
      <c r="AE176" s="170">
        <f t="shared" ref="AE176" si="346">SUM(AE177:AE183)</f>
        <v>0</v>
      </c>
      <c r="AF176" s="169">
        <f t="shared" ref="AF176" si="347">SUM(AF177:AF183)</f>
        <v>0</v>
      </c>
      <c r="AG176" s="171">
        <f t="shared" ref="AG176" si="348">SUM(AG177:AG183)</f>
        <v>0</v>
      </c>
      <c r="AH176" s="857"/>
      <c r="AI176" s="857"/>
      <c r="AJ176" s="172">
        <f t="shared" ref="AJ176" si="349">SUM(AJ177:AJ183)</f>
        <v>0</v>
      </c>
      <c r="AK176" s="173">
        <f t="shared" ref="AK176" si="350">SUM(AK177:AK183)</f>
        <v>0</v>
      </c>
      <c r="AL176" s="41">
        <f t="shared" ref="AL176" si="351">SUM(AL177:AL183)</f>
        <v>0</v>
      </c>
      <c r="AM176" s="42">
        <f t="shared" ref="AM176" si="352">SUM(AM177:AM183)</f>
        <v>0</v>
      </c>
      <c r="AN176" s="42">
        <f t="shared" ref="AN176" si="353">SUM(AN177:AN183)</f>
        <v>0</v>
      </c>
      <c r="AO176" s="42">
        <f t="shared" ref="AO176" si="354">SUM(AO177:AO183)</f>
        <v>0</v>
      </c>
      <c r="AP176" s="42">
        <f t="shared" ref="AP176" si="355">SUM(AP177:AP183)</f>
        <v>0</v>
      </c>
      <c r="AQ176" s="42">
        <f t="shared" ref="AQ176" si="356">SUM(AQ177:AQ183)</f>
        <v>0</v>
      </c>
      <c r="AR176" s="43">
        <f t="shared" ref="AR176" si="357">SUM(AR177:AR183)</f>
        <v>0</v>
      </c>
      <c r="AS176" s="104">
        <f t="shared" ref="AS176" si="358">SUM(AS177:AS183)</f>
        <v>0</v>
      </c>
      <c r="AT176" s="42">
        <f t="shared" ref="AT176" si="359">SUM(AT177:AT183)</f>
        <v>0</v>
      </c>
      <c r="AU176" s="43">
        <f t="shared" ref="AU176" si="360">SUM(AU177:AU183)</f>
        <v>0</v>
      </c>
      <c r="AV176" s="104">
        <f t="shared" ref="AV176" si="361">SUM(AV177:AV183)</f>
        <v>0</v>
      </c>
      <c r="AW176" s="42">
        <f t="shared" ref="AW176" si="362">SUM(AW177:AW183)</f>
        <v>0</v>
      </c>
      <c r="AX176" s="42">
        <f t="shared" ref="AX176" si="363">SUM(AX177:AX183)</f>
        <v>0</v>
      </c>
      <c r="AY176" s="42">
        <f t="shared" ref="AY176" si="364">SUM(AY177:AY183)</f>
        <v>0</v>
      </c>
      <c r="AZ176" s="105">
        <f t="shared" ref="AZ176" si="365">SUM(AZ177:AZ183)</f>
        <v>0</v>
      </c>
      <c r="BA176" s="44" t="s">
        <v>1684</v>
      </c>
      <c r="BB176" s="44" t="s">
        <v>1685</v>
      </c>
      <c r="BC176" s="45" t="s">
        <v>1686</v>
      </c>
    </row>
    <row r="177" spans="1:55" ht="17.25" hidden="1" customHeight="1" x14ac:dyDescent="0.2">
      <c r="A177" s="890"/>
      <c r="B177" s="892" t="str">
        <f>VLOOKUP($D$9,'PROYECTOS REGISTRADOS'!$A$2:$D$82,4,0)</f>
        <v>Implementación de las estrategias del Plan Decenal de Salud Pública del Municipio de Tocancipá, Cundinamarca, Centro Oriente</v>
      </c>
      <c r="C177" s="895" t="str">
        <f>VLOOKUP($D$9,'PROYECTOS REGISTRADOS'!$A$2:$D$82,3,0)</f>
        <v>2016-25817-0042</v>
      </c>
      <c r="D177" s="898"/>
      <c r="E177" s="901" t="str">
        <f>IF(D177=0,"0-0",(VLOOKUP(D177,'CONSOLIDADO PLAN DESARROLLO'!$EL$9:$ET$304,2,0)))</f>
        <v>0-0</v>
      </c>
      <c r="F177" s="904" t="str">
        <f>IF(D177=0,"0-0",(VLOOKUP(D177,'CONSOLIDADO PLAN DESARROLLO'!$EL$9:$ET$304,3,0)))</f>
        <v>0-0</v>
      </c>
      <c r="G177" s="907" t="str">
        <f>IF(D177=0,"0-0",(VLOOKUP(D177,'CONSOLIDADO PLAN DESARROLLO'!$EL$9:$ET$304,4,0)))</f>
        <v>0-0</v>
      </c>
      <c r="H177" s="910" t="str">
        <f>IF(D177=0,"0-0",(VLOOKUP(D177,'CONSOLIDADO PLAN DESARROLLO'!$EL$9:$ET$304,5,0)))</f>
        <v>0-0</v>
      </c>
      <c r="I177" s="913" t="str">
        <f>IF(D177=0,"0-0",(VLOOKUP(D177,'CONSOLIDADO PLAN DESARROLLO'!$EL$9:$ET$304,$R$3,0)))</f>
        <v>0-0</v>
      </c>
      <c r="J177" s="914"/>
      <c r="K177" s="922"/>
      <c r="L177" s="925"/>
      <c r="M177" s="174"/>
      <c r="N177" s="175"/>
      <c r="O177" s="176"/>
      <c r="P177" s="46"/>
      <c r="Q177" s="47"/>
      <c r="R177" s="928"/>
      <c r="S177" s="48"/>
      <c r="T177" s="886"/>
      <c r="U177" s="49"/>
      <c r="V177" s="886"/>
      <c r="W177" s="49"/>
      <c r="X177" s="886"/>
      <c r="Y177" s="49"/>
      <c r="Z177" s="886"/>
      <c r="AA177" s="49"/>
      <c r="AB177" s="886"/>
      <c r="AC177" s="49"/>
      <c r="AD177" s="886"/>
      <c r="AE177" s="49"/>
      <c r="AF177" s="886"/>
      <c r="AG177" s="50"/>
      <c r="AH177" s="858"/>
      <c r="AI177" s="858"/>
      <c r="AJ177" s="919">
        <f>+R177+T177+V177+X177+Z177+AB177+AD177+AF177</f>
        <v>0</v>
      </c>
      <c r="AK177" s="103">
        <f t="shared" ref="AK177:AK182" si="366">AC177+AE177+AG177+S177+U177+W177+Y177+AA177</f>
        <v>0</v>
      </c>
      <c r="AL177" s="51"/>
      <c r="AM177" s="52"/>
      <c r="AN177" s="52"/>
      <c r="AO177" s="52"/>
      <c r="AP177" s="52"/>
      <c r="AQ177" s="52"/>
      <c r="AR177" s="53">
        <f t="shared" ref="AR177:AR182" si="367">SUM(AL177:AQ177)</f>
        <v>0</v>
      </c>
      <c r="AS177" s="54"/>
      <c r="AT177" s="52"/>
      <c r="AU177" s="53">
        <f t="shared" ref="AU177:AU181" si="368">SUM(AS177:AT177)</f>
        <v>0</v>
      </c>
      <c r="AV177" s="54"/>
      <c r="AW177" s="52"/>
      <c r="AX177" s="52"/>
      <c r="AY177" s="52"/>
      <c r="AZ177" s="55"/>
      <c r="BA177" s="56"/>
      <c r="BB177" s="56"/>
      <c r="BC177" s="57"/>
    </row>
    <row r="178" spans="1:55" ht="17.25" hidden="1" customHeight="1" x14ac:dyDescent="0.2">
      <c r="A178" s="890"/>
      <c r="B178" s="892"/>
      <c r="C178" s="895"/>
      <c r="D178" s="898"/>
      <c r="E178" s="902"/>
      <c r="F178" s="904"/>
      <c r="G178" s="907"/>
      <c r="H178" s="910"/>
      <c r="I178" s="915"/>
      <c r="J178" s="916"/>
      <c r="K178" s="922"/>
      <c r="L178" s="926"/>
      <c r="M178" s="174"/>
      <c r="N178" s="175"/>
      <c r="O178" s="176"/>
      <c r="P178" s="46"/>
      <c r="Q178" s="47"/>
      <c r="R178" s="929"/>
      <c r="S178" s="48"/>
      <c r="T178" s="887"/>
      <c r="U178" s="49"/>
      <c r="V178" s="887"/>
      <c r="W178" s="49"/>
      <c r="X178" s="887"/>
      <c r="Y178" s="49"/>
      <c r="Z178" s="887"/>
      <c r="AA178" s="49"/>
      <c r="AB178" s="887"/>
      <c r="AC178" s="49"/>
      <c r="AD178" s="887"/>
      <c r="AE178" s="49"/>
      <c r="AF178" s="887"/>
      <c r="AG178" s="50"/>
      <c r="AH178" s="859"/>
      <c r="AI178" s="859"/>
      <c r="AJ178" s="920"/>
      <c r="AK178" s="103">
        <f t="shared" si="366"/>
        <v>0</v>
      </c>
      <c r="AL178" s="51"/>
      <c r="AM178" s="52"/>
      <c r="AN178" s="52"/>
      <c r="AO178" s="52"/>
      <c r="AP178" s="52"/>
      <c r="AQ178" s="52"/>
      <c r="AR178" s="53">
        <f t="shared" si="367"/>
        <v>0</v>
      </c>
      <c r="AS178" s="54"/>
      <c r="AT178" s="52"/>
      <c r="AU178" s="53">
        <f t="shared" si="368"/>
        <v>0</v>
      </c>
      <c r="AV178" s="54"/>
      <c r="AW178" s="52"/>
      <c r="AX178" s="52"/>
      <c r="AY178" s="52"/>
      <c r="AZ178" s="55"/>
      <c r="BA178" s="56"/>
      <c r="BB178" s="56"/>
      <c r="BC178" s="57"/>
    </row>
    <row r="179" spans="1:55" ht="17.25" hidden="1" customHeight="1" x14ac:dyDescent="0.2">
      <c r="A179" s="890"/>
      <c r="B179" s="892"/>
      <c r="C179" s="895"/>
      <c r="D179" s="898"/>
      <c r="E179" s="902"/>
      <c r="F179" s="904"/>
      <c r="G179" s="907"/>
      <c r="H179" s="910"/>
      <c r="I179" s="915"/>
      <c r="J179" s="916"/>
      <c r="K179" s="922"/>
      <c r="L179" s="926"/>
      <c r="M179" s="174"/>
      <c r="N179" s="175"/>
      <c r="O179" s="176"/>
      <c r="P179" s="46"/>
      <c r="Q179" s="47"/>
      <c r="R179" s="929"/>
      <c r="S179" s="48"/>
      <c r="T179" s="887"/>
      <c r="U179" s="49"/>
      <c r="V179" s="887"/>
      <c r="W179" s="49"/>
      <c r="X179" s="887"/>
      <c r="Y179" s="49"/>
      <c r="Z179" s="887"/>
      <c r="AA179" s="49"/>
      <c r="AB179" s="887"/>
      <c r="AC179" s="49"/>
      <c r="AD179" s="887"/>
      <c r="AE179" s="49"/>
      <c r="AF179" s="887"/>
      <c r="AG179" s="50"/>
      <c r="AH179" s="859"/>
      <c r="AI179" s="859"/>
      <c r="AJ179" s="920"/>
      <c r="AK179" s="103">
        <f t="shared" si="366"/>
        <v>0</v>
      </c>
      <c r="AL179" s="51"/>
      <c r="AM179" s="52"/>
      <c r="AN179" s="52"/>
      <c r="AO179" s="52"/>
      <c r="AP179" s="52"/>
      <c r="AQ179" s="52"/>
      <c r="AR179" s="53">
        <f t="shared" si="367"/>
        <v>0</v>
      </c>
      <c r="AS179" s="54"/>
      <c r="AT179" s="52"/>
      <c r="AU179" s="53">
        <f t="shared" si="368"/>
        <v>0</v>
      </c>
      <c r="AV179" s="54"/>
      <c r="AW179" s="52"/>
      <c r="AX179" s="52"/>
      <c r="AY179" s="52"/>
      <c r="AZ179" s="55"/>
      <c r="BA179" s="56"/>
      <c r="BB179" s="56"/>
      <c r="BC179" s="57"/>
    </row>
    <row r="180" spans="1:55" ht="17.25" hidden="1" customHeight="1" x14ac:dyDescent="0.2">
      <c r="A180" s="890"/>
      <c r="B180" s="892"/>
      <c r="C180" s="895"/>
      <c r="D180" s="898"/>
      <c r="E180" s="902"/>
      <c r="F180" s="904"/>
      <c r="G180" s="907"/>
      <c r="H180" s="910"/>
      <c r="I180" s="915"/>
      <c r="J180" s="916"/>
      <c r="K180" s="922"/>
      <c r="L180" s="926"/>
      <c r="M180" s="174"/>
      <c r="N180" s="175"/>
      <c r="O180" s="176"/>
      <c r="P180" s="46"/>
      <c r="Q180" s="47"/>
      <c r="R180" s="929"/>
      <c r="S180" s="48"/>
      <c r="T180" s="887"/>
      <c r="U180" s="49"/>
      <c r="V180" s="887"/>
      <c r="W180" s="49"/>
      <c r="X180" s="887"/>
      <c r="Y180" s="49"/>
      <c r="Z180" s="887"/>
      <c r="AA180" s="49"/>
      <c r="AB180" s="887"/>
      <c r="AC180" s="49"/>
      <c r="AD180" s="887"/>
      <c r="AE180" s="49"/>
      <c r="AF180" s="887"/>
      <c r="AG180" s="50"/>
      <c r="AH180" s="859"/>
      <c r="AI180" s="859"/>
      <c r="AJ180" s="920"/>
      <c r="AK180" s="103">
        <f t="shared" si="366"/>
        <v>0</v>
      </c>
      <c r="AL180" s="51"/>
      <c r="AM180" s="52"/>
      <c r="AN180" s="52"/>
      <c r="AO180" s="52"/>
      <c r="AP180" s="52"/>
      <c r="AQ180" s="52"/>
      <c r="AR180" s="53">
        <f t="shared" si="367"/>
        <v>0</v>
      </c>
      <c r="AS180" s="54"/>
      <c r="AT180" s="52"/>
      <c r="AU180" s="53">
        <f t="shared" si="368"/>
        <v>0</v>
      </c>
      <c r="AV180" s="54"/>
      <c r="AW180" s="52"/>
      <c r="AX180" s="52"/>
      <c r="AY180" s="52"/>
      <c r="AZ180" s="55"/>
      <c r="BA180" s="56"/>
      <c r="BB180" s="56"/>
      <c r="BC180" s="57"/>
    </row>
    <row r="181" spans="1:55" ht="17.25" hidden="1" customHeight="1" x14ac:dyDescent="0.2">
      <c r="A181" s="890"/>
      <c r="B181" s="892"/>
      <c r="C181" s="895"/>
      <c r="D181" s="898"/>
      <c r="E181" s="902"/>
      <c r="F181" s="904"/>
      <c r="G181" s="907"/>
      <c r="H181" s="910"/>
      <c r="I181" s="915"/>
      <c r="J181" s="916"/>
      <c r="K181" s="922"/>
      <c r="L181" s="926"/>
      <c r="M181" s="174"/>
      <c r="N181" s="175"/>
      <c r="O181" s="176"/>
      <c r="P181" s="46"/>
      <c r="Q181" s="47"/>
      <c r="R181" s="929"/>
      <c r="S181" s="48"/>
      <c r="T181" s="887"/>
      <c r="U181" s="49"/>
      <c r="V181" s="887"/>
      <c r="W181" s="49"/>
      <c r="X181" s="887"/>
      <c r="Y181" s="49"/>
      <c r="Z181" s="887"/>
      <c r="AA181" s="49"/>
      <c r="AB181" s="887"/>
      <c r="AC181" s="49"/>
      <c r="AD181" s="887"/>
      <c r="AE181" s="49"/>
      <c r="AF181" s="887"/>
      <c r="AG181" s="50"/>
      <c r="AH181" s="859"/>
      <c r="AI181" s="859"/>
      <c r="AJ181" s="920"/>
      <c r="AK181" s="103">
        <f t="shared" si="366"/>
        <v>0</v>
      </c>
      <c r="AL181" s="51"/>
      <c r="AM181" s="52"/>
      <c r="AN181" s="52"/>
      <c r="AO181" s="52"/>
      <c r="AP181" s="52"/>
      <c r="AQ181" s="52"/>
      <c r="AR181" s="53">
        <f t="shared" si="367"/>
        <v>0</v>
      </c>
      <c r="AS181" s="54"/>
      <c r="AT181" s="52"/>
      <c r="AU181" s="53">
        <f t="shared" si="368"/>
        <v>0</v>
      </c>
      <c r="AV181" s="54"/>
      <c r="AW181" s="52"/>
      <c r="AX181" s="52"/>
      <c r="AY181" s="52"/>
      <c r="AZ181" s="55"/>
      <c r="BA181" s="56"/>
      <c r="BB181" s="56"/>
      <c r="BC181" s="57"/>
    </row>
    <row r="182" spans="1:55" ht="17.25" hidden="1" customHeight="1" x14ac:dyDescent="0.2">
      <c r="A182" s="890"/>
      <c r="B182" s="893"/>
      <c r="C182" s="896"/>
      <c r="D182" s="899"/>
      <c r="E182" s="902"/>
      <c r="F182" s="905"/>
      <c r="G182" s="908"/>
      <c r="H182" s="911"/>
      <c r="I182" s="915"/>
      <c r="J182" s="916"/>
      <c r="K182" s="923"/>
      <c r="L182" s="926"/>
      <c r="M182" s="177"/>
      <c r="N182" s="178"/>
      <c r="O182" s="179"/>
      <c r="P182" s="106"/>
      <c r="Q182" s="107"/>
      <c r="R182" s="929"/>
      <c r="S182" s="108"/>
      <c r="T182" s="887"/>
      <c r="U182" s="109"/>
      <c r="V182" s="887"/>
      <c r="W182" s="109"/>
      <c r="X182" s="887"/>
      <c r="Y182" s="109"/>
      <c r="Z182" s="887"/>
      <c r="AA182" s="109"/>
      <c r="AB182" s="887"/>
      <c r="AC182" s="109"/>
      <c r="AD182" s="887"/>
      <c r="AE182" s="109"/>
      <c r="AF182" s="887"/>
      <c r="AG182" s="110"/>
      <c r="AH182" s="859"/>
      <c r="AI182" s="859"/>
      <c r="AJ182" s="921"/>
      <c r="AK182" s="103">
        <f t="shared" si="366"/>
        <v>0</v>
      </c>
      <c r="AL182" s="111"/>
      <c r="AM182" s="112"/>
      <c r="AN182" s="112"/>
      <c r="AO182" s="112"/>
      <c r="AP182" s="112"/>
      <c r="AQ182" s="112"/>
      <c r="AR182" s="53">
        <f t="shared" si="367"/>
        <v>0</v>
      </c>
      <c r="AS182" s="113"/>
      <c r="AT182" s="112"/>
      <c r="AU182" s="53">
        <f>SUM(AS182:AT182)</f>
        <v>0</v>
      </c>
      <c r="AV182" s="113"/>
      <c r="AW182" s="112"/>
      <c r="AX182" s="112"/>
      <c r="AY182" s="112"/>
      <c r="AZ182" s="114"/>
      <c r="BA182" s="115"/>
      <c r="BB182" s="115"/>
      <c r="BC182" s="116"/>
    </row>
    <row r="183" spans="1:55" ht="9.9499999999999993" hidden="1" customHeight="1" thickBot="1" x14ac:dyDescent="0.25">
      <c r="A183" s="891"/>
      <c r="B183" s="894"/>
      <c r="C183" s="897"/>
      <c r="D183" s="900"/>
      <c r="E183" s="903"/>
      <c r="F183" s="906"/>
      <c r="G183" s="909"/>
      <c r="H183" s="912"/>
      <c r="I183" s="917"/>
      <c r="J183" s="918"/>
      <c r="K183" s="924"/>
      <c r="L183" s="927"/>
      <c r="M183" s="180"/>
      <c r="N183" s="181"/>
      <c r="O183" s="182"/>
      <c r="P183" s="117"/>
      <c r="Q183" s="117"/>
      <c r="R183" s="930"/>
      <c r="S183" s="183"/>
      <c r="T183" s="888"/>
      <c r="U183" s="184"/>
      <c r="V183" s="888"/>
      <c r="W183" s="184"/>
      <c r="X183" s="888"/>
      <c r="Y183" s="184"/>
      <c r="Z183" s="888"/>
      <c r="AA183" s="184"/>
      <c r="AB183" s="888"/>
      <c r="AC183" s="184"/>
      <c r="AD183" s="888"/>
      <c r="AE183" s="184"/>
      <c r="AF183" s="888"/>
      <c r="AG183" s="185"/>
      <c r="AH183" s="860"/>
      <c r="AI183" s="860"/>
      <c r="AJ183" s="118"/>
      <c r="AK183" s="119"/>
      <c r="AL183" s="186"/>
      <c r="AM183" s="187"/>
      <c r="AN183" s="187"/>
      <c r="AO183" s="187"/>
      <c r="AP183" s="187"/>
      <c r="AQ183" s="187"/>
      <c r="AR183" s="120"/>
      <c r="AS183" s="188"/>
      <c r="AT183" s="187"/>
      <c r="AU183" s="120"/>
      <c r="AV183" s="188"/>
      <c r="AW183" s="187"/>
      <c r="AX183" s="187"/>
      <c r="AY183" s="187"/>
      <c r="AZ183" s="189"/>
      <c r="BA183" s="190"/>
      <c r="BB183" s="190"/>
      <c r="BC183" s="191"/>
    </row>
    <row r="184" spans="1:55" ht="6" hidden="1" customHeight="1" x14ac:dyDescent="0.2">
      <c r="A184" s="156"/>
      <c r="B184" s="192"/>
      <c r="C184" s="192"/>
      <c r="D184" s="192"/>
      <c r="E184" s="192"/>
      <c r="F184" s="192"/>
      <c r="G184" s="192"/>
      <c r="H184" s="192"/>
      <c r="I184" s="943"/>
      <c r="J184" s="943"/>
      <c r="K184" s="192"/>
      <c r="L184" s="192"/>
      <c r="M184" s="192"/>
      <c r="N184" s="192"/>
      <c r="O184" s="192"/>
      <c r="P184" s="192"/>
      <c r="Q184" s="192"/>
      <c r="R184" s="192"/>
      <c r="S184" s="192"/>
      <c r="T184" s="192"/>
      <c r="U184" s="192"/>
      <c r="V184" s="192"/>
      <c r="W184" s="192"/>
      <c r="X184" s="192"/>
      <c r="Y184" s="192"/>
      <c r="Z184" s="192"/>
      <c r="AA184" s="192"/>
      <c r="AB184" s="192"/>
      <c r="AC184" s="192"/>
      <c r="AD184" s="192"/>
      <c r="AE184" s="192"/>
      <c r="AF184" s="192"/>
      <c r="AG184" s="192"/>
      <c r="AH184" s="192"/>
      <c r="AI184" s="192"/>
      <c r="AJ184" s="192"/>
      <c r="AK184" s="193"/>
      <c r="AL184" s="193"/>
      <c r="AM184" s="193"/>
      <c r="AN184" s="193"/>
      <c r="AO184" s="193"/>
      <c r="AP184" s="193"/>
      <c r="AQ184" s="194"/>
      <c r="AR184" s="193"/>
      <c r="AS184" s="193"/>
      <c r="AT184" s="193"/>
      <c r="AU184" s="193"/>
      <c r="AV184" s="193"/>
      <c r="AW184" s="193"/>
      <c r="AX184" s="193"/>
      <c r="AY184" s="193"/>
      <c r="AZ184" s="193"/>
      <c r="BA184" s="193"/>
      <c r="BB184" s="193"/>
      <c r="BC184" s="156"/>
    </row>
    <row r="185" spans="1:55" ht="72" hidden="1" customHeight="1" x14ac:dyDescent="0.2">
      <c r="A185" s="889">
        <v>20</v>
      </c>
      <c r="B185" s="161" t="s">
        <v>1704</v>
      </c>
      <c r="C185" s="162" t="s">
        <v>1705</v>
      </c>
      <c r="D185" s="163" t="s">
        <v>21</v>
      </c>
      <c r="E185" s="163" t="s">
        <v>1892</v>
      </c>
      <c r="F185" s="162" t="s">
        <v>1706</v>
      </c>
      <c r="G185" s="164" t="s">
        <v>1678</v>
      </c>
      <c r="H185" s="164" t="s">
        <v>1679</v>
      </c>
      <c r="I185" s="165" t="s">
        <v>1908</v>
      </c>
      <c r="J185" s="166">
        <f>+$N$3</f>
        <v>2019</v>
      </c>
      <c r="K185" s="164" t="s">
        <v>1925</v>
      </c>
      <c r="L185" s="165" t="s">
        <v>1926</v>
      </c>
      <c r="M185" s="162" t="s">
        <v>1707</v>
      </c>
      <c r="N185" s="162" t="s">
        <v>1708</v>
      </c>
      <c r="O185" s="162" t="s">
        <v>1709</v>
      </c>
      <c r="P185" s="162" t="s">
        <v>1710</v>
      </c>
      <c r="Q185" s="162" t="s">
        <v>1711</v>
      </c>
      <c r="R185" s="167">
        <f t="shared" ref="R185" si="369">SUM(R186:R192)</f>
        <v>0</v>
      </c>
      <c r="S185" s="168">
        <f t="shared" ref="S185" si="370">SUM(S186:S192)</f>
        <v>0</v>
      </c>
      <c r="T185" s="169">
        <f t="shared" ref="T185" si="371">SUM(T186:T192)</f>
        <v>0</v>
      </c>
      <c r="U185" s="170">
        <f t="shared" ref="U185" si="372">SUM(U186:U192)</f>
        <v>0</v>
      </c>
      <c r="V185" s="169">
        <f t="shared" ref="V185" si="373">SUM(V186:V192)</f>
        <v>0</v>
      </c>
      <c r="W185" s="170">
        <f t="shared" ref="W185" si="374">SUM(W186:W192)</f>
        <v>0</v>
      </c>
      <c r="X185" s="169">
        <f t="shared" ref="X185" si="375">SUM(X186:X192)</f>
        <v>0</v>
      </c>
      <c r="Y185" s="170">
        <f t="shared" ref="Y185" si="376">SUM(Y186:Y192)</f>
        <v>0</v>
      </c>
      <c r="Z185" s="169">
        <f t="shared" ref="Z185" si="377">SUM(Z186:Z192)</f>
        <v>0</v>
      </c>
      <c r="AA185" s="170">
        <f t="shared" ref="AA185" si="378">SUM(AA186:AA192)</f>
        <v>0</v>
      </c>
      <c r="AB185" s="169">
        <f t="shared" ref="AB185" si="379">SUM(AB186:AB192)</f>
        <v>0</v>
      </c>
      <c r="AC185" s="170">
        <f t="shared" ref="AC185" si="380">SUM(AC186:AC192)</f>
        <v>0</v>
      </c>
      <c r="AD185" s="169">
        <f t="shared" ref="AD185" si="381">SUM(AD186:AD192)</f>
        <v>0</v>
      </c>
      <c r="AE185" s="170">
        <f t="shared" ref="AE185" si="382">SUM(AE186:AE192)</f>
        <v>0</v>
      </c>
      <c r="AF185" s="169">
        <f t="shared" ref="AF185" si="383">SUM(AF186:AF192)</f>
        <v>0</v>
      </c>
      <c r="AG185" s="171">
        <f t="shared" ref="AG185" si="384">SUM(AG186:AG192)</f>
        <v>0</v>
      </c>
      <c r="AH185" s="857"/>
      <c r="AI185" s="857"/>
      <c r="AJ185" s="172">
        <f t="shared" ref="AJ185" si="385">SUM(AJ186:AJ192)</f>
        <v>0</v>
      </c>
      <c r="AK185" s="173">
        <f t="shared" ref="AK185" si="386">SUM(AK186:AK192)</f>
        <v>0</v>
      </c>
      <c r="AL185" s="41">
        <f t="shared" ref="AL185" si="387">SUM(AL186:AL192)</f>
        <v>0</v>
      </c>
      <c r="AM185" s="42">
        <f t="shared" ref="AM185" si="388">SUM(AM186:AM192)</f>
        <v>0</v>
      </c>
      <c r="AN185" s="42">
        <f t="shared" ref="AN185" si="389">SUM(AN186:AN192)</f>
        <v>0</v>
      </c>
      <c r="AO185" s="42">
        <f t="shared" ref="AO185" si="390">SUM(AO186:AO192)</f>
        <v>0</v>
      </c>
      <c r="AP185" s="42">
        <f t="shared" ref="AP185" si="391">SUM(AP186:AP192)</f>
        <v>0</v>
      </c>
      <c r="AQ185" s="42">
        <f t="shared" ref="AQ185" si="392">SUM(AQ186:AQ192)</f>
        <v>0</v>
      </c>
      <c r="AR185" s="43">
        <f t="shared" ref="AR185" si="393">SUM(AR186:AR192)</f>
        <v>0</v>
      </c>
      <c r="AS185" s="104">
        <f t="shared" ref="AS185" si="394">SUM(AS186:AS192)</f>
        <v>0</v>
      </c>
      <c r="AT185" s="42">
        <f t="shared" ref="AT185" si="395">SUM(AT186:AT192)</f>
        <v>0</v>
      </c>
      <c r="AU185" s="43">
        <f t="shared" ref="AU185" si="396">SUM(AU186:AU192)</f>
        <v>0</v>
      </c>
      <c r="AV185" s="104">
        <f t="shared" ref="AV185" si="397">SUM(AV186:AV192)</f>
        <v>0</v>
      </c>
      <c r="AW185" s="42">
        <f t="shared" ref="AW185" si="398">SUM(AW186:AW192)</f>
        <v>0</v>
      </c>
      <c r="AX185" s="42">
        <f t="shared" ref="AX185" si="399">SUM(AX186:AX192)</f>
        <v>0</v>
      </c>
      <c r="AY185" s="42">
        <f t="shared" ref="AY185" si="400">SUM(AY186:AY192)</f>
        <v>0</v>
      </c>
      <c r="AZ185" s="105">
        <f t="shared" ref="AZ185" si="401">SUM(AZ186:AZ192)</f>
        <v>0</v>
      </c>
      <c r="BA185" s="44" t="s">
        <v>1684</v>
      </c>
      <c r="BB185" s="44" t="s">
        <v>1685</v>
      </c>
      <c r="BC185" s="45" t="s">
        <v>1686</v>
      </c>
    </row>
    <row r="186" spans="1:55" ht="17.25" hidden="1" customHeight="1" x14ac:dyDescent="0.2">
      <c r="A186" s="890"/>
      <c r="B186" s="892" t="str">
        <f>VLOOKUP($D$9,'PROYECTOS REGISTRADOS'!$A$2:$D$82,4,0)</f>
        <v>Implementación de las estrategias del Plan Decenal de Salud Pública del Municipio de Tocancipá, Cundinamarca, Centro Oriente</v>
      </c>
      <c r="C186" s="895" t="str">
        <f>VLOOKUP($D$9,'PROYECTOS REGISTRADOS'!$A$2:$D$82,3,0)</f>
        <v>2016-25817-0042</v>
      </c>
      <c r="D186" s="898"/>
      <c r="E186" s="901" t="str">
        <f>IF(D186=0,"0-0",(VLOOKUP(D186,'CONSOLIDADO PLAN DESARROLLO'!$EL$9:$ET$304,2,0)))</f>
        <v>0-0</v>
      </c>
      <c r="F186" s="904" t="str">
        <f>IF(D186=0,"0-0",(VLOOKUP(D186,'CONSOLIDADO PLAN DESARROLLO'!$EL$9:$ET$304,3,0)))</f>
        <v>0-0</v>
      </c>
      <c r="G186" s="907" t="str">
        <f>IF(D186=0,"0-0",(VLOOKUP(D186,'CONSOLIDADO PLAN DESARROLLO'!$EL$9:$ET$304,4,0)))</f>
        <v>0-0</v>
      </c>
      <c r="H186" s="910" t="str">
        <f>IF(D186=0,"0-0",(VLOOKUP(D186,'CONSOLIDADO PLAN DESARROLLO'!$EL$9:$ET$304,5,0)))</f>
        <v>0-0</v>
      </c>
      <c r="I186" s="913" t="str">
        <f>IF(D186=0,"0-0",(VLOOKUP(D186,'CONSOLIDADO PLAN DESARROLLO'!$EL$9:$ET$304,$R$3,0)))</f>
        <v>0-0</v>
      </c>
      <c r="J186" s="914"/>
      <c r="K186" s="922"/>
      <c r="L186" s="925"/>
      <c r="M186" s="174"/>
      <c r="N186" s="175"/>
      <c r="O186" s="176"/>
      <c r="P186" s="46"/>
      <c r="Q186" s="47"/>
      <c r="R186" s="928"/>
      <c r="S186" s="48"/>
      <c r="T186" s="886"/>
      <c r="U186" s="49"/>
      <c r="V186" s="886"/>
      <c r="W186" s="49"/>
      <c r="X186" s="886"/>
      <c r="Y186" s="49"/>
      <c r="Z186" s="886"/>
      <c r="AA186" s="49"/>
      <c r="AB186" s="886"/>
      <c r="AC186" s="49"/>
      <c r="AD186" s="886"/>
      <c r="AE186" s="49"/>
      <c r="AF186" s="886"/>
      <c r="AG186" s="50"/>
      <c r="AH186" s="858"/>
      <c r="AI186" s="858"/>
      <c r="AJ186" s="919">
        <f>+R186+T186+V186+X186+Z186+AB186+AD186+AF186</f>
        <v>0</v>
      </c>
      <c r="AK186" s="103">
        <f t="shared" ref="AK186:AK191" si="402">AC186+AE186+AG186+S186+U186+W186+Y186+AA186</f>
        <v>0</v>
      </c>
      <c r="AL186" s="51"/>
      <c r="AM186" s="52"/>
      <c r="AN186" s="52"/>
      <c r="AO186" s="52"/>
      <c r="AP186" s="52"/>
      <c r="AQ186" s="52"/>
      <c r="AR186" s="53">
        <f t="shared" ref="AR186:AR191" si="403">SUM(AL186:AQ186)</f>
        <v>0</v>
      </c>
      <c r="AS186" s="54"/>
      <c r="AT186" s="52"/>
      <c r="AU186" s="53">
        <f t="shared" ref="AU186:AU190" si="404">SUM(AS186:AT186)</f>
        <v>0</v>
      </c>
      <c r="AV186" s="54"/>
      <c r="AW186" s="52"/>
      <c r="AX186" s="52"/>
      <c r="AY186" s="52"/>
      <c r="AZ186" s="55"/>
      <c r="BA186" s="56"/>
      <c r="BB186" s="56"/>
      <c r="BC186" s="57"/>
    </row>
    <row r="187" spans="1:55" ht="17.25" hidden="1" customHeight="1" x14ac:dyDescent="0.2">
      <c r="A187" s="890"/>
      <c r="B187" s="892"/>
      <c r="C187" s="895"/>
      <c r="D187" s="898"/>
      <c r="E187" s="902"/>
      <c r="F187" s="904"/>
      <c r="G187" s="907"/>
      <c r="H187" s="910"/>
      <c r="I187" s="915"/>
      <c r="J187" s="916"/>
      <c r="K187" s="922"/>
      <c r="L187" s="926"/>
      <c r="M187" s="174"/>
      <c r="N187" s="175"/>
      <c r="O187" s="176"/>
      <c r="P187" s="46"/>
      <c r="Q187" s="47"/>
      <c r="R187" s="929"/>
      <c r="S187" s="48"/>
      <c r="T187" s="887"/>
      <c r="U187" s="49"/>
      <c r="V187" s="887"/>
      <c r="W187" s="49"/>
      <c r="X187" s="887"/>
      <c r="Y187" s="49"/>
      <c r="Z187" s="887"/>
      <c r="AA187" s="49"/>
      <c r="AB187" s="887"/>
      <c r="AC187" s="49"/>
      <c r="AD187" s="887"/>
      <c r="AE187" s="49"/>
      <c r="AF187" s="887"/>
      <c r="AG187" s="50"/>
      <c r="AH187" s="859"/>
      <c r="AI187" s="859"/>
      <c r="AJ187" s="920"/>
      <c r="AK187" s="103">
        <f t="shared" si="402"/>
        <v>0</v>
      </c>
      <c r="AL187" s="51"/>
      <c r="AM187" s="52"/>
      <c r="AN187" s="52"/>
      <c r="AO187" s="52"/>
      <c r="AP187" s="52"/>
      <c r="AQ187" s="52"/>
      <c r="AR187" s="53">
        <f t="shared" si="403"/>
        <v>0</v>
      </c>
      <c r="AS187" s="54"/>
      <c r="AT187" s="52"/>
      <c r="AU187" s="53">
        <f t="shared" si="404"/>
        <v>0</v>
      </c>
      <c r="AV187" s="54"/>
      <c r="AW187" s="52"/>
      <c r="AX187" s="52"/>
      <c r="AY187" s="52"/>
      <c r="AZ187" s="55"/>
      <c r="BA187" s="56"/>
      <c r="BB187" s="56"/>
      <c r="BC187" s="57"/>
    </row>
    <row r="188" spans="1:55" ht="17.25" hidden="1" customHeight="1" x14ac:dyDescent="0.2">
      <c r="A188" s="890"/>
      <c r="B188" s="892"/>
      <c r="C188" s="895"/>
      <c r="D188" s="898"/>
      <c r="E188" s="902"/>
      <c r="F188" s="904"/>
      <c r="G188" s="907"/>
      <c r="H188" s="910"/>
      <c r="I188" s="915"/>
      <c r="J188" s="916"/>
      <c r="K188" s="922"/>
      <c r="L188" s="926"/>
      <c r="M188" s="174"/>
      <c r="N188" s="175"/>
      <c r="O188" s="176"/>
      <c r="P188" s="46"/>
      <c r="Q188" s="47"/>
      <c r="R188" s="929"/>
      <c r="S188" s="48"/>
      <c r="T188" s="887"/>
      <c r="U188" s="49"/>
      <c r="V188" s="887"/>
      <c r="W188" s="49"/>
      <c r="X188" s="887"/>
      <c r="Y188" s="49"/>
      <c r="Z188" s="887"/>
      <c r="AA188" s="49"/>
      <c r="AB188" s="887"/>
      <c r="AC188" s="49"/>
      <c r="AD188" s="887"/>
      <c r="AE188" s="49"/>
      <c r="AF188" s="887"/>
      <c r="AG188" s="50"/>
      <c r="AH188" s="859"/>
      <c r="AI188" s="859"/>
      <c r="AJ188" s="920"/>
      <c r="AK188" s="103">
        <f t="shared" si="402"/>
        <v>0</v>
      </c>
      <c r="AL188" s="51"/>
      <c r="AM188" s="52"/>
      <c r="AN188" s="52"/>
      <c r="AO188" s="52"/>
      <c r="AP188" s="52"/>
      <c r="AQ188" s="52"/>
      <c r="AR188" s="53">
        <f t="shared" si="403"/>
        <v>0</v>
      </c>
      <c r="AS188" s="54"/>
      <c r="AT188" s="52"/>
      <c r="AU188" s="53">
        <f t="shared" si="404"/>
        <v>0</v>
      </c>
      <c r="AV188" s="54"/>
      <c r="AW188" s="52"/>
      <c r="AX188" s="52"/>
      <c r="AY188" s="52"/>
      <c r="AZ188" s="55"/>
      <c r="BA188" s="56"/>
      <c r="BB188" s="56"/>
      <c r="BC188" s="57"/>
    </row>
    <row r="189" spans="1:55" ht="17.25" hidden="1" customHeight="1" x14ac:dyDescent="0.2">
      <c r="A189" s="890"/>
      <c r="B189" s="892"/>
      <c r="C189" s="895"/>
      <c r="D189" s="898"/>
      <c r="E189" s="902"/>
      <c r="F189" s="904"/>
      <c r="G189" s="907"/>
      <c r="H189" s="910"/>
      <c r="I189" s="915"/>
      <c r="J189" s="916"/>
      <c r="K189" s="922"/>
      <c r="L189" s="926"/>
      <c r="M189" s="174"/>
      <c r="N189" s="175"/>
      <c r="O189" s="176"/>
      <c r="P189" s="46"/>
      <c r="Q189" s="47"/>
      <c r="R189" s="929"/>
      <c r="S189" s="48"/>
      <c r="T189" s="887"/>
      <c r="U189" s="49"/>
      <c r="V189" s="887"/>
      <c r="W189" s="49"/>
      <c r="X189" s="887"/>
      <c r="Y189" s="49"/>
      <c r="Z189" s="887"/>
      <c r="AA189" s="49"/>
      <c r="AB189" s="887"/>
      <c r="AC189" s="49"/>
      <c r="AD189" s="887"/>
      <c r="AE189" s="49"/>
      <c r="AF189" s="887"/>
      <c r="AG189" s="50"/>
      <c r="AH189" s="859"/>
      <c r="AI189" s="859"/>
      <c r="AJ189" s="920"/>
      <c r="AK189" s="103">
        <f t="shared" si="402"/>
        <v>0</v>
      </c>
      <c r="AL189" s="51"/>
      <c r="AM189" s="52"/>
      <c r="AN189" s="52"/>
      <c r="AO189" s="52"/>
      <c r="AP189" s="52"/>
      <c r="AQ189" s="52"/>
      <c r="AR189" s="53">
        <f t="shared" si="403"/>
        <v>0</v>
      </c>
      <c r="AS189" s="54"/>
      <c r="AT189" s="52"/>
      <c r="AU189" s="53">
        <f t="shared" si="404"/>
        <v>0</v>
      </c>
      <c r="AV189" s="54"/>
      <c r="AW189" s="52"/>
      <c r="AX189" s="52"/>
      <c r="AY189" s="52"/>
      <c r="AZ189" s="55"/>
      <c r="BA189" s="56"/>
      <c r="BB189" s="56"/>
      <c r="BC189" s="57"/>
    </row>
    <row r="190" spans="1:55" ht="17.25" hidden="1" customHeight="1" x14ac:dyDescent="0.2">
      <c r="A190" s="890"/>
      <c r="B190" s="892"/>
      <c r="C190" s="895"/>
      <c r="D190" s="898"/>
      <c r="E190" s="902"/>
      <c r="F190" s="904"/>
      <c r="G190" s="907"/>
      <c r="H190" s="910"/>
      <c r="I190" s="915"/>
      <c r="J190" s="916"/>
      <c r="K190" s="922"/>
      <c r="L190" s="926"/>
      <c r="M190" s="174"/>
      <c r="N190" s="175"/>
      <c r="O190" s="176"/>
      <c r="P190" s="46"/>
      <c r="Q190" s="47"/>
      <c r="R190" s="929"/>
      <c r="S190" s="48"/>
      <c r="T190" s="887"/>
      <c r="U190" s="49"/>
      <c r="V190" s="887"/>
      <c r="W190" s="49"/>
      <c r="X190" s="887"/>
      <c r="Y190" s="49"/>
      <c r="Z190" s="887"/>
      <c r="AA190" s="49"/>
      <c r="AB190" s="887"/>
      <c r="AC190" s="49"/>
      <c r="AD190" s="887"/>
      <c r="AE190" s="49"/>
      <c r="AF190" s="887"/>
      <c r="AG190" s="50"/>
      <c r="AH190" s="859"/>
      <c r="AI190" s="859"/>
      <c r="AJ190" s="920"/>
      <c r="AK190" s="103">
        <f t="shared" si="402"/>
        <v>0</v>
      </c>
      <c r="AL190" s="51"/>
      <c r="AM190" s="52"/>
      <c r="AN190" s="52"/>
      <c r="AO190" s="52"/>
      <c r="AP190" s="52"/>
      <c r="AQ190" s="52"/>
      <c r="AR190" s="53">
        <f t="shared" si="403"/>
        <v>0</v>
      </c>
      <c r="AS190" s="54"/>
      <c r="AT190" s="52"/>
      <c r="AU190" s="53">
        <f t="shared" si="404"/>
        <v>0</v>
      </c>
      <c r="AV190" s="54"/>
      <c r="AW190" s="52"/>
      <c r="AX190" s="52"/>
      <c r="AY190" s="52"/>
      <c r="AZ190" s="55"/>
      <c r="BA190" s="56"/>
      <c r="BB190" s="56"/>
      <c r="BC190" s="57"/>
    </row>
    <row r="191" spans="1:55" ht="17.25" hidden="1" customHeight="1" x14ac:dyDescent="0.2">
      <c r="A191" s="890"/>
      <c r="B191" s="893"/>
      <c r="C191" s="896"/>
      <c r="D191" s="899"/>
      <c r="E191" s="902"/>
      <c r="F191" s="905"/>
      <c r="G191" s="908"/>
      <c r="H191" s="911"/>
      <c r="I191" s="915"/>
      <c r="J191" s="916"/>
      <c r="K191" s="923"/>
      <c r="L191" s="926"/>
      <c r="M191" s="177"/>
      <c r="N191" s="178"/>
      <c r="O191" s="179"/>
      <c r="P191" s="106"/>
      <c r="Q191" s="107"/>
      <c r="R191" s="929"/>
      <c r="S191" s="108"/>
      <c r="T191" s="887"/>
      <c r="U191" s="109"/>
      <c r="V191" s="887"/>
      <c r="W191" s="109"/>
      <c r="X191" s="887"/>
      <c r="Y191" s="109"/>
      <c r="Z191" s="887"/>
      <c r="AA191" s="109"/>
      <c r="AB191" s="887"/>
      <c r="AC191" s="109"/>
      <c r="AD191" s="887"/>
      <c r="AE191" s="109"/>
      <c r="AF191" s="887"/>
      <c r="AG191" s="110"/>
      <c r="AH191" s="859"/>
      <c r="AI191" s="859"/>
      <c r="AJ191" s="921"/>
      <c r="AK191" s="103">
        <f t="shared" si="402"/>
        <v>0</v>
      </c>
      <c r="AL191" s="111"/>
      <c r="AM191" s="112"/>
      <c r="AN191" s="112"/>
      <c r="AO191" s="112"/>
      <c r="AP191" s="112"/>
      <c r="AQ191" s="112"/>
      <c r="AR191" s="53">
        <f t="shared" si="403"/>
        <v>0</v>
      </c>
      <c r="AS191" s="113"/>
      <c r="AT191" s="112"/>
      <c r="AU191" s="53">
        <f>SUM(AS191:AT191)</f>
        <v>0</v>
      </c>
      <c r="AV191" s="113"/>
      <c r="AW191" s="112"/>
      <c r="AX191" s="112"/>
      <c r="AY191" s="112"/>
      <c r="AZ191" s="114"/>
      <c r="BA191" s="115"/>
      <c r="BB191" s="115"/>
      <c r="BC191" s="116"/>
    </row>
    <row r="192" spans="1:55" ht="9.9499999999999993" hidden="1" customHeight="1" thickBot="1" x14ac:dyDescent="0.25">
      <c r="A192" s="891"/>
      <c r="B192" s="894"/>
      <c r="C192" s="897"/>
      <c r="D192" s="900"/>
      <c r="E192" s="903"/>
      <c r="F192" s="906"/>
      <c r="G192" s="909"/>
      <c r="H192" s="912"/>
      <c r="I192" s="917"/>
      <c r="J192" s="918"/>
      <c r="K192" s="924"/>
      <c r="L192" s="927"/>
      <c r="M192" s="180"/>
      <c r="N192" s="181"/>
      <c r="O192" s="182"/>
      <c r="P192" s="117"/>
      <c r="Q192" s="117"/>
      <c r="R192" s="930"/>
      <c r="S192" s="183"/>
      <c r="T192" s="888"/>
      <c r="U192" s="184"/>
      <c r="V192" s="888"/>
      <c r="W192" s="184"/>
      <c r="X192" s="888"/>
      <c r="Y192" s="184"/>
      <c r="Z192" s="888"/>
      <c r="AA192" s="184"/>
      <c r="AB192" s="888"/>
      <c r="AC192" s="184"/>
      <c r="AD192" s="888"/>
      <c r="AE192" s="184"/>
      <c r="AF192" s="888"/>
      <c r="AG192" s="185"/>
      <c r="AH192" s="860"/>
      <c r="AI192" s="860"/>
      <c r="AJ192" s="118"/>
      <c r="AK192" s="119"/>
      <c r="AL192" s="186"/>
      <c r="AM192" s="187"/>
      <c r="AN192" s="187"/>
      <c r="AO192" s="187"/>
      <c r="AP192" s="187"/>
      <c r="AQ192" s="187"/>
      <c r="AR192" s="120"/>
      <c r="AS192" s="188"/>
      <c r="AT192" s="187"/>
      <c r="AU192" s="120"/>
      <c r="AV192" s="188"/>
      <c r="AW192" s="187"/>
      <c r="AX192" s="187"/>
      <c r="AY192" s="187"/>
      <c r="AZ192" s="189"/>
      <c r="BA192" s="190"/>
      <c r="BB192" s="190"/>
      <c r="BC192" s="191"/>
    </row>
    <row r="193" spans="1:55" ht="6" hidden="1" customHeight="1" x14ac:dyDescent="0.2">
      <c r="A193" s="156"/>
      <c r="B193" s="192"/>
      <c r="C193" s="192"/>
      <c r="D193" s="192"/>
      <c r="E193" s="192"/>
      <c r="F193" s="192"/>
      <c r="G193" s="192"/>
      <c r="H193" s="192"/>
      <c r="I193" s="943"/>
      <c r="J193" s="943"/>
      <c r="K193" s="192"/>
      <c r="L193" s="192"/>
      <c r="M193" s="192"/>
      <c r="N193" s="192"/>
      <c r="O193" s="192"/>
      <c r="P193" s="192"/>
      <c r="Q193" s="192"/>
      <c r="R193" s="192"/>
      <c r="S193" s="192"/>
      <c r="T193" s="192"/>
      <c r="U193" s="192"/>
      <c r="V193" s="192"/>
      <c r="W193" s="192"/>
      <c r="X193" s="192"/>
      <c r="Y193" s="192"/>
      <c r="Z193" s="192"/>
      <c r="AA193" s="192"/>
      <c r="AB193" s="192"/>
      <c r="AC193" s="192"/>
      <c r="AD193" s="192"/>
      <c r="AE193" s="192"/>
      <c r="AF193" s="192"/>
      <c r="AG193" s="192"/>
      <c r="AH193" s="192"/>
      <c r="AI193" s="192"/>
      <c r="AJ193" s="192"/>
      <c r="AK193" s="193"/>
      <c r="AL193" s="193"/>
      <c r="AM193" s="193"/>
      <c r="AN193" s="193"/>
      <c r="AO193" s="193"/>
      <c r="AP193" s="193"/>
      <c r="AQ193" s="194"/>
      <c r="AR193" s="193"/>
      <c r="AS193" s="193"/>
      <c r="AT193" s="193"/>
      <c r="AU193" s="193"/>
      <c r="AV193" s="193"/>
      <c r="AW193" s="193"/>
      <c r="AX193" s="193"/>
      <c r="AY193" s="193"/>
      <c r="AZ193" s="193"/>
      <c r="BA193" s="193"/>
      <c r="BB193" s="193"/>
      <c r="BC193" s="156"/>
    </row>
    <row r="194" spans="1:55" ht="72" hidden="1" customHeight="1" x14ac:dyDescent="0.2">
      <c r="A194" s="889">
        <v>21</v>
      </c>
      <c r="B194" s="161" t="s">
        <v>1704</v>
      </c>
      <c r="C194" s="162" t="s">
        <v>1705</v>
      </c>
      <c r="D194" s="163" t="s">
        <v>21</v>
      </c>
      <c r="E194" s="163" t="s">
        <v>1892</v>
      </c>
      <c r="F194" s="162" t="s">
        <v>1706</v>
      </c>
      <c r="G194" s="164" t="s">
        <v>1678</v>
      </c>
      <c r="H194" s="164" t="s">
        <v>1679</v>
      </c>
      <c r="I194" s="165" t="s">
        <v>1908</v>
      </c>
      <c r="J194" s="166">
        <f>+$N$3</f>
        <v>2019</v>
      </c>
      <c r="K194" s="164" t="s">
        <v>1925</v>
      </c>
      <c r="L194" s="165" t="s">
        <v>1926</v>
      </c>
      <c r="M194" s="162" t="s">
        <v>1707</v>
      </c>
      <c r="N194" s="162" t="s">
        <v>1708</v>
      </c>
      <c r="O194" s="162" t="s">
        <v>1709</v>
      </c>
      <c r="P194" s="162" t="s">
        <v>1710</v>
      </c>
      <c r="Q194" s="162" t="s">
        <v>1711</v>
      </c>
      <c r="R194" s="167">
        <f t="shared" ref="R194" si="405">SUM(R195:R201)</f>
        <v>0</v>
      </c>
      <c r="S194" s="168">
        <f t="shared" ref="S194" si="406">SUM(S195:S201)</f>
        <v>0</v>
      </c>
      <c r="T194" s="169">
        <f t="shared" ref="T194" si="407">SUM(T195:T201)</f>
        <v>0</v>
      </c>
      <c r="U194" s="170">
        <f t="shared" ref="U194" si="408">SUM(U195:U201)</f>
        <v>0</v>
      </c>
      <c r="V194" s="169">
        <f t="shared" ref="V194" si="409">SUM(V195:V201)</f>
        <v>0</v>
      </c>
      <c r="W194" s="170">
        <f t="shared" ref="W194" si="410">SUM(W195:W201)</f>
        <v>0</v>
      </c>
      <c r="X194" s="169">
        <f t="shared" ref="X194" si="411">SUM(X195:X201)</f>
        <v>0</v>
      </c>
      <c r="Y194" s="170">
        <f t="shared" ref="Y194" si="412">SUM(Y195:Y201)</f>
        <v>0</v>
      </c>
      <c r="Z194" s="169">
        <f t="shared" ref="Z194" si="413">SUM(Z195:Z201)</f>
        <v>0</v>
      </c>
      <c r="AA194" s="170">
        <f t="shared" ref="AA194" si="414">SUM(AA195:AA201)</f>
        <v>0</v>
      </c>
      <c r="AB194" s="169">
        <f t="shared" ref="AB194" si="415">SUM(AB195:AB201)</f>
        <v>0</v>
      </c>
      <c r="AC194" s="170">
        <f t="shared" ref="AC194" si="416">SUM(AC195:AC201)</f>
        <v>0</v>
      </c>
      <c r="AD194" s="169">
        <f t="shared" ref="AD194" si="417">SUM(AD195:AD201)</f>
        <v>0</v>
      </c>
      <c r="AE194" s="170">
        <f t="shared" ref="AE194" si="418">SUM(AE195:AE201)</f>
        <v>0</v>
      </c>
      <c r="AF194" s="169">
        <f t="shared" ref="AF194" si="419">SUM(AF195:AF201)</f>
        <v>0</v>
      </c>
      <c r="AG194" s="171">
        <f t="shared" ref="AG194" si="420">SUM(AG195:AG201)</f>
        <v>0</v>
      </c>
      <c r="AH194" s="857"/>
      <c r="AI194" s="857"/>
      <c r="AJ194" s="172">
        <f t="shared" ref="AJ194" si="421">SUM(AJ195:AJ201)</f>
        <v>0</v>
      </c>
      <c r="AK194" s="173">
        <f t="shared" ref="AK194" si="422">SUM(AK195:AK201)</f>
        <v>0</v>
      </c>
      <c r="AL194" s="41">
        <f t="shared" ref="AL194" si="423">SUM(AL195:AL201)</f>
        <v>0</v>
      </c>
      <c r="AM194" s="42">
        <f t="shared" ref="AM194" si="424">SUM(AM195:AM201)</f>
        <v>0</v>
      </c>
      <c r="AN194" s="42">
        <f t="shared" ref="AN194" si="425">SUM(AN195:AN201)</f>
        <v>0</v>
      </c>
      <c r="AO194" s="42">
        <f t="shared" ref="AO194" si="426">SUM(AO195:AO201)</f>
        <v>0</v>
      </c>
      <c r="AP194" s="42">
        <f t="shared" ref="AP194" si="427">SUM(AP195:AP201)</f>
        <v>0</v>
      </c>
      <c r="AQ194" s="42">
        <f t="shared" ref="AQ194" si="428">SUM(AQ195:AQ201)</f>
        <v>0</v>
      </c>
      <c r="AR194" s="43">
        <f t="shared" ref="AR194" si="429">SUM(AR195:AR201)</f>
        <v>0</v>
      </c>
      <c r="AS194" s="104">
        <f t="shared" ref="AS194" si="430">SUM(AS195:AS201)</f>
        <v>0</v>
      </c>
      <c r="AT194" s="42">
        <f t="shared" ref="AT194" si="431">SUM(AT195:AT201)</f>
        <v>0</v>
      </c>
      <c r="AU194" s="43">
        <f t="shared" ref="AU194" si="432">SUM(AU195:AU201)</f>
        <v>0</v>
      </c>
      <c r="AV194" s="104">
        <f t="shared" ref="AV194" si="433">SUM(AV195:AV201)</f>
        <v>0</v>
      </c>
      <c r="AW194" s="42">
        <f t="shared" ref="AW194" si="434">SUM(AW195:AW201)</f>
        <v>0</v>
      </c>
      <c r="AX194" s="42">
        <f t="shared" ref="AX194" si="435">SUM(AX195:AX201)</f>
        <v>0</v>
      </c>
      <c r="AY194" s="42">
        <f t="shared" ref="AY194" si="436">SUM(AY195:AY201)</f>
        <v>0</v>
      </c>
      <c r="AZ194" s="105">
        <f t="shared" ref="AZ194" si="437">SUM(AZ195:AZ201)</f>
        <v>0</v>
      </c>
      <c r="BA194" s="44" t="s">
        <v>1684</v>
      </c>
      <c r="BB194" s="44" t="s">
        <v>1685</v>
      </c>
      <c r="BC194" s="45" t="s">
        <v>1686</v>
      </c>
    </row>
    <row r="195" spans="1:55" ht="17.25" hidden="1" customHeight="1" x14ac:dyDescent="0.2">
      <c r="A195" s="890"/>
      <c r="B195" s="892" t="str">
        <f>VLOOKUP($D$9,'PROYECTOS REGISTRADOS'!$A$2:$D$82,4,0)</f>
        <v>Implementación de las estrategias del Plan Decenal de Salud Pública del Municipio de Tocancipá, Cundinamarca, Centro Oriente</v>
      </c>
      <c r="C195" s="895" t="str">
        <f>VLOOKUP($D$9,'PROYECTOS REGISTRADOS'!$A$2:$D$82,3,0)</f>
        <v>2016-25817-0042</v>
      </c>
      <c r="D195" s="898"/>
      <c r="E195" s="901" t="str">
        <f>IF(D195=0,"0-0",(VLOOKUP(D195,'CONSOLIDADO PLAN DESARROLLO'!$EL$9:$ET$304,2,0)))</f>
        <v>0-0</v>
      </c>
      <c r="F195" s="904" t="str">
        <f>IF(D195=0,"0-0",(VLOOKUP(D195,'CONSOLIDADO PLAN DESARROLLO'!$EL$9:$ET$304,3,0)))</f>
        <v>0-0</v>
      </c>
      <c r="G195" s="907" t="str">
        <f>IF(D195=0,"0-0",(VLOOKUP(D195,'CONSOLIDADO PLAN DESARROLLO'!$EL$9:$ET$304,4,0)))</f>
        <v>0-0</v>
      </c>
      <c r="H195" s="910" t="str">
        <f>IF(D195=0,"0-0",(VLOOKUP(D195,'CONSOLIDADO PLAN DESARROLLO'!$EL$9:$ET$304,5,0)))</f>
        <v>0-0</v>
      </c>
      <c r="I195" s="913" t="str">
        <f>IF(D195=0,"0-0",(VLOOKUP(D195,'CONSOLIDADO PLAN DESARROLLO'!$EL$9:$ET$304,$R$3,0)))</f>
        <v>0-0</v>
      </c>
      <c r="J195" s="914"/>
      <c r="K195" s="922"/>
      <c r="L195" s="925"/>
      <c r="M195" s="174"/>
      <c r="N195" s="175"/>
      <c r="O195" s="176"/>
      <c r="P195" s="46"/>
      <c r="Q195" s="47"/>
      <c r="R195" s="928"/>
      <c r="S195" s="48"/>
      <c r="T195" s="886"/>
      <c r="U195" s="49"/>
      <c r="V195" s="886"/>
      <c r="W195" s="49"/>
      <c r="X195" s="886"/>
      <c r="Y195" s="49"/>
      <c r="Z195" s="886"/>
      <c r="AA195" s="49"/>
      <c r="AB195" s="886"/>
      <c r="AC195" s="49"/>
      <c r="AD195" s="886"/>
      <c r="AE195" s="49"/>
      <c r="AF195" s="886"/>
      <c r="AG195" s="50"/>
      <c r="AH195" s="858"/>
      <c r="AI195" s="858"/>
      <c r="AJ195" s="919">
        <f>+R195+T195+V195+X195+Z195+AB195+AD195+AF195</f>
        <v>0</v>
      </c>
      <c r="AK195" s="103">
        <f t="shared" ref="AK195:AK200" si="438">AC195+AE195+AG195+S195+U195+W195+Y195+AA195</f>
        <v>0</v>
      </c>
      <c r="AL195" s="51"/>
      <c r="AM195" s="52"/>
      <c r="AN195" s="52"/>
      <c r="AO195" s="52"/>
      <c r="AP195" s="52"/>
      <c r="AQ195" s="52"/>
      <c r="AR195" s="53">
        <f t="shared" ref="AR195:AR200" si="439">SUM(AL195:AQ195)</f>
        <v>0</v>
      </c>
      <c r="AS195" s="54"/>
      <c r="AT195" s="52"/>
      <c r="AU195" s="53">
        <f t="shared" ref="AU195:AU199" si="440">SUM(AS195:AT195)</f>
        <v>0</v>
      </c>
      <c r="AV195" s="54"/>
      <c r="AW195" s="52"/>
      <c r="AX195" s="52"/>
      <c r="AY195" s="52"/>
      <c r="AZ195" s="55"/>
      <c r="BA195" s="56"/>
      <c r="BB195" s="56"/>
      <c r="BC195" s="57"/>
    </row>
    <row r="196" spans="1:55" ht="17.25" hidden="1" customHeight="1" x14ac:dyDescent="0.2">
      <c r="A196" s="890"/>
      <c r="B196" s="892"/>
      <c r="C196" s="895"/>
      <c r="D196" s="898"/>
      <c r="E196" s="902"/>
      <c r="F196" s="904"/>
      <c r="G196" s="907"/>
      <c r="H196" s="910"/>
      <c r="I196" s="915"/>
      <c r="J196" s="916"/>
      <c r="K196" s="922"/>
      <c r="L196" s="926"/>
      <c r="M196" s="174"/>
      <c r="N196" s="175"/>
      <c r="O196" s="176"/>
      <c r="P196" s="46"/>
      <c r="Q196" s="47"/>
      <c r="R196" s="929"/>
      <c r="S196" s="48"/>
      <c r="T196" s="887"/>
      <c r="U196" s="49"/>
      <c r="V196" s="887"/>
      <c r="W196" s="49"/>
      <c r="X196" s="887"/>
      <c r="Y196" s="49"/>
      <c r="Z196" s="887"/>
      <c r="AA196" s="49"/>
      <c r="AB196" s="887"/>
      <c r="AC196" s="49"/>
      <c r="AD196" s="887"/>
      <c r="AE196" s="49"/>
      <c r="AF196" s="887"/>
      <c r="AG196" s="50"/>
      <c r="AH196" s="859"/>
      <c r="AI196" s="859"/>
      <c r="AJ196" s="920"/>
      <c r="AK196" s="103">
        <f t="shared" si="438"/>
        <v>0</v>
      </c>
      <c r="AL196" s="51"/>
      <c r="AM196" s="52"/>
      <c r="AN196" s="52"/>
      <c r="AO196" s="52"/>
      <c r="AP196" s="52"/>
      <c r="AQ196" s="52"/>
      <c r="AR196" s="53">
        <f t="shared" si="439"/>
        <v>0</v>
      </c>
      <c r="AS196" s="54"/>
      <c r="AT196" s="52"/>
      <c r="AU196" s="53">
        <f t="shared" si="440"/>
        <v>0</v>
      </c>
      <c r="AV196" s="54"/>
      <c r="AW196" s="52"/>
      <c r="AX196" s="52"/>
      <c r="AY196" s="52"/>
      <c r="AZ196" s="55"/>
      <c r="BA196" s="56"/>
      <c r="BB196" s="56"/>
      <c r="BC196" s="57"/>
    </row>
    <row r="197" spans="1:55" ht="17.25" hidden="1" customHeight="1" x14ac:dyDescent="0.2">
      <c r="A197" s="890"/>
      <c r="B197" s="892"/>
      <c r="C197" s="895"/>
      <c r="D197" s="898"/>
      <c r="E197" s="902"/>
      <c r="F197" s="904"/>
      <c r="G197" s="907"/>
      <c r="H197" s="910"/>
      <c r="I197" s="915"/>
      <c r="J197" s="916"/>
      <c r="K197" s="922"/>
      <c r="L197" s="926"/>
      <c r="M197" s="174"/>
      <c r="N197" s="175"/>
      <c r="O197" s="176"/>
      <c r="P197" s="46"/>
      <c r="Q197" s="47"/>
      <c r="R197" s="929"/>
      <c r="S197" s="48"/>
      <c r="T197" s="887"/>
      <c r="U197" s="49"/>
      <c r="V197" s="887"/>
      <c r="W197" s="49"/>
      <c r="X197" s="887"/>
      <c r="Y197" s="49"/>
      <c r="Z197" s="887"/>
      <c r="AA197" s="49"/>
      <c r="AB197" s="887"/>
      <c r="AC197" s="49"/>
      <c r="AD197" s="887"/>
      <c r="AE197" s="49"/>
      <c r="AF197" s="887"/>
      <c r="AG197" s="50"/>
      <c r="AH197" s="859"/>
      <c r="AI197" s="859"/>
      <c r="AJ197" s="920"/>
      <c r="AK197" s="103">
        <f t="shared" si="438"/>
        <v>0</v>
      </c>
      <c r="AL197" s="51"/>
      <c r="AM197" s="52"/>
      <c r="AN197" s="52"/>
      <c r="AO197" s="52"/>
      <c r="AP197" s="52"/>
      <c r="AQ197" s="52"/>
      <c r="AR197" s="53">
        <f t="shared" si="439"/>
        <v>0</v>
      </c>
      <c r="AS197" s="54"/>
      <c r="AT197" s="52"/>
      <c r="AU197" s="53">
        <f t="shared" si="440"/>
        <v>0</v>
      </c>
      <c r="AV197" s="54"/>
      <c r="AW197" s="52"/>
      <c r="AX197" s="52"/>
      <c r="AY197" s="52"/>
      <c r="AZ197" s="55"/>
      <c r="BA197" s="56"/>
      <c r="BB197" s="56"/>
      <c r="BC197" s="57"/>
    </row>
    <row r="198" spans="1:55" ht="17.25" hidden="1" customHeight="1" x14ac:dyDescent="0.2">
      <c r="A198" s="890"/>
      <c r="B198" s="892"/>
      <c r="C198" s="895"/>
      <c r="D198" s="898"/>
      <c r="E198" s="902"/>
      <c r="F198" s="904"/>
      <c r="G198" s="907"/>
      <c r="H198" s="910"/>
      <c r="I198" s="915"/>
      <c r="J198" s="916"/>
      <c r="K198" s="922"/>
      <c r="L198" s="926"/>
      <c r="M198" s="174"/>
      <c r="N198" s="175"/>
      <c r="O198" s="176"/>
      <c r="P198" s="46"/>
      <c r="Q198" s="47"/>
      <c r="R198" s="929"/>
      <c r="S198" s="48"/>
      <c r="T198" s="887"/>
      <c r="U198" s="49"/>
      <c r="V198" s="887"/>
      <c r="W198" s="49"/>
      <c r="X198" s="887"/>
      <c r="Y198" s="49"/>
      <c r="Z198" s="887"/>
      <c r="AA198" s="49"/>
      <c r="AB198" s="887"/>
      <c r="AC198" s="49"/>
      <c r="AD198" s="887"/>
      <c r="AE198" s="49"/>
      <c r="AF198" s="887"/>
      <c r="AG198" s="50"/>
      <c r="AH198" s="859"/>
      <c r="AI198" s="859"/>
      <c r="AJ198" s="920"/>
      <c r="AK198" s="103">
        <f t="shared" si="438"/>
        <v>0</v>
      </c>
      <c r="AL198" s="51"/>
      <c r="AM198" s="52"/>
      <c r="AN198" s="52"/>
      <c r="AO198" s="52"/>
      <c r="AP198" s="52"/>
      <c r="AQ198" s="52"/>
      <c r="AR198" s="53">
        <f t="shared" si="439"/>
        <v>0</v>
      </c>
      <c r="AS198" s="54"/>
      <c r="AT198" s="52"/>
      <c r="AU198" s="53">
        <f t="shared" si="440"/>
        <v>0</v>
      </c>
      <c r="AV198" s="54"/>
      <c r="AW198" s="52"/>
      <c r="AX198" s="52"/>
      <c r="AY198" s="52"/>
      <c r="AZ198" s="55"/>
      <c r="BA198" s="56"/>
      <c r="BB198" s="56"/>
      <c r="BC198" s="57"/>
    </row>
    <row r="199" spans="1:55" ht="17.25" hidden="1" customHeight="1" x14ac:dyDescent="0.2">
      <c r="A199" s="890"/>
      <c r="B199" s="892"/>
      <c r="C199" s="895"/>
      <c r="D199" s="898"/>
      <c r="E199" s="902"/>
      <c r="F199" s="904"/>
      <c r="G199" s="907"/>
      <c r="H199" s="910"/>
      <c r="I199" s="915"/>
      <c r="J199" s="916"/>
      <c r="K199" s="922"/>
      <c r="L199" s="926"/>
      <c r="M199" s="174"/>
      <c r="N199" s="175"/>
      <c r="O199" s="176"/>
      <c r="P199" s="46"/>
      <c r="Q199" s="47"/>
      <c r="R199" s="929"/>
      <c r="S199" s="48"/>
      <c r="T199" s="887"/>
      <c r="U199" s="49"/>
      <c r="V199" s="887"/>
      <c r="W199" s="49"/>
      <c r="X199" s="887"/>
      <c r="Y199" s="49"/>
      <c r="Z199" s="887"/>
      <c r="AA199" s="49"/>
      <c r="AB199" s="887"/>
      <c r="AC199" s="49"/>
      <c r="AD199" s="887"/>
      <c r="AE199" s="49"/>
      <c r="AF199" s="887"/>
      <c r="AG199" s="50"/>
      <c r="AH199" s="859"/>
      <c r="AI199" s="859"/>
      <c r="AJ199" s="920"/>
      <c r="AK199" s="103">
        <f t="shared" si="438"/>
        <v>0</v>
      </c>
      <c r="AL199" s="51"/>
      <c r="AM199" s="52"/>
      <c r="AN199" s="52"/>
      <c r="AO199" s="52"/>
      <c r="AP199" s="52"/>
      <c r="AQ199" s="52"/>
      <c r="AR199" s="53">
        <f t="shared" si="439"/>
        <v>0</v>
      </c>
      <c r="AS199" s="54"/>
      <c r="AT199" s="52"/>
      <c r="AU199" s="53">
        <f t="shared" si="440"/>
        <v>0</v>
      </c>
      <c r="AV199" s="54"/>
      <c r="AW199" s="52"/>
      <c r="AX199" s="52"/>
      <c r="AY199" s="52"/>
      <c r="AZ199" s="55"/>
      <c r="BA199" s="56"/>
      <c r="BB199" s="56"/>
      <c r="BC199" s="57"/>
    </row>
    <row r="200" spans="1:55" ht="17.25" hidden="1" customHeight="1" x14ac:dyDescent="0.2">
      <c r="A200" s="890"/>
      <c r="B200" s="893"/>
      <c r="C200" s="896"/>
      <c r="D200" s="899"/>
      <c r="E200" s="902"/>
      <c r="F200" s="905"/>
      <c r="G200" s="908"/>
      <c r="H200" s="911"/>
      <c r="I200" s="915"/>
      <c r="J200" s="916"/>
      <c r="K200" s="923"/>
      <c r="L200" s="926"/>
      <c r="M200" s="177"/>
      <c r="N200" s="178"/>
      <c r="O200" s="179"/>
      <c r="P200" s="106"/>
      <c r="Q200" s="107"/>
      <c r="R200" s="929"/>
      <c r="S200" s="108"/>
      <c r="T200" s="887"/>
      <c r="U200" s="109"/>
      <c r="V200" s="887"/>
      <c r="W200" s="109"/>
      <c r="X200" s="887"/>
      <c r="Y200" s="109"/>
      <c r="Z200" s="887"/>
      <c r="AA200" s="109"/>
      <c r="AB200" s="887"/>
      <c r="AC200" s="109"/>
      <c r="AD200" s="887"/>
      <c r="AE200" s="109"/>
      <c r="AF200" s="887"/>
      <c r="AG200" s="110"/>
      <c r="AH200" s="859"/>
      <c r="AI200" s="859"/>
      <c r="AJ200" s="921"/>
      <c r="AK200" s="103">
        <f t="shared" si="438"/>
        <v>0</v>
      </c>
      <c r="AL200" s="111"/>
      <c r="AM200" s="112"/>
      <c r="AN200" s="112"/>
      <c r="AO200" s="112"/>
      <c r="AP200" s="112"/>
      <c r="AQ200" s="112"/>
      <c r="AR200" s="53">
        <f t="shared" si="439"/>
        <v>0</v>
      </c>
      <c r="AS200" s="113"/>
      <c r="AT200" s="112"/>
      <c r="AU200" s="53">
        <f>SUM(AS200:AT200)</f>
        <v>0</v>
      </c>
      <c r="AV200" s="113"/>
      <c r="AW200" s="112"/>
      <c r="AX200" s="112"/>
      <c r="AY200" s="112"/>
      <c r="AZ200" s="114"/>
      <c r="BA200" s="115"/>
      <c r="BB200" s="115"/>
      <c r="BC200" s="116"/>
    </row>
    <row r="201" spans="1:55" ht="9.9499999999999993" hidden="1" customHeight="1" thickBot="1" x14ac:dyDescent="0.25">
      <c r="A201" s="891"/>
      <c r="B201" s="894"/>
      <c r="C201" s="897"/>
      <c r="D201" s="900"/>
      <c r="E201" s="903"/>
      <c r="F201" s="906"/>
      <c r="G201" s="909"/>
      <c r="H201" s="912"/>
      <c r="I201" s="917"/>
      <c r="J201" s="918"/>
      <c r="K201" s="924"/>
      <c r="L201" s="927"/>
      <c r="M201" s="180"/>
      <c r="N201" s="181"/>
      <c r="O201" s="182"/>
      <c r="P201" s="117"/>
      <c r="Q201" s="117"/>
      <c r="R201" s="930"/>
      <c r="S201" s="183"/>
      <c r="T201" s="888"/>
      <c r="U201" s="184"/>
      <c r="V201" s="888"/>
      <c r="W201" s="184"/>
      <c r="X201" s="888"/>
      <c r="Y201" s="184"/>
      <c r="Z201" s="888"/>
      <c r="AA201" s="184"/>
      <c r="AB201" s="888"/>
      <c r="AC201" s="184"/>
      <c r="AD201" s="888"/>
      <c r="AE201" s="184"/>
      <c r="AF201" s="888"/>
      <c r="AG201" s="185"/>
      <c r="AH201" s="860"/>
      <c r="AI201" s="860"/>
      <c r="AJ201" s="118"/>
      <c r="AK201" s="119"/>
      <c r="AL201" s="186"/>
      <c r="AM201" s="187"/>
      <c r="AN201" s="187"/>
      <c r="AO201" s="187"/>
      <c r="AP201" s="187"/>
      <c r="AQ201" s="187"/>
      <c r="AR201" s="120"/>
      <c r="AS201" s="188"/>
      <c r="AT201" s="187"/>
      <c r="AU201" s="120"/>
      <c r="AV201" s="188"/>
      <c r="AW201" s="187"/>
      <c r="AX201" s="187"/>
      <c r="AY201" s="187"/>
      <c r="AZ201" s="189"/>
      <c r="BA201" s="190"/>
      <c r="BB201" s="190"/>
      <c r="BC201" s="191"/>
    </row>
    <row r="202" spans="1:55" ht="6" customHeight="1" x14ac:dyDescent="0.2">
      <c r="A202" s="156"/>
      <c r="B202" s="192"/>
      <c r="C202" s="192"/>
      <c r="D202" s="192"/>
      <c r="E202" s="192"/>
      <c r="F202" s="192"/>
      <c r="G202" s="192"/>
      <c r="H202" s="192"/>
      <c r="I202" s="943"/>
      <c r="J202" s="943"/>
      <c r="K202" s="192"/>
      <c r="L202" s="192"/>
      <c r="M202" s="192"/>
      <c r="N202" s="192"/>
      <c r="O202" s="192"/>
      <c r="P202" s="192"/>
      <c r="Q202" s="192"/>
      <c r="R202" s="192"/>
      <c r="S202" s="192"/>
      <c r="T202" s="192"/>
      <c r="U202" s="192"/>
      <c r="V202" s="192"/>
      <c r="W202" s="192"/>
      <c r="X202" s="192"/>
      <c r="Y202" s="192"/>
      <c r="Z202" s="192"/>
      <c r="AA202" s="192"/>
      <c r="AB202" s="192"/>
      <c r="AC202" s="192"/>
      <c r="AD202" s="192"/>
      <c r="AE202" s="192"/>
      <c r="AF202" s="192"/>
      <c r="AG202" s="192"/>
      <c r="AH202" s="192"/>
      <c r="AI202" s="192"/>
      <c r="AJ202" s="192"/>
      <c r="AK202" s="193"/>
      <c r="AL202" s="193"/>
      <c r="AM202" s="193"/>
      <c r="AN202" s="193"/>
      <c r="AO202" s="193"/>
      <c r="AP202" s="193"/>
      <c r="AQ202" s="194"/>
      <c r="AR202" s="193"/>
      <c r="AS202" s="193"/>
      <c r="AT202" s="193"/>
      <c r="AU202" s="193"/>
      <c r="AV202" s="193"/>
      <c r="AW202" s="193"/>
      <c r="AX202" s="193"/>
      <c r="AY202" s="193"/>
      <c r="AZ202" s="193"/>
      <c r="BA202" s="193"/>
      <c r="BB202" s="193"/>
      <c r="BC202" s="156"/>
    </row>
    <row r="204" spans="1:55" x14ac:dyDescent="0.2">
      <c r="B204" s="946"/>
      <c r="C204" s="948" t="s">
        <v>1669</v>
      </c>
      <c r="D204" s="949"/>
      <c r="E204" s="949"/>
      <c r="F204" s="949"/>
      <c r="G204" s="949"/>
      <c r="H204" s="949"/>
      <c r="I204" s="949"/>
      <c r="J204" s="949"/>
    </row>
    <row r="205" spans="1:55" x14ac:dyDescent="0.2">
      <c r="B205" s="947"/>
      <c r="C205" s="948"/>
      <c r="D205" s="949"/>
      <c r="E205" s="949"/>
      <c r="F205" s="949"/>
      <c r="G205" s="949"/>
      <c r="H205" s="949"/>
      <c r="I205" s="949"/>
      <c r="J205" s="949"/>
    </row>
    <row r="311" spans="14:15" x14ac:dyDescent="0.2">
      <c r="N311" s="121" t="s">
        <v>1906</v>
      </c>
      <c r="O311" s="121" t="s">
        <v>1907</v>
      </c>
    </row>
    <row r="312" spans="14:15" x14ac:dyDescent="0.2">
      <c r="N312" s="121">
        <v>2016</v>
      </c>
      <c r="O312" s="121">
        <v>6</v>
      </c>
    </row>
    <row r="313" spans="14:15" x14ac:dyDescent="0.2">
      <c r="N313" s="121">
        <v>2017</v>
      </c>
      <c r="O313" s="121">
        <v>7</v>
      </c>
    </row>
    <row r="314" spans="14:15" x14ac:dyDescent="0.2">
      <c r="N314" s="121">
        <v>2018</v>
      </c>
      <c r="O314" s="121">
        <v>8</v>
      </c>
    </row>
    <row r="315" spans="14:15" x14ac:dyDescent="0.2">
      <c r="N315" s="121">
        <v>2019</v>
      </c>
      <c r="O315" s="121">
        <v>9</v>
      </c>
    </row>
    <row r="316" spans="14:15" x14ac:dyDescent="0.2">
      <c r="N316" s="121">
        <v>2020</v>
      </c>
      <c r="O316" s="121">
        <v>10</v>
      </c>
    </row>
  </sheetData>
  <sheetProtection algorithmName="SHA-512" hashValue="6HVuLXwMv5MnvbIeyqPUl/lULC44+7Xv5P1v+ktHj1GdEz2UuJu532rNYltsGgelGKVOybOuU3bzCZ/iFdTUCg==" saltValue="TDPY3SaYoW0398I+GqTszA==" spinCount="100000" sheet="1" objects="1" scenarios="1"/>
  <mergeCells count="498">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4:B205"/>
    <mergeCell ref="C204:J205"/>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4:AF120"/>
    <mergeCell ref="AJ114:AJ119"/>
    <mergeCell ref="K114:K120"/>
    <mergeCell ref="L114:L120"/>
    <mergeCell ref="R114:R120"/>
    <mergeCell ref="T114:T120"/>
    <mergeCell ref="V114:V120"/>
    <mergeCell ref="X114:X120"/>
    <mergeCell ref="Z114:Z120"/>
    <mergeCell ref="AB114:AB120"/>
    <mergeCell ref="AD114:AD120"/>
    <mergeCell ref="AF105:AF111"/>
    <mergeCell ref="AJ105:AJ110"/>
    <mergeCell ref="I112:J112"/>
    <mergeCell ref="K105:K111"/>
    <mergeCell ref="L105:L111"/>
    <mergeCell ref="R105:R111"/>
    <mergeCell ref="T105:T111"/>
    <mergeCell ref="V105:V111"/>
    <mergeCell ref="X105:X111"/>
    <mergeCell ref="Z105:Z111"/>
    <mergeCell ref="AB105:AB111"/>
    <mergeCell ref="AD105:AD111"/>
    <mergeCell ref="V150:V156"/>
    <mergeCell ref="X150:X156"/>
    <mergeCell ref="Z150:Z156"/>
    <mergeCell ref="AB150:AB156"/>
    <mergeCell ref="AD150:AD156"/>
    <mergeCell ref="AF123:AF129"/>
    <mergeCell ref="AJ123:AJ128"/>
    <mergeCell ref="I130:J130"/>
    <mergeCell ref="K123:K129"/>
    <mergeCell ref="L123:L129"/>
    <mergeCell ref="R123:R129"/>
    <mergeCell ref="T123:T129"/>
    <mergeCell ref="V123:V129"/>
    <mergeCell ref="X123:X129"/>
    <mergeCell ref="Z123:Z129"/>
    <mergeCell ref="AB123:AB129"/>
    <mergeCell ref="AD123:AD129"/>
    <mergeCell ref="T159:T165"/>
    <mergeCell ref="V159:V165"/>
    <mergeCell ref="X159:X165"/>
    <mergeCell ref="Z159:Z165"/>
    <mergeCell ref="AB159:AB165"/>
    <mergeCell ref="AD159:AD165"/>
    <mergeCell ref="I157:J157"/>
    <mergeCell ref="AJ141:AJ146"/>
    <mergeCell ref="I148:J148"/>
    <mergeCell ref="K141:K147"/>
    <mergeCell ref="L141:L147"/>
    <mergeCell ref="R141:R147"/>
    <mergeCell ref="T141:T147"/>
    <mergeCell ref="V141:V147"/>
    <mergeCell ref="X141:X147"/>
    <mergeCell ref="Z141:Z147"/>
    <mergeCell ref="AB141:AB147"/>
    <mergeCell ref="AD141:AD147"/>
    <mergeCell ref="AF150:AF156"/>
    <mergeCell ref="AJ150:AJ155"/>
    <mergeCell ref="K150:K156"/>
    <mergeCell ref="L150:L156"/>
    <mergeCell ref="R150:R156"/>
    <mergeCell ref="T150:T156"/>
    <mergeCell ref="AF22:AF28"/>
    <mergeCell ref="AJ22:AJ27"/>
    <mergeCell ref="I29:J29"/>
    <mergeCell ref="K195:K201"/>
    <mergeCell ref="L195:L201"/>
    <mergeCell ref="R195:R201"/>
    <mergeCell ref="T195:T201"/>
    <mergeCell ref="V195:V201"/>
    <mergeCell ref="X195:X201"/>
    <mergeCell ref="Z195:Z201"/>
    <mergeCell ref="AB195:AB201"/>
    <mergeCell ref="AD195:AD201"/>
    <mergeCell ref="I193:J193"/>
    <mergeCell ref="AF177:AF183"/>
    <mergeCell ref="AJ177:AJ182"/>
    <mergeCell ref="I184:J184"/>
    <mergeCell ref="K177:K183"/>
    <mergeCell ref="L177:L183"/>
    <mergeCell ref="R177:R183"/>
    <mergeCell ref="T177:T183"/>
    <mergeCell ref="V177:V183"/>
    <mergeCell ref="X177:X183"/>
    <mergeCell ref="Z177:Z183"/>
    <mergeCell ref="AB177:AB183"/>
    <mergeCell ref="R22:R28"/>
    <mergeCell ref="T22:T28"/>
    <mergeCell ref="V22:V28"/>
    <mergeCell ref="X22:X28"/>
    <mergeCell ref="Z22:Z28"/>
    <mergeCell ref="AB22:AB28"/>
    <mergeCell ref="AD22:AD28"/>
    <mergeCell ref="I202:J202"/>
    <mergeCell ref="A21:A28"/>
    <mergeCell ref="B22:B28"/>
    <mergeCell ref="C22:C28"/>
    <mergeCell ref="D22:D28"/>
    <mergeCell ref="E22:E28"/>
    <mergeCell ref="F22:F28"/>
    <mergeCell ref="G22:G28"/>
    <mergeCell ref="H22:H28"/>
    <mergeCell ref="I22:J28"/>
    <mergeCell ref="I175:J175"/>
    <mergeCell ref="I166:J166"/>
    <mergeCell ref="I139:J139"/>
    <mergeCell ref="I121:J121"/>
    <mergeCell ref="I103:J103"/>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5:AF201"/>
    <mergeCell ref="AJ195:AJ200"/>
    <mergeCell ref="AD177:AD183"/>
    <mergeCell ref="AF186:AF192"/>
    <mergeCell ref="AJ186:AJ191"/>
    <mergeCell ref="K186:K192"/>
    <mergeCell ref="L186:L192"/>
    <mergeCell ref="R186:R192"/>
    <mergeCell ref="T186:T192"/>
    <mergeCell ref="V186:V192"/>
    <mergeCell ref="X186:X192"/>
    <mergeCell ref="Z186:Z192"/>
    <mergeCell ref="AB186:AB192"/>
    <mergeCell ref="AD186:AD192"/>
    <mergeCell ref="AF159:AF165"/>
    <mergeCell ref="AJ159:AJ164"/>
    <mergeCell ref="K159:K165"/>
    <mergeCell ref="X67:X73"/>
    <mergeCell ref="Z67:Z73"/>
    <mergeCell ref="L159:L165"/>
    <mergeCell ref="R159:R165"/>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2"/>
    <mergeCell ref="C94:C102"/>
    <mergeCell ref="D94:D102"/>
    <mergeCell ref="E94:E102"/>
    <mergeCell ref="F94:F102"/>
    <mergeCell ref="G94:G102"/>
    <mergeCell ref="H94:H102"/>
    <mergeCell ref="I94:J102"/>
    <mergeCell ref="AF76:AF82"/>
    <mergeCell ref="AD94:AD102"/>
    <mergeCell ref="F114:F120"/>
    <mergeCell ref="G114:G120"/>
    <mergeCell ref="H114:H120"/>
    <mergeCell ref="I114:J120"/>
    <mergeCell ref="AF94:AF102"/>
    <mergeCell ref="AJ94:AJ101"/>
    <mergeCell ref="A104:A111"/>
    <mergeCell ref="B105:B111"/>
    <mergeCell ref="C105:C111"/>
    <mergeCell ref="D105:D111"/>
    <mergeCell ref="E105:E111"/>
    <mergeCell ref="F105:F111"/>
    <mergeCell ref="G105:G111"/>
    <mergeCell ref="H105:H111"/>
    <mergeCell ref="I105:J111"/>
    <mergeCell ref="K94:K102"/>
    <mergeCell ref="L94:L102"/>
    <mergeCell ref="R94:R102"/>
    <mergeCell ref="T94:T102"/>
    <mergeCell ref="V94:V102"/>
    <mergeCell ref="X94:X102"/>
    <mergeCell ref="Z94:Z102"/>
    <mergeCell ref="AB94:AB102"/>
    <mergeCell ref="A93:A102"/>
    <mergeCell ref="A113:A120"/>
    <mergeCell ref="B114:B120"/>
    <mergeCell ref="C114:C120"/>
    <mergeCell ref="D114:D120"/>
    <mergeCell ref="AD132:AD138"/>
    <mergeCell ref="A131:A138"/>
    <mergeCell ref="B132:B138"/>
    <mergeCell ref="C132:C138"/>
    <mergeCell ref="D132:D138"/>
    <mergeCell ref="E132:E138"/>
    <mergeCell ref="F132:F138"/>
    <mergeCell ref="G132:G138"/>
    <mergeCell ref="H132:H138"/>
    <mergeCell ref="I132:J138"/>
    <mergeCell ref="A122:A129"/>
    <mergeCell ref="B123:B129"/>
    <mergeCell ref="C123:C129"/>
    <mergeCell ref="D123:D129"/>
    <mergeCell ref="E123:E129"/>
    <mergeCell ref="F123:F129"/>
    <mergeCell ref="G123:G129"/>
    <mergeCell ref="H123:H129"/>
    <mergeCell ref="I123:J129"/>
    <mergeCell ref="E114:E120"/>
    <mergeCell ref="F150:F156"/>
    <mergeCell ref="G150:G156"/>
    <mergeCell ref="H150:H156"/>
    <mergeCell ref="I150:J156"/>
    <mergeCell ref="AF132:AF138"/>
    <mergeCell ref="AJ132:AJ137"/>
    <mergeCell ref="A140:A147"/>
    <mergeCell ref="B141:B147"/>
    <mergeCell ref="C141:C147"/>
    <mergeCell ref="D141:D147"/>
    <mergeCell ref="E141:E147"/>
    <mergeCell ref="F141:F147"/>
    <mergeCell ref="G141:G147"/>
    <mergeCell ref="H141:H147"/>
    <mergeCell ref="I141:J147"/>
    <mergeCell ref="K132:K138"/>
    <mergeCell ref="L132:L138"/>
    <mergeCell ref="R132:R138"/>
    <mergeCell ref="T132:T138"/>
    <mergeCell ref="V132:V138"/>
    <mergeCell ref="X132:X138"/>
    <mergeCell ref="Z132:Z138"/>
    <mergeCell ref="AB132:AB138"/>
    <mergeCell ref="AF141:AF147"/>
    <mergeCell ref="A149:A156"/>
    <mergeCell ref="B150:B156"/>
    <mergeCell ref="C150:C156"/>
    <mergeCell ref="D150:D156"/>
    <mergeCell ref="AD168:AD174"/>
    <mergeCell ref="A167:A174"/>
    <mergeCell ref="B168:B174"/>
    <mergeCell ref="C168:C174"/>
    <mergeCell ref="D168:D174"/>
    <mergeCell ref="E168:E174"/>
    <mergeCell ref="F168:F174"/>
    <mergeCell ref="G168:G174"/>
    <mergeCell ref="H168:H174"/>
    <mergeCell ref="I168:J174"/>
    <mergeCell ref="A158:A165"/>
    <mergeCell ref="B159:B165"/>
    <mergeCell ref="C159:C165"/>
    <mergeCell ref="D159:D165"/>
    <mergeCell ref="E159:E165"/>
    <mergeCell ref="F159:F165"/>
    <mergeCell ref="G159:G165"/>
    <mergeCell ref="H159:H165"/>
    <mergeCell ref="I159:J165"/>
    <mergeCell ref="E150:E156"/>
    <mergeCell ref="AF168:AF174"/>
    <mergeCell ref="AJ168:AJ173"/>
    <mergeCell ref="A176:A183"/>
    <mergeCell ref="B177:B183"/>
    <mergeCell ref="C177:C183"/>
    <mergeCell ref="D177:D183"/>
    <mergeCell ref="E177:E183"/>
    <mergeCell ref="F177:F183"/>
    <mergeCell ref="G177:G183"/>
    <mergeCell ref="H177:H183"/>
    <mergeCell ref="I177:J183"/>
    <mergeCell ref="K168:K174"/>
    <mergeCell ref="L168:L174"/>
    <mergeCell ref="R168:R174"/>
    <mergeCell ref="T168:T174"/>
    <mergeCell ref="V168:V174"/>
    <mergeCell ref="X168:X174"/>
    <mergeCell ref="Z168:Z174"/>
    <mergeCell ref="AB168:AB174"/>
    <mergeCell ref="F195:F201"/>
    <mergeCell ref="G195:G201"/>
    <mergeCell ref="H195:H201"/>
    <mergeCell ref="I195:J201"/>
    <mergeCell ref="E186:E192"/>
    <mergeCell ref="F186:F192"/>
    <mergeCell ref="G186:G192"/>
    <mergeCell ref="H186:H192"/>
    <mergeCell ref="I186:J192"/>
    <mergeCell ref="A185:A192"/>
    <mergeCell ref="B186:B192"/>
    <mergeCell ref="C186:C192"/>
    <mergeCell ref="D186:D192"/>
    <mergeCell ref="A194:A201"/>
    <mergeCell ref="B195:B201"/>
    <mergeCell ref="C195:C201"/>
    <mergeCell ref="D195:D201"/>
    <mergeCell ref="E195:E201"/>
    <mergeCell ref="AH22:AH28"/>
    <mergeCell ref="AH31:AH37"/>
    <mergeCell ref="AH40:AH46"/>
    <mergeCell ref="AH49:AH55"/>
    <mergeCell ref="AH58:AH64"/>
    <mergeCell ref="AH67:AH73"/>
    <mergeCell ref="AH76:AH82"/>
    <mergeCell ref="AH85:AH91"/>
    <mergeCell ref="AH94:AH102"/>
  </mergeCells>
  <dataValidations count="4">
    <dataValidation type="list" allowBlank="1" showInputMessage="1" showErrorMessage="1" sqref="WVM983160 WLQ983160 WBU983160 VRY983160 VIC983160 UYG983160 UOK983160 UEO983160 TUS983160 TKW983160 TBA983160 SRE983160 SHI983160 RXM983160 RNQ983160 RDU983160 QTY983160 QKC983160 QAG983160 PQK983160 PGO983160 OWS983160 OMW983160 ODA983160 NTE983160 NJI983160 MZM983160 MPQ983160 MFU983160 LVY983160 LMC983160 LCG983160 KSK983160 KIO983160 JYS983160 JOW983160 JFA983160 IVE983160 ILI983160 IBM983160 HRQ983160 HHU983160 GXY983160 GOC983160 GEG983160 FUK983160 FKO983160 FAS983160 EQW983160 EHA983160 DXE983160 DNI983160 DDM983160 CTQ983160 CJU983160 BZY983160 BQC983160 BGG983160 AWK983160 AMO983160 ACS983160 SW983160 JA983160 B983160 WVM917624 WLQ917624 WBU917624 VRY917624 VIC917624 UYG917624 UOK917624 UEO917624 TUS917624 TKW917624 TBA917624 SRE917624 SHI917624 RXM917624 RNQ917624 RDU917624 QTY917624 QKC917624 QAG917624 PQK917624 PGO917624 OWS917624 OMW917624 ODA917624 NTE917624 NJI917624 MZM917624 MPQ917624 MFU917624 LVY917624 LMC917624 LCG917624 KSK917624 KIO917624 JYS917624 JOW917624 JFA917624 IVE917624 ILI917624 IBM917624 HRQ917624 HHU917624 GXY917624 GOC917624 GEG917624 FUK917624 FKO917624 FAS917624 EQW917624 EHA917624 DXE917624 DNI917624 DDM917624 CTQ917624 CJU917624 BZY917624 BQC917624 BGG917624 AWK917624 AMO917624 ACS917624 SW917624 JA917624 B917624 WVM852088 WLQ852088 WBU852088 VRY852088 VIC852088 UYG852088 UOK852088 UEO852088 TUS852088 TKW852088 TBA852088 SRE852088 SHI852088 RXM852088 RNQ852088 RDU852088 QTY852088 QKC852088 QAG852088 PQK852088 PGO852088 OWS852088 OMW852088 ODA852088 NTE852088 NJI852088 MZM852088 MPQ852088 MFU852088 LVY852088 LMC852088 LCG852088 KSK852088 KIO852088 JYS852088 JOW852088 JFA852088 IVE852088 ILI852088 IBM852088 HRQ852088 HHU852088 GXY852088 GOC852088 GEG852088 FUK852088 FKO852088 FAS852088 EQW852088 EHA852088 DXE852088 DNI852088 DDM852088 CTQ852088 CJU852088 BZY852088 BQC852088 BGG852088 AWK852088 AMO852088 ACS852088 SW852088 JA852088 B852088 WVM786552 WLQ786552 WBU786552 VRY786552 VIC786552 UYG786552 UOK786552 UEO786552 TUS786552 TKW786552 TBA786552 SRE786552 SHI786552 RXM786552 RNQ786552 RDU786552 QTY786552 QKC786552 QAG786552 PQK786552 PGO786552 OWS786552 OMW786552 ODA786552 NTE786552 NJI786552 MZM786552 MPQ786552 MFU786552 LVY786552 LMC786552 LCG786552 KSK786552 KIO786552 JYS786552 JOW786552 JFA786552 IVE786552 ILI786552 IBM786552 HRQ786552 HHU786552 GXY786552 GOC786552 GEG786552 FUK786552 FKO786552 FAS786552 EQW786552 EHA786552 DXE786552 DNI786552 DDM786552 CTQ786552 CJU786552 BZY786552 BQC786552 BGG786552 AWK786552 AMO786552 ACS786552 SW786552 JA786552 B786552 WVM721016 WLQ721016 WBU721016 VRY721016 VIC721016 UYG721016 UOK721016 UEO721016 TUS721016 TKW721016 TBA721016 SRE721016 SHI721016 RXM721016 RNQ721016 RDU721016 QTY721016 QKC721016 QAG721016 PQK721016 PGO721016 OWS721016 OMW721016 ODA721016 NTE721016 NJI721016 MZM721016 MPQ721016 MFU721016 LVY721016 LMC721016 LCG721016 KSK721016 KIO721016 JYS721016 JOW721016 JFA721016 IVE721016 ILI721016 IBM721016 HRQ721016 HHU721016 GXY721016 GOC721016 GEG721016 FUK721016 FKO721016 FAS721016 EQW721016 EHA721016 DXE721016 DNI721016 DDM721016 CTQ721016 CJU721016 BZY721016 BQC721016 BGG721016 AWK721016 AMO721016 ACS721016 SW721016 JA721016 B721016 WVM655480 WLQ655480 WBU655480 VRY655480 VIC655480 UYG655480 UOK655480 UEO655480 TUS655480 TKW655480 TBA655480 SRE655480 SHI655480 RXM655480 RNQ655480 RDU655480 QTY655480 QKC655480 QAG655480 PQK655480 PGO655480 OWS655480 OMW655480 ODA655480 NTE655480 NJI655480 MZM655480 MPQ655480 MFU655480 LVY655480 LMC655480 LCG655480 KSK655480 KIO655480 JYS655480 JOW655480 JFA655480 IVE655480 ILI655480 IBM655480 HRQ655480 HHU655480 GXY655480 GOC655480 GEG655480 FUK655480 FKO655480 FAS655480 EQW655480 EHA655480 DXE655480 DNI655480 DDM655480 CTQ655480 CJU655480 BZY655480 BQC655480 BGG655480 AWK655480 AMO655480 ACS655480 SW655480 JA655480 B655480 WVM589944 WLQ589944 WBU589944 VRY589944 VIC589944 UYG589944 UOK589944 UEO589944 TUS589944 TKW589944 TBA589944 SRE589944 SHI589944 RXM589944 RNQ589944 RDU589944 QTY589944 QKC589944 QAG589944 PQK589944 PGO589944 OWS589944 OMW589944 ODA589944 NTE589944 NJI589944 MZM589944 MPQ589944 MFU589944 LVY589944 LMC589944 LCG589944 KSK589944 KIO589944 JYS589944 JOW589944 JFA589944 IVE589944 ILI589944 IBM589944 HRQ589944 HHU589944 GXY589944 GOC589944 GEG589944 FUK589944 FKO589944 FAS589944 EQW589944 EHA589944 DXE589944 DNI589944 DDM589944 CTQ589944 CJU589944 BZY589944 BQC589944 BGG589944 AWK589944 AMO589944 ACS589944 SW589944 JA589944 B589944 WVM524408 WLQ524408 WBU524408 VRY524408 VIC524408 UYG524408 UOK524408 UEO524408 TUS524408 TKW524408 TBA524408 SRE524408 SHI524408 RXM524408 RNQ524408 RDU524408 QTY524408 QKC524408 QAG524408 PQK524408 PGO524408 OWS524408 OMW524408 ODA524408 NTE524408 NJI524408 MZM524408 MPQ524408 MFU524408 LVY524408 LMC524408 LCG524408 KSK524408 KIO524408 JYS524408 JOW524408 JFA524408 IVE524408 ILI524408 IBM524408 HRQ524408 HHU524408 GXY524408 GOC524408 GEG524408 FUK524408 FKO524408 FAS524408 EQW524408 EHA524408 DXE524408 DNI524408 DDM524408 CTQ524408 CJU524408 BZY524408 BQC524408 BGG524408 AWK524408 AMO524408 ACS524408 SW524408 JA524408 B524408 WVM458872 WLQ458872 WBU458872 VRY458872 VIC458872 UYG458872 UOK458872 UEO458872 TUS458872 TKW458872 TBA458872 SRE458872 SHI458872 RXM458872 RNQ458872 RDU458872 QTY458872 QKC458872 QAG458872 PQK458872 PGO458872 OWS458872 OMW458872 ODA458872 NTE458872 NJI458872 MZM458872 MPQ458872 MFU458872 LVY458872 LMC458872 LCG458872 KSK458872 KIO458872 JYS458872 JOW458872 JFA458872 IVE458872 ILI458872 IBM458872 HRQ458872 HHU458872 GXY458872 GOC458872 GEG458872 FUK458872 FKO458872 FAS458872 EQW458872 EHA458872 DXE458872 DNI458872 DDM458872 CTQ458872 CJU458872 BZY458872 BQC458872 BGG458872 AWK458872 AMO458872 ACS458872 SW458872 JA458872 B458872 WVM393336 WLQ393336 WBU393336 VRY393336 VIC393336 UYG393336 UOK393336 UEO393336 TUS393336 TKW393336 TBA393336 SRE393336 SHI393336 RXM393336 RNQ393336 RDU393336 QTY393336 QKC393336 QAG393336 PQK393336 PGO393336 OWS393336 OMW393336 ODA393336 NTE393336 NJI393336 MZM393336 MPQ393336 MFU393336 LVY393336 LMC393336 LCG393336 KSK393336 KIO393336 JYS393336 JOW393336 JFA393336 IVE393336 ILI393336 IBM393336 HRQ393336 HHU393336 GXY393336 GOC393336 GEG393336 FUK393336 FKO393336 FAS393336 EQW393336 EHA393336 DXE393336 DNI393336 DDM393336 CTQ393336 CJU393336 BZY393336 BQC393336 BGG393336 AWK393336 AMO393336 ACS393336 SW393336 JA393336 B393336 WVM327800 WLQ327800 WBU327800 VRY327800 VIC327800 UYG327800 UOK327800 UEO327800 TUS327800 TKW327800 TBA327800 SRE327800 SHI327800 RXM327800 RNQ327800 RDU327800 QTY327800 QKC327800 QAG327800 PQK327800 PGO327800 OWS327800 OMW327800 ODA327800 NTE327800 NJI327800 MZM327800 MPQ327800 MFU327800 LVY327800 LMC327800 LCG327800 KSK327800 KIO327800 JYS327800 JOW327800 JFA327800 IVE327800 ILI327800 IBM327800 HRQ327800 HHU327800 GXY327800 GOC327800 GEG327800 FUK327800 FKO327800 FAS327800 EQW327800 EHA327800 DXE327800 DNI327800 DDM327800 CTQ327800 CJU327800 BZY327800 BQC327800 BGG327800 AWK327800 AMO327800 ACS327800 SW327800 JA327800 B327800 WVM262264 WLQ262264 WBU262264 VRY262264 VIC262264 UYG262264 UOK262264 UEO262264 TUS262264 TKW262264 TBA262264 SRE262264 SHI262264 RXM262264 RNQ262264 RDU262264 QTY262264 QKC262264 QAG262264 PQK262264 PGO262264 OWS262264 OMW262264 ODA262264 NTE262264 NJI262264 MZM262264 MPQ262264 MFU262264 LVY262264 LMC262264 LCG262264 KSK262264 KIO262264 JYS262264 JOW262264 JFA262264 IVE262264 ILI262264 IBM262264 HRQ262264 HHU262264 GXY262264 GOC262264 GEG262264 FUK262264 FKO262264 FAS262264 EQW262264 EHA262264 DXE262264 DNI262264 DDM262264 CTQ262264 CJU262264 BZY262264 BQC262264 BGG262264 AWK262264 AMO262264 ACS262264 SW262264 JA262264 B262264 WVM196728 WLQ196728 WBU196728 VRY196728 VIC196728 UYG196728 UOK196728 UEO196728 TUS196728 TKW196728 TBA196728 SRE196728 SHI196728 RXM196728 RNQ196728 RDU196728 QTY196728 QKC196728 QAG196728 PQK196728 PGO196728 OWS196728 OMW196728 ODA196728 NTE196728 NJI196728 MZM196728 MPQ196728 MFU196728 LVY196728 LMC196728 LCG196728 KSK196728 KIO196728 JYS196728 JOW196728 JFA196728 IVE196728 ILI196728 IBM196728 HRQ196728 HHU196728 GXY196728 GOC196728 GEG196728 FUK196728 FKO196728 FAS196728 EQW196728 EHA196728 DXE196728 DNI196728 DDM196728 CTQ196728 CJU196728 BZY196728 BQC196728 BGG196728 AWK196728 AMO196728 ACS196728 SW196728 JA196728 B196728 WVM131192 WLQ131192 WBU131192 VRY131192 VIC131192 UYG131192 UOK131192 UEO131192 TUS131192 TKW131192 TBA131192 SRE131192 SHI131192 RXM131192 RNQ131192 RDU131192 QTY131192 QKC131192 QAG131192 PQK131192 PGO131192 OWS131192 OMW131192 ODA131192 NTE131192 NJI131192 MZM131192 MPQ131192 MFU131192 LVY131192 LMC131192 LCG131192 KSK131192 KIO131192 JYS131192 JOW131192 JFA131192 IVE131192 ILI131192 IBM131192 HRQ131192 HHU131192 GXY131192 GOC131192 GEG131192 FUK131192 FKO131192 FAS131192 EQW131192 EHA131192 DXE131192 DNI131192 DDM131192 CTQ131192 CJU131192 BZY131192 BQC131192 BGG131192 AWK131192 AMO131192 ACS131192 SW131192 JA131192 B131192 WVM65656 WLQ65656 WBU65656 VRY65656 VIC65656 UYG65656 UOK65656 UEO65656 TUS65656 TKW65656 TBA65656 SRE65656 SHI65656 RXM65656 RNQ65656 RDU65656 QTY65656 QKC65656 QAG65656 PQK65656 PGO65656 OWS65656 OMW65656 ODA65656 NTE65656 NJI65656 MZM65656 MPQ65656 MFU65656 LVY65656 LMC65656 LCG65656 KSK65656 KIO65656 JYS65656 JOW65656 JFA65656 IVE65656 ILI65656 IBM65656 HRQ65656 HHU65656 GXY65656 GOC65656 GEG65656 FUK65656 FKO65656 FAS65656 EQW65656 EHA65656 DXE65656 DNI65656 DDM65656 CTQ65656 CJU65656 BZY65656 BQC65656 BGG65656 AWK65656 AMO65656 ACS65656 SW65656 JA65656 B65656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195:D201 D105:D111 D114:D120 D123:D129 D132:D138 D141:D147 D150:D156 D159:D165 D168:D174 D177:D183 D186:D192 D94:D102" xr:uid="{00000000-0002-0000-0000-000002000000}">
      <formula1>INDIRECT($D$9)</formula1>
    </dataValidation>
    <dataValidation type="list" allowBlank="1" showInputMessage="1" showErrorMessage="1" sqref="N3:P3" xr:uid="{D7A99C14-E1B4-40C9-9D9F-B5A4340BA9E6}">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WVX983154:WVZ983154 WMB983154:WMD983154 WCF983154:WCH983154 VSJ983154:VSL983154 VIN983154:VIP983154 UYR983154:UYT983154 UOV983154:UOX983154 UEZ983154:UFB983154 TVD983154:TVF983154 TLH983154:TLJ983154 TBL983154:TBN983154 SRP983154:SRR983154 SHT983154:SHV983154 RXX983154:RXZ983154 ROB983154:ROD983154 REF983154:REH983154 QUJ983154:QUL983154 QKN983154:QKP983154 QAR983154:QAT983154 PQV983154:PQX983154 PGZ983154:PHB983154 OXD983154:OXF983154 ONH983154:ONJ983154 ODL983154:ODN983154 NTP983154:NTR983154 NJT983154:NJV983154 MZX983154:MZZ983154 MQB983154:MQD983154 MGF983154:MGH983154 LWJ983154:LWL983154 LMN983154:LMP983154 LCR983154:LCT983154 KSV983154:KSX983154 KIZ983154:KJB983154 JZD983154:JZF983154 JPH983154:JPJ983154 JFL983154:JFN983154 IVP983154:IVR983154 ILT983154:ILV983154 IBX983154:IBZ983154 HSB983154:HSD983154 HIF983154:HIH983154 GYJ983154:GYL983154 GON983154:GOP983154 GER983154:GET983154 FUV983154:FUX983154 FKZ983154:FLB983154 FBD983154:FBF983154 ERH983154:ERJ983154 EHL983154:EHN983154 DXP983154:DXR983154 DNT983154:DNV983154 DDX983154:DDZ983154 CUB983154:CUD983154 CKF983154:CKH983154 CAJ983154:CAL983154 BQN983154:BQP983154 BGR983154:BGT983154 AWV983154:AWX983154 AMZ983154:ANB983154 ADD983154:ADF983154 TH983154:TJ983154 JL983154:JN983154 N983154:P983154 WVX917618:WVZ917618 WMB917618:WMD917618 WCF917618:WCH917618 VSJ917618:VSL917618 VIN917618:VIP917618 UYR917618:UYT917618 UOV917618:UOX917618 UEZ917618:UFB917618 TVD917618:TVF917618 TLH917618:TLJ917618 TBL917618:TBN917618 SRP917618:SRR917618 SHT917618:SHV917618 RXX917618:RXZ917618 ROB917618:ROD917618 REF917618:REH917618 QUJ917618:QUL917618 QKN917618:QKP917618 QAR917618:QAT917618 PQV917618:PQX917618 PGZ917618:PHB917618 OXD917618:OXF917618 ONH917618:ONJ917618 ODL917618:ODN917618 NTP917618:NTR917618 NJT917618:NJV917618 MZX917618:MZZ917618 MQB917618:MQD917618 MGF917618:MGH917618 LWJ917618:LWL917618 LMN917618:LMP917618 LCR917618:LCT917618 KSV917618:KSX917618 KIZ917618:KJB917618 JZD917618:JZF917618 JPH917618:JPJ917618 JFL917618:JFN917618 IVP917618:IVR917618 ILT917618:ILV917618 IBX917618:IBZ917618 HSB917618:HSD917618 HIF917618:HIH917618 GYJ917618:GYL917618 GON917618:GOP917618 GER917618:GET917618 FUV917618:FUX917618 FKZ917618:FLB917618 FBD917618:FBF917618 ERH917618:ERJ917618 EHL917618:EHN917618 DXP917618:DXR917618 DNT917618:DNV917618 DDX917618:DDZ917618 CUB917618:CUD917618 CKF917618:CKH917618 CAJ917618:CAL917618 BQN917618:BQP917618 BGR917618:BGT917618 AWV917618:AWX917618 AMZ917618:ANB917618 ADD917618:ADF917618 TH917618:TJ917618 JL917618:JN917618 N917618:P917618 WVX852082:WVZ852082 WMB852082:WMD852082 WCF852082:WCH852082 VSJ852082:VSL852082 VIN852082:VIP852082 UYR852082:UYT852082 UOV852082:UOX852082 UEZ852082:UFB852082 TVD852082:TVF852082 TLH852082:TLJ852082 TBL852082:TBN852082 SRP852082:SRR852082 SHT852082:SHV852082 RXX852082:RXZ852082 ROB852082:ROD852082 REF852082:REH852082 QUJ852082:QUL852082 QKN852082:QKP852082 QAR852082:QAT852082 PQV852082:PQX852082 PGZ852082:PHB852082 OXD852082:OXF852082 ONH852082:ONJ852082 ODL852082:ODN852082 NTP852082:NTR852082 NJT852082:NJV852082 MZX852082:MZZ852082 MQB852082:MQD852082 MGF852082:MGH852082 LWJ852082:LWL852082 LMN852082:LMP852082 LCR852082:LCT852082 KSV852082:KSX852082 KIZ852082:KJB852082 JZD852082:JZF852082 JPH852082:JPJ852082 JFL852082:JFN852082 IVP852082:IVR852082 ILT852082:ILV852082 IBX852082:IBZ852082 HSB852082:HSD852082 HIF852082:HIH852082 GYJ852082:GYL852082 GON852082:GOP852082 GER852082:GET852082 FUV852082:FUX852082 FKZ852082:FLB852082 FBD852082:FBF852082 ERH852082:ERJ852082 EHL852082:EHN852082 DXP852082:DXR852082 DNT852082:DNV852082 DDX852082:DDZ852082 CUB852082:CUD852082 CKF852082:CKH852082 CAJ852082:CAL852082 BQN852082:BQP852082 BGR852082:BGT852082 AWV852082:AWX852082 AMZ852082:ANB852082 ADD852082:ADF852082 TH852082:TJ852082 JL852082:JN852082 N852082:P852082 WVX786546:WVZ786546 WMB786546:WMD786546 WCF786546:WCH786546 VSJ786546:VSL786546 VIN786546:VIP786546 UYR786546:UYT786546 UOV786546:UOX786546 UEZ786546:UFB786546 TVD786546:TVF786546 TLH786546:TLJ786546 TBL786546:TBN786546 SRP786546:SRR786546 SHT786546:SHV786546 RXX786546:RXZ786546 ROB786546:ROD786546 REF786546:REH786546 QUJ786546:QUL786546 QKN786546:QKP786546 QAR786546:QAT786546 PQV786546:PQX786546 PGZ786546:PHB786546 OXD786546:OXF786546 ONH786546:ONJ786546 ODL786546:ODN786546 NTP786546:NTR786546 NJT786546:NJV786546 MZX786546:MZZ786546 MQB786546:MQD786546 MGF786546:MGH786546 LWJ786546:LWL786546 LMN786546:LMP786546 LCR786546:LCT786546 KSV786546:KSX786546 KIZ786546:KJB786546 JZD786546:JZF786546 JPH786546:JPJ786546 JFL786546:JFN786546 IVP786546:IVR786546 ILT786546:ILV786546 IBX786546:IBZ786546 HSB786546:HSD786546 HIF786546:HIH786546 GYJ786546:GYL786546 GON786546:GOP786546 GER786546:GET786546 FUV786546:FUX786546 FKZ786546:FLB786546 FBD786546:FBF786546 ERH786546:ERJ786546 EHL786546:EHN786546 DXP786546:DXR786546 DNT786546:DNV786546 DDX786546:DDZ786546 CUB786546:CUD786546 CKF786546:CKH786546 CAJ786546:CAL786546 BQN786546:BQP786546 BGR786546:BGT786546 AWV786546:AWX786546 AMZ786546:ANB786546 ADD786546:ADF786546 TH786546:TJ786546 JL786546:JN786546 N786546:P786546 WVX721010:WVZ721010 WMB721010:WMD721010 WCF721010:WCH721010 VSJ721010:VSL721010 VIN721010:VIP721010 UYR721010:UYT721010 UOV721010:UOX721010 UEZ721010:UFB721010 TVD721010:TVF721010 TLH721010:TLJ721010 TBL721010:TBN721010 SRP721010:SRR721010 SHT721010:SHV721010 RXX721010:RXZ721010 ROB721010:ROD721010 REF721010:REH721010 QUJ721010:QUL721010 QKN721010:QKP721010 QAR721010:QAT721010 PQV721010:PQX721010 PGZ721010:PHB721010 OXD721010:OXF721010 ONH721010:ONJ721010 ODL721010:ODN721010 NTP721010:NTR721010 NJT721010:NJV721010 MZX721010:MZZ721010 MQB721010:MQD721010 MGF721010:MGH721010 LWJ721010:LWL721010 LMN721010:LMP721010 LCR721010:LCT721010 KSV721010:KSX721010 KIZ721010:KJB721010 JZD721010:JZF721010 JPH721010:JPJ721010 JFL721010:JFN721010 IVP721010:IVR721010 ILT721010:ILV721010 IBX721010:IBZ721010 HSB721010:HSD721010 HIF721010:HIH721010 GYJ721010:GYL721010 GON721010:GOP721010 GER721010:GET721010 FUV721010:FUX721010 FKZ721010:FLB721010 FBD721010:FBF721010 ERH721010:ERJ721010 EHL721010:EHN721010 DXP721010:DXR721010 DNT721010:DNV721010 DDX721010:DDZ721010 CUB721010:CUD721010 CKF721010:CKH721010 CAJ721010:CAL721010 BQN721010:BQP721010 BGR721010:BGT721010 AWV721010:AWX721010 AMZ721010:ANB721010 ADD721010:ADF721010 TH721010:TJ721010 JL721010:JN721010 N721010:P721010 WVX655474:WVZ655474 WMB655474:WMD655474 WCF655474:WCH655474 VSJ655474:VSL655474 VIN655474:VIP655474 UYR655474:UYT655474 UOV655474:UOX655474 UEZ655474:UFB655474 TVD655474:TVF655474 TLH655474:TLJ655474 TBL655474:TBN655474 SRP655474:SRR655474 SHT655474:SHV655474 RXX655474:RXZ655474 ROB655474:ROD655474 REF655474:REH655474 QUJ655474:QUL655474 QKN655474:QKP655474 QAR655474:QAT655474 PQV655474:PQX655474 PGZ655474:PHB655474 OXD655474:OXF655474 ONH655474:ONJ655474 ODL655474:ODN655474 NTP655474:NTR655474 NJT655474:NJV655474 MZX655474:MZZ655474 MQB655474:MQD655474 MGF655474:MGH655474 LWJ655474:LWL655474 LMN655474:LMP655474 LCR655474:LCT655474 KSV655474:KSX655474 KIZ655474:KJB655474 JZD655474:JZF655474 JPH655474:JPJ655474 JFL655474:JFN655474 IVP655474:IVR655474 ILT655474:ILV655474 IBX655474:IBZ655474 HSB655474:HSD655474 HIF655474:HIH655474 GYJ655474:GYL655474 GON655474:GOP655474 GER655474:GET655474 FUV655474:FUX655474 FKZ655474:FLB655474 FBD655474:FBF655474 ERH655474:ERJ655474 EHL655474:EHN655474 DXP655474:DXR655474 DNT655474:DNV655474 DDX655474:DDZ655474 CUB655474:CUD655474 CKF655474:CKH655474 CAJ655474:CAL655474 BQN655474:BQP655474 BGR655474:BGT655474 AWV655474:AWX655474 AMZ655474:ANB655474 ADD655474:ADF655474 TH655474:TJ655474 JL655474:JN655474 N655474:P655474 WVX589938:WVZ589938 WMB589938:WMD589938 WCF589938:WCH589938 VSJ589938:VSL589938 VIN589938:VIP589938 UYR589938:UYT589938 UOV589938:UOX589938 UEZ589938:UFB589938 TVD589938:TVF589938 TLH589938:TLJ589938 TBL589938:TBN589938 SRP589938:SRR589938 SHT589938:SHV589938 RXX589938:RXZ589938 ROB589938:ROD589938 REF589938:REH589938 QUJ589938:QUL589938 QKN589938:QKP589938 QAR589938:QAT589938 PQV589938:PQX589938 PGZ589938:PHB589938 OXD589938:OXF589938 ONH589938:ONJ589938 ODL589938:ODN589938 NTP589938:NTR589938 NJT589938:NJV589938 MZX589938:MZZ589938 MQB589938:MQD589938 MGF589938:MGH589938 LWJ589938:LWL589938 LMN589938:LMP589938 LCR589938:LCT589938 KSV589938:KSX589938 KIZ589938:KJB589938 JZD589938:JZF589938 JPH589938:JPJ589938 JFL589938:JFN589938 IVP589938:IVR589938 ILT589938:ILV589938 IBX589938:IBZ589938 HSB589938:HSD589938 HIF589938:HIH589938 GYJ589938:GYL589938 GON589938:GOP589938 GER589938:GET589938 FUV589938:FUX589938 FKZ589938:FLB589938 FBD589938:FBF589938 ERH589938:ERJ589938 EHL589938:EHN589938 DXP589938:DXR589938 DNT589938:DNV589938 DDX589938:DDZ589938 CUB589938:CUD589938 CKF589938:CKH589938 CAJ589938:CAL589938 BQN589938:BQP589938 BGR589938:BGT589938 AWV589938:AWX589938 AMZ589938:ANB589938 ADD589938:ADF589938 TH589938:TJ589938 JL589938:JN589938 N589938:P589938 WVX524402:WVZ524402 WMB524402:WMD524402 WCF524402:WCH524402 VSJ524402:VSL524402 VIN524402:VIP524402 UYR524402:UYT524402 UOV524402:UOX524402 UEZ524402:UFB524402 TVD524402:TVF524402 TLH524402:TLJ524402 TBL524402:TBN524402 SRP524402:SRR524402 SHT524402:SHV524402 RXX524402:RXZ524402 ROB524402:ROD524402 REF524402:REH524402 QUJ524402:QUL524402 QKN524402:QKP524402 QAR524402:QAT524402 PQV524402:PQX524402 PGZ524402:PHB524402 OXD524402:OXF524402 ONH524402:ONJ524402 ODL524402:ODN524402 NTP524402:NTR524402 NJT524402:NJV524402 MZX524402:MZZ524402 MQB524402:MQD524402 MGF524402:MGH524402 LWJ524402:LWL524402 LMN524402:LMP524402 LCR524402:LCT524402 KSV524402:KSX524402 KIZ524402:KJB524402 JZD524402:JZF524402 JPH524402:JPJ524402 JFL524402:JFN524402 IVP524402:IVR524402 ILT524402:ILV524402 IBX524402:IBZ524402 HSB524402:HSD524402 HIF524402:HIH524402 GYJ524402:GYL524402 GON524402:GOP524402 GER524402:GET524402 FUV524402:FUX524402 FKZ524402:FLB524402 FBD524402:FBF524402 ERH524402:ERJ524402 EHL524402:EHN524402 DXP524402:DXR524402 DNT524402:DNV524402 DDX524402:DDZ524402 CUB524402:CUD524402 CKF524402:CKH524402 CAJ524402:CAL524402 BQN524402:BQP524402 BGR524402:BGT524402 AWV524402:AWX524402 AMZ524402:ANB524402 ADD524402:ADF524402 TH524402:TJ524402 JL524402:JN524402 N524402:P524402 WVX458866:WVZ458866 WMB458866:WMD458866 WCF458866:WCH458866 VSJ458866:VSL458866 VIN458866:VIP458866 UYR458866:UYT458866 UOV458866:UOX458866 UEZ458866:UFB458866 TVD458866:TVF458866 TLH458866:TLJ458866 TBL458866:TBN458866 SRP458866:SRR458866 SHT458866:SHV458866 RXX458866:RXZ458866 ROB458866:ROD458866 REF458866:REH458866 QUJ458866:QUL458866 QKN458866:QKP458866 QAR458866:QAT458866 PQV458866:PQX458866 PGZ458866:PHB458866 OXD458866:OXF458866 ONH458866:ONJ458866 ODL458866:ODN458866 NTP458866:NTR458866 NJT458866:NJV458866 MZX458866:MZZ458866 MQB458866:MQD458866 MGF458866:MGH458866 LWJ458866:LWL458866 LMN458866:LMP458866 LCR458866:LCT458866 KSV458866:KSX458866 KIZ458866:KJB458866 JZD458866:JZF458866 JPH458866:JPJ458866 JFL458866:JFN458866 IVP458866:IVR458866 ILT458866:ILV458866 IBX458866:IBZ458866 HSB458866:HSD458866 HIF458866:HIH458866 GYJ458866:GYL458866 GON458866:GOP458866 GER458866:GET458866 FUV458866:FUX458866 FKZ458866:FLB458866 FBD458866:FBF458866 ERH458866:ERJ458866 EHL458866:EHN458866 DXP458866:DXR458866 DNT458866:DNV458866 DDX458866:DDZ458866 CUB458866:CUD458866 CKF458866:CKH458866 CAJ458866:CAL458866 BQN458866:BQP458866 BGR458866:BGT458866 AWV458866:AWX458866 AMZ458866:ANB458866 ADD458866:ADF458866 TH458866:TJ458866 JL458866:JN458866 N458866:P458866 WVX393330:WVZ393330 WMB393330:WMD393330 WCF393330:WCH393330 VSJ393330:VSL393330 VIN393330:VIP393330 UYR393330:UYT393330 UOV393330:UOX393330 UEZ393330:UFB393330 TVD393330:TVF393330 TLH393330:TLJ393330 TBL393330:TBN393330 SRP393330:SRR393330 SHT393330:SHV393330 RXX393330:RXZ393330 ROB393330:ROD393330 REF393330:REH393330 QUJ393330:QUL393330 QKN393330:QKP393330 QAR393330:QAT393330 PQV393330:PQX393330 PGZ393330:PHB393330 OXD393330:OXF393330 ONH393330:ONJ393330 ODL393330:ODN393330 NTP393330:NTR393330 NJT393330:NJV393330 MZX393330:MZZ393330 MQB393330:MQD393330 MGF393330:MGH393330 LWJ393330:LWL393330 LMN393330:LMP393330 LCR393330:LCT393330 KSV393330:KSX393330 KIZ393330:KJB393330 JZD393330:JZF393330 JPH393330:JPJ393330 JFL393330:JFN393330 IVP393330:IVR393330 ILT393330:ILV393330 IBX393330:IBZ393330 HSB393330:HSD393330 HIF393330:HIH393330 GYJ393330:GYL393330 GON393330:GOP393330 GER393330:GET393330 FUV393330:FUX393330 FKZ393330:FLB393330 FBD393330:FBF393330 ERH393330:ERJ393330 EHL393330:EHN393330 DXP393330:DXR393330 DNT393330:DNV393330 DDX393330:DDZ393330 CUB393330:CUD393330 CKF393330:CKH393330 CAJ393330:CAL393330 BQN393330:BQP393330 BGR393330:BGT393330 AWV393330:AWX393330 AMZ393330:ANB393330 ADD393330:ADF393330 TH393330:TJ393330 JL393330:JN393330 N393330:P393330 WVX327794:WVZ327794 WMB327794:WMD327794 WCF327794:WCH327794 VSJ327794:VSL327794 VIN327794:VIP327794 UYR327794:UYT327794 UOV327794:UOX327794 UEZ327794:UFB327794 TVD327794:TVF327794 TLH327794:TLJ327794 TBL327794:TBN327794 SRP327794:SRR327794 SHT327794:SHV327794 RXX327794:RXZ327794 ROB327794:ROD327794 REF327794:REH327794 QUJ327794:QUL327794 QKN327794:QKP327794 QAR327794:QAT327794 PQV327794:PQX327794 PGZ327794:PHB327794 OXD327794:OXF327794 ONH327794:ONJ327794 ODL327794:ODN327794 NTP327794:NTR327794 NJT327794:NJV327794 MZX327794:MZZ327794 MQB327794:MQD327794 MGF327794:MGH327794 LWJ327794:LWL327794 LMN327794:LMP327794 LCR327794:LCT327794 KSV327794:KSX327794 KIZ327794:KJB327794 JZD327794:JZF327794 JPH327794:JPJ327794 JFL327794:JFN327794 IVP327794:IVR327794 ILT327794:ILV327794 IBX327794:IBZ327794 HSB327794:HSD327794 HIF327794:HIH327794 GYJ327794:GYL327794 GON327794:GOP327794 GER327794:GET327794 FUV327794:FUX327794 FKZ327794:FLB327794 FBD327794:FBF327794 ERH327794:ERJ327794 EHL327794:EHN327794 DXP327794:DXR327794 DNT327794:DNV327794 DDX327794:DDZ327794 CUB327794:CUD327794 CKF327794:CKH327794 CAJ327794:CAL327794 BQN327794:BQP327794 BGR327794:BGT327794 AWV327794:AWX327794 AMZ327794:ANB327794 ADD327794:ADF327794 TH327794:TJ327794 JL327794:JN327794 N327794:P327794 WVX262258:WVZ262258 WMB262258:WMD262258 WCF262258:WCH262258 VSJ262258:VSL262258 VIN262258:VIP262258 UYR262258:UYT262258 UOV262258:UOX262258 UEZ262258:UFB262258 TVD262258:TVF262258 TLH262258:TLJ262258 TBL262258:TBN262258 SRP262258:SRR262258 SHT262258:SHV262258 RXX262258:RXZ262258 ROB262258:ROD262258 REF262258:REH262258 QUJ262258:QUL262258 QKN262258:QKP262258 QAR262258:QAT262258 PQV262258:PQX262258 PGZ262258:PHB262258 OXD262258:OXF262258 ONH262258:ONJ262258 ODL262258:ODN262258 NTP262258:NTR262258 NJT262258:NJV262258 MZX262258:MZZ262258 MQB262258:MQD262258 MGF262258:MGH262258 LWJ262258:LWL262258 LMN262258:LMP262258 LCR262258:LCT262258 KSV262258:KSX262258 KIZ262258:KJB262258 JZD262258:JZF262258 JPH262258:JPJ262258 JFL262258:JFN262258 IVP262258:IVR262258 ILT262258:ILV262258 IBX262258:IBZ262258 HSB262258:HSD262258 HIF262258:HIH262258 GYJ262258:GYL262258 GON262258:GOP262258 GER262258:GET262258 FUV262258:FUX262258 FKZ262258:FLB262258 FBD262258:FBF262258 ERH262258:ERJ262258 EHL262258:EHN262258 DXP262258:DXR262258 DNT262258:DNV262258 DDX262258:DDZ262258 CUB262258:CUD262258 CKF262258:CKH262258 CAJ262258:CAL262258 BQN262258:BQP262258 BGR262258:BGT262258 AWV262258:AWX262258 AMZ262258:ANB262258 ADD262258:ADF262258 TH262258:TJ262258 JL262258:JN262258 N262258:P262258 WVX196722:WVZ196722 WMB196722:WMD196722 WCF196722:WCH196722 VSJ196722:VSL196722 VIN196722:VIP196722 UYR196722:UYT196722 UOV196722:UOX196722 UEZ196722:UFB196722 TVD196722:TVF196722 TLH196722:TLJ196722 TBL196722:TBN196722 SRP196722:SRR196722 SHT196722:SHV196722 RXX196722:RXZ196722 ROB196722:ROD196722 REF196722:REH196722 QUJ196722:QUL196722 QKN196722:QKP196722 QAR196722:QAT196722 PQV196722:PQX196722 PGZ196722:PHB196722 OXD196722:OXF196722 ONH196722:ONJ196722 ODL196722:ODN196722 NTP196722:NTR196722 NJT196722:NJV196722 MZX196722:MZZ196722 MQB196722:MQD196722 MGF196722:MGH196722 LWJ196722:LWL196722 LMN196722:LMP196722 LCR196722:LCT196722 KSV196722:KSX196722 KIZ196722:KJB196722 JZD196722:JZF196722 JPH196722:JPJ196722 JFL196722:JFN196722 IVP196722:IVR196722 ILT196722:ILV196722 IBX196722:IBZ196722 HSB196722:HSD196722 HIF196722:HIH196722 GYJ196722:GYL196722 GON196722:GOP196722 GER196722:GET196722 FUV196722:FUX196722 FKZ196722:FLB196722 FBD196722:FBF196722 ERH196722:ERJ196722 EHL196722:EHN196722 DXP196722:DXR196722 DNT196722:DNV196722 DDX196722:DDZ196722 CUB196722:CUD196722 CKF196722:CKH196722 CAJ196722:CAL196722 BQN196722:BQP196722 BGR196722:BGT196722 AWV196722:AWX196722 AMZ196722:ANB196722 ADD196722:ADF196722 TH196722:TJ196722 JL196722:JN196722 N196722:P196722 WVX131186:WVZ131186 WMB131186:WMD131186 WCF131186:WCH131186 VSJ131186:VSL131186 VIN131186:VIP131186 UYR131186:UYT131186 UOV131186:UOX131186 UEZ131186:UFB131186 TVD131186:TVF131186 TLH131186:TLJ131186 TBL131186:TBN131186 SRP131186:SRR131186 SHT131186:SHV131186 RXX131186:RXZ131186 ROB131186:ROD131186 REF131186:REH131186 QUJ131186:QUL131186 QKN131186:QKP131186 QAR131186:QAT131186 PQV131186:PQX131186 PGZ131186:PHB131186 OXD131186:OXF131186 ONH131186:ONJ131186 ODL131186:ODN131186 NTP131186:NTR131186 NJT131186:NJV131186 MZX131186:MZZ131186 MQB131186:MQD131186 MGF131186:MGH131186 LWJ131186:LWL131186 LMN131186:LMP131186 LCR131186:LCT131186 KSV131186:KSX131186 KIZ131186:KJB131186 JZD131186:JZF131186 JPH131186:JPJ131186 JFL131186:JFN131186 IVP131186:IVR131186 ILT131186:ILV131186 IBX131186:IBZ131186 HSB131186:HSD131186 HIF131186:HIH131186 GYJ131186:GYL131186 GON131186:GOP131186 GER131186:GET131186 FUV131186:FUX131186 FKZ131186:FLB131186 FBD131186:FBF131186 ERH131186:ERJ131186 EHL131186:EHN131186 DXP131186:DXR131186 DNT131186:DNV131186 DDX131186:DDZ131186 CUB131186:CUD131186 CKF131186:CKH131186 CAJ131186:CAL131186 BQN131186:BQP131186 BGR131186:BGT131186 AWV131186:AWX131186 AMZ131186:ANB131186 ADD131186:ADF131186 TH131186:TJ131186 JL131186:JN131186 N131186:P131186 WVX65650:WVZ65650 WMB65650:WMD65650 WCF65650:WCH65650 VSJ65650:VSL65650 VIN65650:VIP65650 UYR65650:UYT65650 UOV65650:UOX65650 UEZ65650:UFB65650 TVD65650:TVF65650 TLH65650:TLJ65650 TBL65650:TBN65650 SRP65650:SRR65650 SHT65650:SHV65650 RXX65650:RXZ65650 ROB65650:ROD65650 REF65650:REH65650 QUJ65650:QUL65650 QKN65650:QKP65650 QAR65650:QAT65650 PQV65650:PQX65650 PGZ65650:PHB65650 OXD65650:OXF65650 ONH65650:ONJ65650 ODL65650:ODN65650 NTP65650:NTR65650 NJT65650:NJV65650 MZX65650:MZZ65650 MQB65650:MQD65650 MGF65650:MGH65650 LWJ65650:LWL65650 LMN65650:LMP65650 LCR65650:LCT65650 KSV65650:KSX65650 KIZ65650:KJB65650 JZD65650:JZF65650 JPH65650:JPJ65650 JFL65650:JFN65650 IVP65650:IVR65650 ILT65650:ILV65650 IBX65650:IBZ65650 HSB65650:HSD65650 HIF65650:HIH65650 GYJ65650:GYL65650 GON65650:GOP65650 GER65650:GET65650 FUV65650:FUX65650 FKZ65650:FLB65650 FBD65650:FBF65650 ERH65650:ERJ65650 EHL65650:EHN65650 DXP65650:DXR65650 DNT65650:DNV65650 DDX65650:DDZ65650 CUB65650:CUD65650 CKF65650:CKH65650 CAJ65650:CAL65650 BQN65650:BQP65650 BGR65650:BGT65650 AWV65650:AWX65650 AMZ65650:ANB65650 ADD65650:ADF65650 TH65650:TJ65650 JL65650:JN65650 N65650:P65650 WVX983155 WMB983155 WCF983155 VSJ983155 VIN983155 UYR983155 UOV983155 UEZ983155 TVD983155 TLH983155 TBL983155 SRP983155 SHT983155 RXX983155 ROB983155 REF983155 QUJ983155 QKN983155 QAR983155 PQV983155 PGZ983155 OXD983155 ONH983155 ODL983155 NTP983155 NJT983155 MZX983155 MQB983155 MGF983155 LWJ983155 LMN983155 LCR983155 KSV983155 KIZ983155 JZD983155 JPH983155 JFL983155 IVP983155 ILT983155 IBX983155 HSB983155 HIF983155 GYJ983155 GON983155 GER983155 FUV983155 FKZ983155 FBD983155 ERH983155 EHL983155 DXP983155 DNT983155 DDX983155 CUB983155 CKF983155 CAJ983155 BQN983155 BGR983155 AWV983155 AMZ983155 ADD983155 TH983155 JL983155 N983155 WVX917619 WMB917619 WCF917619 VSJ917619 VIN917619 UYR917619 UOV917619 UEZ917619 TVD917619 TLH917619 TBL917619 SRP917619 SHT917619 RXX917619 ROB917619 REF917619 QUJ917619 QKN917619 QAR917619 PQV917619 PGZ917619 OXD917619 ONH917619 ODL917619 NTP917619 NJT917619 MZX917619 MQB917619 MGF917619 LWJ917619 LMN917619 LCR917619 KSV917619 KIZ917619 JZD917619 JPH917619 JFL917619 IVP917619 ILT917619 IBX917619 HSB917619 HIF917619 GYJ917619 GON917619 GER917619 FUV917619 FKZ917619 FBD917619 ERH917619 EHL917619 DXP917619 DNT917619 DDX917619 CUB917619 CKF917619 CAJ917619 BQN917619 BGR917619 AWV917619 AMZ917619 ADD917619 TH917619 JL917619 N917619 WVX852083 WMB852083 WCF852083 VSJ852083 VIN852083 UYR852083 UOV852083 UEZ852083 TVD852083 TLH852083 TBL852083 SRP852083 SHT852083 RXX852083 ROB852083 REF852083 QUJ852083 QKN852083 QAR852083 PQV852083 PGZ852083 OXD852083 ONH852083 ODL852083 NTP852083 NJT852083 MZX852083 MQB852083 MGF852083 LWJ852083 LMN852083 LCR852083 KSV852083 KIZ852083 JZD852083 JPH852083 JFL852083 IVP852083 ILT852083 IBX852083 HSB852083 HIF852083 GYJ852083 GON852083 GER852083 FUV852083 FKZ852083 FBD852083 ERH852083 EHL852083 DXP852083 DNT852083 DDX852083 CUB852083 CKF852083 CAJ852083 BQN852083 BGR852083 AWV852083 AMZ852083 ADD852083 TH852083 JL852083 N852083 WVX786547 WMB786547 WCF786547 VSJ786547 VIN786547 UYR786547 UOV786547 UEZ786547 TVD786547 TLH786547 TBL786547 SRP786547 SHT786547 RXX786547 ROB786547 REF786547 QUJ786547 QKN786547 QAR786547 PQV786547 PGZ786547 OXD786547 ONH786547 ODL786547 NTP786547 NJT786547 MZX786547 MQB786547 MGF786547 LWJ786547 LMN786547 LCR786547 KSV786547 KIZ786547 JZD786547 JPH786547 JFL786547 IVP786547 ILT786547 IBX786547 HSB786547 HIF786547 GYJ786547 GON786547 GER786547 FUV786547 FKZ786547 FBD786547 ERH786547 EHL786547 DXP786547 DNT786547 DDX786547 CUB786547 CKF786547 CAJ786547 BQN786547 BGR786547 AWV786547 AMZ786547 ADD786547 TH786547 JL786547 N786547 WVX721011 WMB721011 WCF721011 VSJ721011 VIN721011 UYR721011 UOV721011 UEZ721011 TVD721011 TLH721011 TBL721011 SRP721011 SHT721011 RXX721011 ROB721011 REF721011 QUJ721011 QKN721011 QAR721011 PQV721011 PGZ721011 OXD721011 ONH721011 ODL721011 NTP721011 NJT721011 MZX721011 MQB721011 MGF721011 LWJ721011 LMN721011 LCR721011 KSV721011 KIZ721011 JZD721011 JPH721011 JFL721011 IVP721011 ILT721011 IBX721011 HSB721011 HIF721011 GYJ721011 GON721011 GER721011 FUV721011 FKZ721011 FBD721011 ERH721011 EHL721011 DXP721011 DNT721011 DDX721011 CUB721011 CKF721011 CAJ721011 BQN721011 BGR721011 AWV721011 AMZ721011 ADD721011 TH721011 JL721011 N721011 WVX655475 WMB655475 WCF655475 VSJ655475 VIN655475 UYR655475 UOV655475 UEZ655475 TVD655475 TLH655475 TBL655475 SRP655475 SHT655475 RXX655475 ROB655475 REF655475 QUJ655475 QKN655475 QAR655475 PQV655475 PGZ655475 OXD655475 ONH655475 ODL655475 NTP655475 NJT655475 MZX655475 MQB655475 MGF655475 LWJ655475 LMN655475 LCR655475 KSV655475 KIZ655475 JZD655475 JPH655475 JFL655475 IVP655475 ILT655475 IBX655475 HSB655475 HIF655475 GYJ655475 GON655475 GER655475 FUV655475 FKZ655475 FBD655475 ERH655475 EHL655475 DXP655475 DNT655475 DDX655475 CUB655475 CKF655475 CAJ655475 BQN655475 BGR655475 AWV655475 AMZ655475 ADD655475 TH655475 JL655475 N655475 WVX589939 WMB589939 WCF589939 VSJ589939 VIN589939 UYR589939 UOV589939 UEZ589939 TVD589939 TLH589939 TBL589939 SRP589939 SHT589939 RXX589939 ROB589939 REF589939 QUJ589939 QKN589939 QAR589939 PQV589939 PGZ589939 OXD589939 ONH589939 ODL589939 NTP589939 NJT589939 MZX589939 MQB589939 MGF589939 LWJ589939 LMN589939 LCR589939 KSV589939 KIZ589939 JZD589939 JPH589939 JFL589939 IVP589939 ILT589939 IBX589939 HSB589939 HIF589939 GYJ589939 GON589939 GER589939 FUV589939 FKZ589939 FBD589939 ERH589939 EHL589939 DXP589939 DNT589939 DDX589939 CUB589939 CKF589939 CAJ589939 BQN589939 BGR589939 AWV589939 AMZ589939 ADD589939 TH589939 JL589939 N589939 WVX524403 WMB524403 WCF524403 VSJ524403 VIN524403 UYR524403 UOV524403 UEZ524403 TVD524403 TLH524403 TBL524403 SRP524403 SHT524403 RXX524403 ROB524403 REF524403 QUJ524403 QKN524403 QAR524403 PQV524403 PGZ524403 OXD524403 ONH524403 ODL524403 NTP524403 NJT524403 MZX524403 MQB524403 MGF524403 LWJ524403 LMN524403 LCR524403 KSV524403 KIZ524403 JZD524403 JPH524403 JFL524403 IVP524403 ILT524403 IBX524403 HSB524403 HIF524403 GYJ524403 GON524403 GER524403 FUV524403 FKZ524403 FBD524403 ERH524403 EHL524403 DXP524403 DNT524403 DDX524403 CUB524403 CKF524403 CAJ524403 BQN524403 BGR524403 AWV524403 AMZ524403 ADD524403 TH524403 JL524403 N524403 WVX458867 WMB458867 WCF458867 VSJ458867 VIN458867 UYR458867 UOV458867 UEZ458867 TVD458867 TLH458867 TBL458867 SRP458867 SHT458867 RXX458867 ROB458867 REF458867 QUJ458867 QKN458867 QAR458867 PQV458867 PGZ458867 OXD458867 ONH458867 ODL458867 NTP458867 NJT458867 MZX458867 MQB458867 MGF458867 LWJ458867 LMN458867 LCR458867 KSV458867 KIZ458867 JZD458867 JPH458867 JFL458867 IVP458867 ILT458867 IBX458867 HSB458867 HIF458867 GYJ458867 GON458867 GER458867 FUV458867 FKZ458867 FBD458867 ERH458867 EHL458867 DXP458867 DNT458867 DDX458867 CUB458867 CKF458867 CAJ458867 BQN458867 BGR458867 AWV458867 AMZ458867 ADD458867 TH458867 JL458867 N458867 WVX393331 WMB393331 WCF393331 VSJ393331 VIN393331 UYR393331 UOV393331 UEZ393331 TVD393331 TLH393331 TBL393331 SRP393331 SHT393331 RXX393331 ROB393331 REF393331 QUJ393331 QKN393331 QAR393331 PQV393331 PGZ393331 OXD393331 ONH393331 ODL393331 NTP393331 NJT393331 MZX393331 MQB393331 MGF393331 LWJ393331 LMN393331 LCR393331 KSV393331 KIZ393331 JZD393331 JPH393331 JFL393331 IVP393331 ILT393331 IBX393331 HSB393331 HIF393331 GYJ393331 GON393331 GER393331 FUV393331 FKZ393331 FBD393331 ERH393331 EHL393331 DXP393331 DNT393331 DDX393331 CUB393331 CKF393331 CAJ393331 BQN393331 BGR393331 AWV393331 AMZ393331 ADD393331 TH393331 JL393331 N393331 WVX327795 WMB327795 WCF327795 VSJ327795 VIN327795 UYR327795 UOV327795 UEZ327795 TVD327795 TLH327795 TBL327795 SRP327795 SHT327795 RXX327795 ROB327795 REF327795 QUJ327795 QKN327795 QAR327795 PQV327795 PGZ327795 OXD327795 ONH327795 ODL327795 NTP327795 NJT327795 MZX327795 MQB327795 MGF327795 LWJ327795 LMN327795 LCR327795 KSV327795 KIZ327795 JZD327795 JPH327795 JFL327795 IVP327795 ILT327795 IBX327795 HSB327795 HIF327795 GYJ327795 GON327795 GER327795 FUV327795 FKZ327795 FBD327795 ERH327795 EHL327795 DXP327795 DNT327795 DDX327795 CUB327795 CKF327795 CAJ327795 BQN327795 BGR327795 AWV327795 AMZ327795 ADD327795 TH327795 JL327795 N327795 WVX262259 WMB262259 WCF262259 VSJ262259 VIN262259 UYR262259 UOV262259 UEZ262259 TVD262259 TLH262259 TBL262259 SRP262259 SHT262259 RXX262259 ROB262259 REF262259 QUJ262259 QKN262259 QAR262259 PQV262259 PGZ262259 OXD262259 ONH262259 ODL262259 NTP262259 NJT262259 MZX262259 MQB262259 MGF262259 LWJ262259 LMN262259 LCR262259 KSV262259 KIZ262259 JZD262259 JPH262259 JFL262259 IVP262259 ILT262259 IBX262259 HSB262259 HIF262259 GYJ262259 GON262259 GER262259 FUV262259 FKZ262259 FBD262259 ERH262259 EHL262259 DXP262259 DNT262259 DDX262259 CUB262259 CKF262259 CAJ262259 BQN262259 BGR262259 AWV262259 AMZ262259 ADD262259 TH262259 JL262259 N262259 WVX196723 WMB196723 WCF196723 VSJ196723 VIN196723 UYR196723 UOV196723 UEZ196723 TVD196723 TLH196723 TBL196723 SRP196723 SHT196723 RXX196723 ROB196723 REF196723 QUJ196723 QKN196723 QAR196723 PQV196723 PGZ196723 OXD196723 ONH196723 ODL196723 NTP196723 NJT196723 MZX196723 MQB196723 MGF196723 LWJ196723 LMN196723 LCR196723 KSV196723 KIZ196723 JZD196723 JPH196723 JFL196723 IVP196723 ILT196723 IBX196723 HSB196723 HIF196723 GYJ196723 GON196723 GER196723 FUV196723 FKZ196723 FBD196723 ERH196723 EHL196723 DXP196723 DNT196723 DDX196723 CUB196723 CKF196723 CAJ196723 BQN196723 BGR196723 AWV196723 AMZ196723 ADD196723 TH196723 JL196723 N196723 WVX131187 WMB131187 WCF131187 VSJ131187 VIN131187 UYR131187 UOV131187 UEZ131187 TVD131187 TLH131187 TBL131187 SRP131187 SHT131187 RXX131187 ROB131187 REF131187 QUJ131187 QKN131187 QAR131187 PQV131187 PGZ131187 OXD131187 ONH131187 ODL131187 NTP131187 NJT131187 MZX131187 MQB131187 MGF131187 LWJ131187 LMN131187 LCR131187 KSV131187 KIZ131187 JZD131187 JPH131187 JFL131187 IVP131187 ILT131187 IBX131187 HSB131187 HIF131187 GYJ131187 GON131187 GER131187 FUV131187 FKZ131187 FBD131187 ERH131187 EHL131187 DXP131187 DNT131187 DDX131187 CUB131187 CKF131187 CAJ131187 BQN131187 BGR131187 AWV131187 AMZ131187 ADD131187 TH131187 JL131187 N131187 WVX65651 WMB65651 WCF65651 VSJ65651 VIN65651 UYR65651 UOV65651 UEZ65651 TVD65651 TLH65651 TBL65651 SRP65651 SHT65651 RXX65651 ROB65651 REF65651 QUJ65651 QKN65651 QAR65651 PQV65651 PGZ65651 OXD65651 ONH65651 ODL65651 NTP65651 NJT65651 MZX65651 MQB65651 MGF65651 LWJ65651 LMN65651 LCR65651 KSV65651 KIZ65651 JZD65651 JPH65651 JFL65651 IVP65651 ILT65651 IBX65651 HSB65651 HIF65651 GYJ65651 GON65651 GER65651 FUV65651 FKZ65651 FBD65651 ERH65651 EHL65651 DXP65651 DNT65651 DDX65651 CUB65651 CKF65651 CAJ65651 BQN65651 BGR65651 AWV65651 AMZ65651 ADD65651 TH65651 JL65651 N65651 WVN983160:WVN983161 WLR983160:WLR983161 WBV983160:WBV983161 VRZ983160:VRZ983161 VID983160:VID983161 UYH983160:UYH983161 UOL983160:UOL983161 UEP983160:UEP983161 TUT983160:TUT983161 TKX983160:TKX983161 TBB983160:TBB983161 SRF983160:SRF983161 SHJ983160:SHJ983161 RXN983160:RXN983161 RNR983160:RNR983161 RDV983160:RDV983161 QTZ983160:QTZ983161 QKD983160:QKD983161 QAH983160:QAH983161 PQL983160:PQL983161 PGP983160:PGP983161 OWT983160:OWT983161 OMX983160:OMX983161 ODB983160:ODB983161 NTF983160:NTF983161 NJJ983160:NJJ983161 MZN983160:MZN983161 MPR983160:MPR983161 MFV983160:MFV983161 LVZ983160:LVZ983161 LMD983160:LMD983161 LCH983160:LCH983161 KSL983160:KSL983161 KIP983160:KIP983161 JYT983160:JYT983161 JOX983160:JOX983161 JFB983160:JFB983161 IVF983160:IVF983161 ILJ983160:ILJ983161 IBN983160:IBN983161 HRR983160:HRR983161 HHV983160:HHV983161 GXZ983160:GXZ983161 GOD983160:GOD983161 GEH983160:GEH983161 FUL983160:FUL983161 FKP983160:FKP983161 FAT983160:FAT983161 EQX983160:EQX983161 EHB983160:EHB983161 DXF983160:DXF983161 DNJ983160:DNJ983161 DDN983160:DDN983161 CTR983160:CTR983161 CJV983160:CJV983161 BZZ983160:BZZ983161 BQD983160:BQD983161 BGH983160:BGH983161 AWL983160:AWL983161 AMP983160:AMP983161 ACT983160:ACT983161 SX983160:SX983161 JB983160:JB983161 C983160:C983161 WVN917624:WVN917625 WLR917624:WLR917625 WBV917624:WBV917625 VRZ917624:VRZ917625 VID917624:VID917625 UYH917624:UYH917625 UOL917624:UOL917625 UEP917624:UEP917625 TUT917624:TUT917625 TKX917624:TKX917625 TBB917624:TBB917625 SRF917624:SRF917625 SHJ917624:SHJ917625 RXN917624:RXN917625 RNR917624:RNR917625 RDV917624:RDV917625 QTZ917624:QTZ917625 QKD917624:QKD917625 QAH917624:QAH917625 PQL917624:PQL917625 PGP917624:PGP917625 OWT917624:OWT917625 OMX917624:OMX917625 ODB917624:ODB917625 NTF917624:NTF917625 NJJ917624:NJJ917625 MZN917624:MZN917625 MPR917624:MPR917625 MFV917624:MFV917625 LVZ917624:LVZ917625 LMD917624:LMD917625 LCH917624:LCH917625 KSL917624:KSL917625 KIP917624:KIP917625 JYT917624:JYT917625 JOX917624:JOX917625 JFB917624:JFB917625 IVF917624:IVF917625 ILJ917624:ILJ917625 IBN917624:IBN917625 HRR917624:HRR917625 HHV917624:HHV917625 GXZ917624:GXZ917625 GOD917624:GOD917625 GEH917624:GEH917625 FUL917624:FUL917625 FKP917624:FKP917625 FAT917624:FAT917625 EQX917624:EQX917625 EHB917624:EHB917625 DXF917624:DXF917625 DNJ917624:DNJ917625 DDN917624:DDN917625 CTR917624:CTR917625 CJV917624:CJV917625 BZZ917624:BZZ917625 BQD917624:BQD917625 BGH917624:BGH917625 AWL917624:AWL917625 AMP917624:AMP917625 ACT917624:ACT917625 SX917624:SX917625 JB917624:JB917625 C917624:C917625 WVN852088:WVN852089 WLR852088:WLR852089 WBV852088:WBV852089 VRZ852088:VRZ852089 VID852088:VID852089 UYH852088:UYH852089 UOL852088:UOL852089 UEP852088:UEP852089 TUT852088:TUT852089 TKX852088:TKX852089 TBB852088:TBB852089 SRF852088:SRF852089 SHJ852088:SHJ852089 RXN852088:RXN852089 RNR852088:RNR852089 RDV852088:RDV852089 QTZ852088:QTZ852089 QKD852088:QKD852089 QAH852088:QAH852089 PQL852088:PQL852089 PGP852088:PGP852089 OWT852088:OWT852089 OMX852088:OMX852089 ODB852088:ODB852089 NTF852088:NTF852089 NJJ852088:NJJ852089 MZN852088:MZN852089 MPR852088:MPR852089 MFV852088:MFV852089 LVZ852088:LVZ852089 LMD852088:LMD852089 LCH852088:LCH852089 KSL852088:KSL852089 KIP852088:KIP852089 JYT852088:JYT852089 JOX852088:JOX852089 JFB852088:JFB852089 IVF852088:IVF852089 ILJ852088:ILJ852089 IBN852088:IBN852089 HRR852088:HRR852089 HHV852088:HHV852089 GXZ852088:GXZ852089 GOD852088:GOD852089 GEH852088:GEH852089 FUL852088:FUL852089 FKP852088:FKP852089 FAT852088:FAT852089 EQX852088:EQX852089 EHB852088:EHB852089 DXF852088:DXF852089 DNJ852088:DNJ852089 DDN852088:DDN852089 CTR852088:CTR852089 CJV852088:CJV852089 BZZ852088:BZZ852089 BQD852088:BQD852089 BGH852088:BGH852089 AWL852088:AWL852089 AMP852088:AMP852089 ACT852088:ACT852089 SX852088:SX852089 JB852088:JB852089 C852088:C852089 WVN786552:WVN786553 WLR786552:WLR786553 WBV786552:WBV786553 VRZ786552:VRZ786553 VID786552:VID786553 UYH786552:UYH786553 UOL786552:UOL786553 UEP786552:UEP786553 TUT786552:TUT786553 TKX786552:TKX786553 TBB786552:TBB786553 SRF786552:SRF786553 SHJ786552:SHJ786553 RXN786552:RXN786553 RNR786552:RNR786553 RDV786552:RDV786553 QTZ786552:QTZ786553 QKD786552:QKD786553 QAH786552:QAH786553 PQL786552:PQL786553 PGP786552:PGP786553 OWT786552:OWT786553 OMX786552:OMX786553 ODB786552:ODB786553 NTF786552:NTF786553 NJJ786552:NJJ786553 MZN786552:MZN786553 MPR786552:MPR786553 MFV786552:MFV786553 LVZ786552:LVZ786553 LMD786552:LMD786553 LCH786552:LCH786553 KSL786552:KSL786553 KIP786552:KIP786553 JYT786552:JYT786553 JOX786552:JOX786553 JFB786552:JFB786553 IVF786552:IVF786553 ILJ786552:ILJ786553 IBN786552:IBN786553 HRR786552:HRR786553 HHV786552:HHV786553 GXZ786552:GXZ786553 GOD786552:GOD786553 GEH786552:GEH786553 FUL786552:FUL786553 FKP786552:FKP786553 FAT786552:FAT786553 EQX786552:EQX786553 EHB786552:EHB786553 DXF786552:DXF786553 DNJ786552:DNJ786553 DDN786552:DDN786553 CTR786552:CTR786553 CJV786552:CJV786553 BZZ786552:BZZ786553 BQD786552:BQD786553 BGH786552:BGH786553 AWL786552:AWL786553 AMP786552:AMP786553 ACT786552:ACT786553 SX786552:SX786553 JB786552:JB786553 C786552:C786553 WVN721016:WVN721017 WLR721016:WLR721017 WBV721016:WBV721017 VRZ721016:VRZ721017 VID721016:VID721017 UYH721016:UYH721017 UOL721016:UOL721017 UEP721016:UEP721017 TUT721016:TUT721017 TKX721016:TKX721017 TBB721016:TBB721017 SRF721016:SRF721017 SHJ721016:SHJ721017 RXN721016:RXN721017 RNR721016:RNR721017 RDV721016:RDV721017 QTZ721016:QTZ721017 QKD721016:QKD721017 QAH721016:QAH721017 PQL721016:PQL721017 PGP721016:PGP721017 OWT721016:OWT721017 OMX721016:OMX721017 ODB721016:ODB721017 NTF721016:NTF721017 NJJ721016:NJJ721017 MZN721016:MZN721017 MPR721016:MPR721017 MFV721016:MFV721017 LVZ721016:LVZ721017 LMD721016:LMD721017 LCH721016:LCH721017 KSL721016:KSL721017 KIP721016:KIP721017 JYT721016:JYT721017 JOX721016:JOX721017 JFB721016:JFB721017 IVF721016:IVF721017 ILJ721016:ILJ721017 IBN721016:IBN721017 HRR721016:HRR721017 HHV721016:HHV721017 GXZ721016:GXZ721017 GOD721016:GOD721017 GEH721016:GEH721017 FUL721016:FUL721017 FKP721016:FKP721017 FAT721016:FAT721017 EQX721016:EQX721017 EHB721016:EHB721017 DXF721016:DXF721017 DNJ721016:DNJ721017 DDN721016:DDN721017 CTR721016:CTR721017 CJV721016:CJV721017 BZZ721016:BZZ721017 BQD721016:BQD721017 BGH721016:BGH721017 AWL721016:AWL721017 AMP721016:AMP721017 ACT721016:ACT721017 SX721016:SX721017 JB721016:JB721017 C721016:C721017 WVN655480:WVN655481 WLR655480:WLR655481 WBV655480:WBV655481 VRZ655480:VRZ655481 VID655480:VID655481 UYH655480:UYH655481 UOL655480:UOL655481 UEP655480:UEP655481 TUT655480:TUT655481 TKX655480:TKX655481 TBB655480:TBB655481 SRF655480:SRF655481 SHJ655480:SHJ655481 RXN655480:RXN655481 RNR655480:RNR655481 RDV655480:RDV655481 QTZ655480:QTZ655481 QKD655480:QKD655481 QAH655480:QAH655481 PQL655480:PQL655481 PGP655480:PGP655481 OWT655480:OWT655481 OMX655480:OMX655481 ODB655480:ODB655481 NTF655480:NTF655481 NJJ655480:NJJ655481 MZN655480:MZN655481 MPR655480:MPR655481 MFV655480:MFV655481 LVZ655480:LVZ655481 LMD655480:LMD655481 LCH655480:LCH655481 KSL655480:KSL655481 KIP655480:KIP655481 JYT655480:JYT655481 JOX655480:JOX655481 JFB655480:JFB655481 IVF655480:IVF655481 ILJ655480:ILJ655481 IBN655480:IBN655481 HRR655480:HRR655481 HHV655480:HHV655481 GXZ655480:GXZ655481 GOD655480:GOD655481 GEH655480:GEH655481 FUL655480:FUL655481 FKP655480:FKP655481 FAT655480:FAT655481 EQX655480:EQX655481 EHB655480:EHB655481 DXF655480:DXF655481 DNJ655480:DNJ655481 DDN655480:DDN655481 CTR655480:CTR655481 CJV655480:CJV655481 BZZ655480:BZZ655481 BQD655480:BQD655481 BGH655480:BGH655481 AWL655480:AWL655481 AMP655480:AMP655481 ACT655480:ACT655481 SX655480:SX655481 JB655480:JB655481 C655480:C655481 WVN589944:WVN589945 WLR589944:WLR589945 WBV589944:WBV589945 VRZ589944:VRZ589945 VID589944:VID589945 UYH589944:UYH589945 UOL589944:UOL589945 UEP589944:UEP589945 TUT589944:TUT589945 TKX589944:TKX589945 TBB589944:TBB589945 SRF589944:SRF589945 SHJ589944:SHJ589945 RXN589944:RXN589945 RNR589944:RNR589945 RDV589944:RDV589945 QTZ589944:QTZ589945 QKD589944:QKD589945 QAH589944:QAH589945 PQL589944:PQL589945 PGP589944:PGP589945 OWT589944:OWT589945 OMX589944:OMX589945 ODB589944:ODB589945 NTF589944:NTF589945 NJJ589944:NJJ589945 MZN589944:MZN589945 MPR589944:MPR589945 MFV589944:MFV589945 LVZ589944:LVZ589945 LMD589944:LMD589945 LCH589944:LCH589945 KSL589944:KSL589945 KIP589944:KIP589945 JYT589944:JYT589945 JOX589944:JOX589945 JFB589944:JFB589945 IVF589944:IVF589945 ILJ589944:ILJ589945 IBN589944:IBN589945 HRR589944:HRR589945 HHV589944:HHV589945 GXZ589944:GXZ589945 GOD589944:GOD589945 GEH589944:GEH589945 FUL589944:FUL589945 FKP589944:FKP589945 FAT589944:FAT589945 EQX589944:EQX589945 EHB589944:EHB589945 DXF589944:DXF589945 DNJ589944:DNJ589945 DDN589944:DDN589945 CTR589944:CTR589945 CJV589944:CJV589945 BZZ589944:BZZ589945 BQD589944:BQD589945 BGH589944:BGH589945 AWL589944:AWL589945 AMP589944:AMP589945 ACT589944:ACT589945 SX589944:SX589945 JB589944:JB589945 C589944:C589945 WVN524408:WVN524409 WLR524408:WLR524409 WBV524408:WBV524409 VRZ524408:VRZ524409 VID524408:VID524409 UYH524408:UYH524409 UOL524408:UOL524409 UEP524408:UEP524409 TUT524408:TUT524409 TKX524408:TKX524409 TBB524408:TBB524409 SRF524408:SRF524409 SHJ524408:SHJ524409 RXN524408:RXN524409 RNR524408:RNR524409 RDV524408:RDV524409 QTZ524408:QTZ524409 QKD524408:QKD524409 QAH524408:QAH524409 PQL524408:PQL524409 PGP524408:PGP524409 OWT524408:OWT524409 OMX524408:OMX524409 ODB524408:ODB524409 NTF524408:NTF524409 NJJ524408:NJJ524409 MZN524408:MZN524409 MPR524408:MPR524409 MFV524408:MFV524409 LVZ524408:LVZ524409 LMD524408:LMD524409 LCH524408:LCH524409 KSL524408:KSL524409 KIP524408:KIP524409 JYT524408:JYT524409 JOX524408:JOX524409 JFB524408:JFB524409 IVF524408:IVF524409 ILJ524408:ILJ524409 IBN524408:IBN524409 HRR524408:HRR524409 HHV524408:HHV524409 GXZ524408:GXZ524409 GOD524408:GOD524409 GEH524408:GEH524409 FUL524408:FUL524409 FKP524408:FKP524409 FAT524408:FAT524409 EQX524408:EQX524409 EHB524408:EHB524409 DXF524408:DXF524409 DNJ524408:DNJ524409 DDN524408:DDN524409 CTR524408:CTR524409 CJV524408:CJV524409 BZZ524408:BZZ524409 BQD524408:BQD524409 BGH524408:BGH524409 AWL524408:AWL524409 AMP524408:AMP524409 ACT524408:ACT524409 SX524408:SX524409 JB524408:JB524409 C524408:C524409 WVN458872:WVN458873 WLR458872:WLR458873 WBV458872:WBV458873 VRZ458872:VRZ458873 VID458872:VID458873 UYH458872:UYH458873 UOL458872:UOL458873 UEP458872:UEP458873 TUT458872:TUT458873 TKX458872:TKX458873 TBB458872:TBB458873 SRF458872:SRF458873 SHJ458872:SHJ458873 RXN458872:RXN458873 RNR458872:RNR458873 RDV458872:RDV458873 QTZ458872:QTZ458873 QKD458872:QKD458873 QAH458872:QAH458873 PQL458872:PQL458873 PGP458872:PGP458873 OWT458872:OWT458873 OMX458872:OMX458873 ODB458872:ODB458873 NTF458872:NTF458873 NJJ458872:NJJ458873 MZN458872:MZN458873 MPR458872:MPR458873 MFV458872:MFV458873 LVZ458872:LVZ458873 LMD458872:LMD458873 LCH458872:LCH458873 KSL458872:KSL458873 KIP458872:KIP458873 JYT458872:JYT458873 JOX458872:JOX458873 JFB458872:JFB458873 IVF458872:IVF458873 ILJ458872:ILJ458873 IBN458872:IBN458873 HRR458872:HRR458873 HHV458872:HHV458873 GXZ458872:GXZ458873 GOD458872:GOD458873 GEH458872:GEH458873 FUL458872:FUL458873 FKP458872:FKP458873 FAT458872:FAT458873 EQX458872:EQX458873 EHB458872:EHB458873 DXF458872:DXF458873 DNJ458872:DNJ458873 DDN458872:DDN458873 CTR458872:CTR458873 CJV458872:CJV458873 BZZ458872:BZZ458873 BQD458872:BQD458873 BGH458872:BGH458873 AWL458872:AWL458873 AMP458872:AMP458873 ACT458872:ACT458873 SX458872:SX458873 JB458872:JB458873 C458872:C458873 WVN393336:WVN393337 WLR393336:WLR393337 WBV393336:WBV393337 VRZ393336:VRZ393337 VID393336:VID393337 UYH393336:UYH393337 UOL393336:UOL393337 UEP393336:UEP393337 TUT393336:TUT393337 TKX393336:TKX393337 TBB393336:TBB393337 SRF393336:SRF393337 SHJ393336:SHJ393337 RXN393336:RXN393337 RNR393336:RNR393337 RDV393336:RDV393337 QTZ393336:QTZ393337 QKD393336:QKD393337 QAH393336:QAH393337 PQL393336:PQL393337 PGP393336:PGP393337 OWT393336:OWT393337 OMX393336:OMX393337 ODB393336:ODB393337 NTF393336:NTF393337 NJJ393336:NJJ393337 MZN393336:MZN393337 MPR393336:MPR393337 MFV393336:MFV393337 LVZ393336:LVZ393337 LMD393336:LMD393337 LCH393336:LCH393337 KSL393336:KSL393337 KIP393336:KIP393337 JYT393336:JYT393337 JOX393336:JOX393337 JFB393336:JFB393337 IVF393336:IVF393337 ILJ393336:ILJ393337 IBN393336:IBN393337 HRR393336:HRR393337 HHV393336:HHV393337 GXZ393336:GXZ393337 GOD393336:GOD393337 GEH393336:GEH393337 FUL393336:FUL393337 FKP393336:FKP393337 FAT393336:FAT393337 EQX393336:EQX393337 EHB393336:EHB393337 DXF393336:DXF393337 DNJ393336:DNJ393337 DDN393336:DDN393337 CTR393336:CTR393337 CJV393336:CJV393337 BZZ393336:BZZ393337 BQD393336:BQD393337 BGH393336:BGH393337 AWL393336:AWL393337 AMP393336:AMP393337 ACT393336:ACT393337 SX393336:SX393337 JB393336:JB393337 C393336:C393337 WVN327800:WVN327801 WLR327800:WLR327801 WBV327800:WBV327801 VRZ327800:VRZ327801 VID327800:VID327801 UYH327800:UYH327801 UOL327800:UOL327801 UEP327800:UEP327801 TUT327800:TUT327801 TKX327800:TKX327801 TBB327800:TBB327801 SRF327800:SRF327801 SHJ327800:SHJ327801 RXN327800:RXN327801 RNR327800:RNR327801 RDV327800:RDV327801 QTZ327800:QTZ327801 QKD327800:QKD327801 QAH327800:QAH327801 PQL327800:PQL327801 PGP327800:PGP327801 OWT327800:OWT327801 OMX327800:OMX327801 ODB327800:ODB327801 NTF327800:NTF327801 NJJ327800:NJJ327801 MZN327800:MZN327801 MPR327800:MPR327801 MFV327800:MFV327801 LVZ327800:LVZ327801 LMD327800:LMD327801 LCH327800:LCH327801 KSL327800:KSL327801 KIP327800:KIP327801 JYT327800:JYT327801 JOX327800:JOX327801 JFB327800:JFB327801 IVF327800:IVF327801 ILJ327800:ILJ327801 IBN327800:IBN327801 HRR327800:HRR327801 HHV327800:HHV327801 GXZ327800:GXZ327801 GOD327800:GOD327801 GEH327800:GEH327801 FUL327800:FUL327801 FKP327800:FKP327801 FAT327800:FAT327801 EQX327800:EQX327801 EHB327800:EHB327801 DXF327800:DXF327801 DNJ327800:DNJ327801 DDN327800:DDN327801 CTR327800:CTR327801 CJV327800:CJV327801 BZZ327800:BZZ327801 BQD327800:BQD327801 BGH327800:BGH327801 AWL327800:AWL327801 AMP327800:AMP327801 ACT327800:ACT327801 SX327800:SX327801 JB327800:JB327801 C327800:C327801 WVN262264:WVN262265 WLR262264:WLR262265 WBV262264:WBV262265 VRZ262264:VRZ262265 VID262264:VID262265 UYH262264:UYH262265 UOL262264:UOL262265 UEP262264:UEP262265 TUT262264:TUT262265 TKX262264:TKX262265 TBB262264:TBB262265 SRF262264:SRF262265 SHJ262264:SHJ262265 RXN262264:RXN262265 RNR262264:RNR262265 RDV262264:RDV262265 QTZ262264:QTZ262265 QKD262264:QKD262265 QAH262264:QAH262265 PQL262264:PQL262265 PGP262264:PGP262265 OWT262264:OWT262265 OMX262264:OMX262265 ODB262264:ODB262265 NTF262264:NTF262265 NJJ262264:NJJ262265 MZN262264:MZN262265 MPR262264:MPR262265 MFV262264:MFV262265 LVZ262264:LVZ262265 LMD262264:LMD262265 LCH262264:LCH262265 KSL262264:KSL262265 KIP262264:KIP262265 JYT262264:JYT262265 JOX262264:JOX262265 JFB262264:JFB262265 IVF262264:IVF262265 ILJ262264:ILJ262265 IBN262264:IBN262265 HRR262264:HRR262265 HHV262264:HHV262265 GXZ262264:GXZ262265 GOD262264:GOD262265 GEH262264:GEH262265 FUL262264:FUL262265 FKP262264:FKP262265 FAT262264:FAT262265 EQX262264:EQX262265 EHB262264:EHB262265 DXF262264:DXF262265 DNJ262264:DNJ262265 DDN262264:DDN262265 CTR262264:CTR262265 CJV262264:CJV262265 BZZ262264:BZZ262265 BQD262264:BQD262265 BGH262264:BGH262265 AWL262264:AWL262265 AMP262264:AMP262265 ACT262264:ACT262265 SX262264:SX262265 JB262264:JB262265 C262264:C262265 WVN196728:WVN196729 WLR196728:WLR196729 WBV196728:WBV196729 VRZ196728:VRZ196729 VID196728:VID196729 UYH196728:UYH196729 UOL196728:UOL196729 UEP196728:UEP196729 TUT196728:TUT196729 TKX196728:TKX196729 TBB196728:TBB196729 SRF196728:SRF196729 SHJ196728:SHJ196729 RXN196728:RXN196729 RNR196728:RNR196729 RDV196728:RDV196729 QTZ196728:QTZ196729 QKD196728:QKD196729 QAH196728:QAH196729 PQL196728:PQL196729 PGP196728:PGP196729 OWT196728:OWT196729 OMX196728:OMX196729 ODB196728:ODB196729 NTF196728:NTF196729 NJJ196728:NJJ196729 MZN196728:MZN196729 MPR196728:MPR196729 MFV196728:MFV196729 LVZ196728:LVZ196729 LMD196728:LMD196729 LCH196728:LCH196729 KSL196728:KSL196729 KIP196728:KIP196729 JYT196728:JYT196729 JOX196728:JOX196729 JFB196728:JFB196729 IVF196728:IVF196729 ILJ196728:ILJ196729 IBN196728:IBN196729 HRR196728:HRR196729 HHV196728:HHV196729 GXZ196728:GXZ196729 GOD196728:GOD196729 GEH196728:GEH196729 FUL196728:FUL196729 FKP196728:FKP196729 FAT196728:FAT196729 EQX196728:EQX196729 EHB196728:EHB196729 DXF196728:DXF196729 DNJ196728:DNJ196729 DDN196728:DDN196729 CTR196728:CTR196729 CJV196728:CJV196729 BZZ196728:BZZ196729 BQD196728:BQD196729 BGH196728:BGH196729 AWL196728:AWL196729 AMP196728:AMP196729 ACT196728:ACT196729 SX196728:SX196729 JB196728:JB196729 C196728:C196729 WVN131192:WVN131193 WLR131192:WLR131193 WBV131192:WBV131193 VRZ131192:VRZ131193 VID131192:VID131193 UYH131192:UYH131193 UOL131192:UOL131193 UEP131192:UEP131193 TUT131192:TUT131193 TKX131192:TKX131193 TBB131192:TBB131193 SRF131192:SRF131193 SHJ131192:SHJ131193 RXN131192:RXN131193 RNR131192:RNR131193 RDV131192:RDV131193 QTZ131192:QTZ131193 QKD131192:QKD131193 QAH131192:QAH131193 PQL131192:PQL131193 PGP131192:PGP131193 OWT131192:OWT131193 OMX131192:OMX131193 ODB131192:ODB131193 NTF131192:NTF131193 NJJ131192:NJJ131193 MZN131192:MZN131193 MPR131192:MPR131193 MFV131192:MFV131193 LVZ131192:LVZ131193 LMD131192:LMD131193 LCH131192:LCH131193 KSL131192:KSL131193 KIP131192:KIP131193 JYT131192:JYT131193 JOX131192:JOX131193 JFB131192:JFB131193 IVF131192:IVF131193 ILJ131192:ILJ131193 IBN131192:IBN131193 HRR131192:HRR131193 HHV131192:HHV131193 GXZ131192:GXZ131193 GOD131192:GOD131193 GEH131192:GEH131193 FUL131192:FUL131193 FKP131192:FKP131193 FAT131192:FAT131193 EQX131192:EQX131193 EHB131192:EHB131193 DXF131192:DXF131193 DNJ131192:DNJ131193 DDN131192:DDN131193 CTR131192:CTR131193 CJV131192:CJV131193 BZZ131192:BZZ131193 BQD131192:BQD131193 BGH131192:BGH131193 AWL131192:AWL131193 AMP131192:AMP131193 ACT131192:ACT131193 SX131192:SX131193 JB131192:JB131193 C131192:C131193 WVN65656:WVN65657 WLR65656:WLR65657 WBV65656:WBV65657 VRZ65656:VRZ65657 VID65656:VID65657 UYH65656:UYH65657 UOL65656:UOL65657 UEP65656:UEP65657 TUT65656:TUT65657 TKX65656:TKX65657 TBB65656:TBB65657 SRF65656:SRF65657 SHJ65656:SHJ65657 RXN65656:RXN65657 RNR65656:RNR65657 RDV65656:RDV65657 QTZ65656:QTZ65657 QKD65656:QKD65657 QAH65656:QAH65657 PQL65656:PQL65657 PGP65656:PGP65657 OWT65656:OWT65657 OMX65656:OMX65657 ODB65656:ODB65657 NTF65656:NTF65657 NJJ65656:NJJ65657 MZN65656:MZN65657 MPR65656:MPR65657 MFV65656:MFV65657 LVZ65656:LVZ65657 LMD65656:LMD65657 LCH65656:LCH65657 KSL65656:KSL65657 KIP65656:KIP65657 JYT65656:JYT65657 JOX65656:JOX65657 JFB65656:JFB65657 IVF65656:IVF65657 ILJ65656:ILJ65657 IBN65656:IBN65657 HRR65656:HRR65657 HHV65656:HHV65657 GXZ65656:GXZ65657 GOD65656:GOD65657 GEH65656:GEH65657 FUL65656:FUL65657 FKP65656:FKP65657 FAT65656:FAT65657 EQX65656:EQX65657 EHB65656:EHB65657 DXF65656:DXF65657 DNJ65656:DNJ65657 DDN65656:DDN65657 CTR65656:CTR65657 CJV65656:CJV65657 BZZ65656:BZZ65657 BQD65656:BQD65657 BGH65656:BGH65657 AWL65656:AWL65657 AMP65656:AMP65657 ACT65656:ACT65657 SX65656:SX65657 JB65656:JB65657 C65656:C65657 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WVO983172:WVO983177 WLS983172:WLS983177 WBW983172:WBW983177 VSA983172:VSA983177 VIE983172:VIE983177 UYI983172:UYI983177 UOM983172:UOM983177 UEQ983172:UEQ983177 TUU983172:TUU983177 TKY983172:TKY983177 TBC983172:TBC983177 SRG983172:SRG983177 SHK983172:SHK983177 RXO983172:RXO983177 RNS983172:RNS983177 RDW983172:RDW983177 QUA983172:QUA983177 QKE983172:QKE983177 QAI983172:QAI983177 PQM983172:PQM983177 PGQ983172:PGQ983177 OWU983172:OWU983177 OMY983172:OMY983177 ODC983172:ODC983177 NTG983172:NTG983177 NJK983172:NJK983177 MZO983172:MZO983177 MPS983172:MPS983177 MFW983172:MFW983177 LWA983172:LWA983177 LME983172:LME983177 LCI983172:LCI983177 KSM983172:KSM983177 KIQ983172:KIQ983177 JYU983172:JYU983177 JOY983172:JOY983177 JFC983172:JFC983177 IVG983172:IVG983177 ILK983172:ILK983177 IBO983172:IBO983177 HRS983172:HRS983177 HHW983172:HHW983177 GYA983172:GYA983177 GOE983172:GOE983177 GEI983172:GEI983177 FUM983172:FUM983177 FKQ983172:FKQ983177 FAU983172:FAU983177 EQY983172:EQY983177 EHC983172:EHC983177 DXG983172:DXG983177 DNK983172:DNK983177 DDO983172:DDO983177 CTS983172:CTS983177 CJW983172:CJW983177 CAA983172:CAA983177 BQE983172:BQE983177 BGI983172:BGI983177 AWM983172:AWM983177 AMQ983172:AMQ983177 ACU983172:ACU983177 SY983172:SY983177 JC983172:JC983177 D983172:E983177 WVO917636:WVO917641 WLS917636:WLS917641 WBW917636:WBW917641 VSA917636:VSA917641 VIE917636:VIE917641 UYI917636:UYI917641 UOM917636:UOM917641 UEQ917636:UEQ917641 TUU917636:TUU917641 TKY917636:TKY917641 TBC917636:TBC917641 SRG917636:SRG917641 SHK917636:SHK917641 RXO917636:RXO917641 RNS917636:RNS917641 RDW917636:RDW917641 QUA917636:QUA917641 QKE917636:QKE917641 QAI917636:QAI917641 PQM917636:PQM917641 PGQ917636:PGQ917641 OWU917636:OWU917641 OMY917636:OMY917641 ODC917636:ODC917641 NTG917636:NTG917641 NJK917636:NJK917641 MZO917636:MZO917641 MPS917636:MPS917641 MFW917636:MFW917641 LWA917636:LWA917641 LME917636:LME917641 LCI917636:LCI917641 KSM917636:KSM917641 KIQ917636:KIQ917641 JYU917636:JYU917641 JOY917636:JOY917641 JFC917636:JFC917641 IVG917636:IVG917641 ILK917636:ILK917641 IBO917636:IBO917641 HRS917636:HRS917641 HHW917636:HHW917641 GYA917636:GYA917641 GOE917636:GOE917641 GEI917636:GEI917641 FUM917636:FUM917641 FKQ917636:FKQ917641 FAU917636:FAU917641 EQY917636:EQY917641 EHC917636:EHC917641 DXG917636:DXG917641 DNK917636:DNK917641 DDO917636:DDO917641 CTS917636:CTS917641 CJW917636:CJW917641 CAA917636:CAA917641 BQE917636:BQE917641 BGI917636:BGI917641 AWM917636:AWM917641 AMQ917636:AMQ917641 ACU917636:ACU917641 SY917636:SY917641 JC917636:JC917641 D917636:E917641 WVO852100:WVO852105 WLS852100:WLS852105 WBW852100:WBW852105 VSA852100:VSA852105 VIE852100:VIE852105 UYI852100:UYI852105 UOM852100:UOM852105 UEQ852100:UEQ852105 TUU852100:TUU852105 TKY852100:TKY852105 TBC852100:TBC852105 SRG852100:SRG852105 SHK852100:SHK852105 RXO852100:RXO852105 RNS852100:RNS852105 RDW852100:RDW852105 QUA852100:QUA852105 QKE852100:QKE852105 QAI852100:QAI852105 PQM852100:PQM852105 PGQ852100:PGQ852105 OWU852100:OWU852105 OMY852100:OMY852105 ODC852100:ODC852105 NTG852100:NTG852105 NJK852100:NJK852105 MZO852100:MZO852105 MPS852100:MPS852105 MFW852100:MFW852105 LWA852100:LWA852105 LME852100:LME852105 LCI852100:LCI852105 KSM852100:KSM852105 KIQ852100:KIQ852105 JYU852100:JYU852105 JOY852100:JOY852105 JFC852100:JFC852105 IVG852100:IVG852105 ILK852100:ILK852105 IBO852100:IBO852105 HRS852100:HRS852105 HHW852100:HHW852105 GYA852100:GYA852105 GOE852100:GOE852105 GEI852100:GEI852105 FUM852100:FUM852105 FKQ852100:FKQ852105 FAU852100:FAU852105 EQY852100:EQY852105 EHC852100:EHC852105 DXG852100:DXG852105 DNK852100:DNK852105 DDO852100:DDO852105 CTS852100:CTS852105 CJW852100:CJW852105 CAA852100:CAA852105 BQE852100:BQE852105 BGI852100:BGI852105 AWM852100:AWM852105 AMQ852100:AMQ852105 ACU852100:ACU852105 SY852100:SY852105 JC852100:JC852105 D852100:E852105 WVO786564:WVO786569 WLS786564:WLS786569 WBW786564:WBW786569 VSA786564:VSA786569 VIE786564:VIE786569 UYI786564:UYI786569 UOM786564:UOM786569 UEQ786564:UEQ786569 TUU786564:TUU786569 TKY786564:TKY786569 TBC786564:TBC786569 SRG786564:SRG786569 SHK786564:SHK786569 RXO786564:RXO786569 RNS786564:RNS786569 RDW786564:RDW786569 QUA786564:QUA786569 QKE786564:QKE786569 QAI786564:QAI786569 PQM786564:PQM786569 PGQ786564:PGQ786569 OWU786564:OWU786569 OMY786564:OMY786569 ODC786564:ODC786569 NTG786564:NTG786569 NJK786564:NJK786569 MZO786564:MZO786569 MPS786564:MPS786569 MFW786564:MFW786569 LWA786564:LWA786569 LME786564:LME786569 LCI786564:LCI786569 KSM786564:KSM786569 KIQ786564:KIQ786569 JYU786564:JYU786569 JOY786564:JOY786569 JFC786564:JFC786569 IVG786564:IVG786569 ILK786564:ILK786569 IBO786564:IBO786569 HRS786564:HRS786569 HHW786564:HHW786569 GYA786564:GYA786569 GOE786564:GOE786569 GEI786564:GEI786569 FUM786564:FUM786569 FKQ786564:FKQ786569 FAU786564:FAU786569 EQY786564:EQY786569 EHC786564:EHC786569 DXG786564:DXG786569 DNK786564:DNK786569 DDO786564:DDO786569 CTS786564:CTS786569 CJW786564:CJW786569 CAA786564:CAA786569 BQE786564:BQE786569 BGI786564:BGI786569 AWM786564:AWM786569 AMQ786564:AMQ786569 ACU786564:ACU786569 SY786564:SY786569 JC786564:JC786569 D786564:E786569 WVO721028:WVO721033 WLS721028:WLS721033 WBW721028:WBW721033 VSA721028:VSA721033 VIE721028:VIE721033 UYI721028:UYI721033 UOM721028:UOM721033 UEQ721028:UEQ721033 TUU721028:TUU721033 TKY721028:TKY721033 TBC721028:TBC721033 SRG721028:SRG721033 SHK721028:SHK721033 RXO721028:RXO721033 RNS721028:RNS721033 RDW721028:RDW721033 QUA721028:QUA721033 QKE721028:QKE721033 QAI721028:QAI721033 PQM721028:PQM721033 PGQ721028:PGQ721033 OWU721028:OWU721033 OMY721028:OMY721033 ODC721028:ODC721033 NTG721028:NTG721033 NJK721028:NJK721033 MZO721028:MZO721033 MPS721028:MPS721033 MFW721028:MFW721033 LWA721028:LWA721033 LME721028:LME721033 LCI721028:LCI721033 KSM721028:KSM721033 KIQ721028:KIQ721033 JYU721028:JYU721033 JOY721028:JOY721033 JFC721028:JFC721033 IVG721028:IVG721033 ILK721028:ILK721033 IBO721028:IBO721033 HRS721028:HRS721033 HHW721028:HHW721033 GYA721028:GYA721033 GOE721028:GOE721033 GEI721028:GEI721033 FUM721028:FUM721033 FKQ721028:FKQ721033 FAU721028:FAU721033 EQY721028:EQY721033 EHC721028:EHC721033 DXG721028:DXG721033 DNK721028:DNK721033 DDO721028:DDO721033 CTS721028:CTS721033 CJW721028:CJW721033 CAA721028:CAA721033 BQE721028:BQE721033 BGI721028:BGI721033 AWM721028:AWM721033 AMQ721028:AMQ721033 ACU721028:ACU721033 SY721028:SY721033 JC721028:JC721033 D721028:E721033 WVO655492:WVO655497 WLS655492:WLS655497 WBW655492:WBW655497 VSA655492:VSA655497 VIE655492:VIE655497 UYI655492:UYI655497 UOM655492:UOM655497 UEQ655492:UEQ655497 TUU655492:TUU655497 TKY655492:TKY655497 TBC655492:TBC655497 SRG655492:SRG655497 SHK655492:SHK655497 RXO655492:RXO655497 RNS655492:RNS655497 RDW655492:RDW655497 QUA655492:QUA655497 QKE655492:QKE655497 QAI655492:QAI655497 PQM655492:PQM655497 PGQ655492:PGQ655497 OWU655492:OWU655497 OMY655492:OMY655497 ODC655492:ODC655497 NTG655492:NTG655497 NJK655492:NJK655497 MZO655492:MZO655497 MPS655492:MPS655497 MFW655492:MFW655497 LWA655492:LWA655497 LME655492:LME655497 LCI655492:LCI655497 KSM655492:KSM655497 KIQ655492:KIQ655497 JYU655492:JYU655497 JOY655492:JOY655497 JFC655492:JFC655497 IVG655492:IVG655497 ILK655492:ILK655497 IBO655492:IBO655497 HRS655492:HRS655497 HHW655492:HHW655497 GYA655492:GYA655497 GOE655492:GOE655497 GEI655492:GEI655497 FUM655492:FUM655497 FKQ655492:FKQ655497 FAU655492:FAU655497 EQY655492:EQY655497 EHC655492:EHC655497 DXG655492:DXG655497 DNK655492:DNK655497 DDO655492:DDO655497 CTS655492:CTS655497 CJW655492:CJW655497 CAA655492:CAA655497 BQE655492:BQE655497 BGI655492:BGI655497 AWM655492:AWM655497 AMQ655492:AMQ655497 ACU655492:ACU655497 SY655492:SY655497 JC655492:JC655497 D655492:E655497 WVO589956:WVO589961 WLS589956:WLS589961 WBW589956:WBW589961 VSA589956:VSA589961 VIE589956:VIE589961 UYI589956:UYI589961 UOM589956:UOM589961 UEQ589956:UEQ589961 TUU589956:TUU589961 TKY589956:TKY589961 TBC589956:TBC589961 SRG589956:SRG589961 SHK589956:SHK589961 RXO589956:RXO589961 RNS589956:RNS589961 RDW589956:RDW589961 QUA589956:QUA589961 QKE589956:QKE589961 QAI589956:QAI589961 PQM589956:PQM589961 PGQ589956:PGQ589961 OWU589956:OWU589961 OMY589956:OMY589961 ODC589956:ODC589961 NTG589956:NTG589961 NJK589956:NJK589961 MZO589956:MZO589961 MPS589956:MPS589961 MFW589956:MFW589961 LWA589956:LWA589961 LME589956:LME589961 LCI589956:LCI589961 KSM589956:KSM589961 KIQ589956:KIQ589961 JYU589956:JYU589961 JOY589956:JOY589961 JFC589956:JFC589961 IVG589956:IVG589961 ILK589956:ILK589961 IBO589956:IBO589961 HRS589956:HRS589961 HHW589956:HHW589961 GYA589956:GYA589961 GOE589956:GOE589961 GEI589956:GEI589961 FUM589956:FUM589961 FKQ589956:FKQ589961 FAU589956:FAU589961 EQY589956:EQY589961 EHC589956:EHC589961 DXG589956:DXG589961 DNK589956:DNK589961 DDO589956:DDO589961 CTS589956:CTS589961 CJW589956:CJW589961 CAA589956:CAA589961 BQE589956:BQE589961 BGI589956:BGI589961 AWM589956:AWM589961 AMQ589956:AMQ589961 ACU589956:ACU589961 SY589956:SY589961 JC589956:JC589961 D589956:E589961 WVO524420:WVO524425 WLS524420:WLS524425 WBW524420:WBW524425 VSA524420:VSA524425 VIE524420:VIE524425 UYI524420:UYI524425 UOM524420:UOM524425 UEQ524420:UEQ524425 TUU524420:TUU524425 TKY524420:TKY524425 TBC524420:TBC524425 SRG524420:SRG524425 SHK524420:SHK524425 RXO524420:RXO524425 RNS524420:RNS524425 RDW524420:RDW524425 QUA524420:QUA524425 QKE524420:QKE524425 QAI524420:QAI524425 PQM524420:PQM524425 PGQ524420:PGQ524425 OWU524420:OWU524425 OMY524420:OMY524425 ODC524420:ODC524425 NTG524420:NTG524425 NJK524420:NJK524425 MZO524420:MZO524425 MPS524420:MPS524425 MFW524420:MFW524425 LWA524420:LWA524425 LME524420:LME524425 LCI524420:LCI524425 KSM524420:KSM524425 KIQ524420:KIQ524425 JYU524420:JYU524425 JOY524420:JOY524425 JFC524420:JFC524425 IVG524420:IVG524425 ILK524420:ILK524425 IBO524420:IBO524425 HRS524420:HRS524425 HHW524420:HHW524425 GYA524420:GYA524425 GOE524420:GOE524425 GEI524420:GEI524425 FUM524420:FUM524425 FKQ524420:FKQ524425 FAU524420:FAU524425 EQY524420:EQY524425 EHC524420:EHC524425 DXG524420:DXG524425 DNK524420:DNK524425 DDO524420:DDO524425 CTS524420:CTS524425 CJW524420:CJW524425 CAA524420:CAA524425 BQE524420:BQE524425 BGI524420:BGI524425 AWM524420:AWM524425 AMQ524420:AMQ524425 ACU524420:ACU524425 SY524420:SY524425 JC524420:JC524425 D524420:E524425 WVO458884:WVO458889 WLS458884:WLS458889 WBW458884:WBW458889 VSA458884:VSA458889 VIE458884:VIE458889 UYI458884:UYI458889 UOM458884:UOM458889 UEQ458884:UEQ458889 TUU458884:TUU458889 TKY458884:TKY458889 TBC458884:TBC458889 SRG458884:SRG458889 SHK458884:SHK458889 RXO458884:RXO458889 RNS458884:RNS458889 RDW458884:RDW458889 QUA458884:QUA458889 QKE458884:QKE458889 QAI458884:QAI458889 PQM458884:PQM458889 PGQ458884:PGQ458889 OWU458884:OWU458889 OMY458884:OMY458889 ODC458884:ODC458889 NTG458884:NTG458889 NJK458884:NJK458889 MZO458884:MZO458889 MPS458884:MPS458889 MFW458884:MFW458889 LWA458884:LWA458889 LME458884:LME458889 LCI458884:LCI458889 KSM458884:KSM458889 KIQ458884:KIQ458889 JYU458884:JYU458889 JOY458884:JOY458889 JFC458884:JFC458889 IVG458884:IVG458889 ILK458884:ILK458889 IBO458884:IBO458889 HRS458884:HRS458889 HHW458884:HHW458889 GYA458884:GYA458889 GOE458884:GOE458889 GEI458884:GEI458889 FUM458884:FUM458889 FKQ458884:FKQ458889 FAU458884:FAU458889 EQY458884:EQY458889 EHC458884:EHC458889 DXG458884:DXG458889 DNK458884:DNK458889 DDO458884:DDO458889 CTS458884:CTS458889 CJW458884:CJW458889 CAA458884:CAA458889 BQE458884:BQE458889 BGI458884:BGI458889 AWM458884:AWM458889 AMQ458884:AMQ458889 ACU458884:ACU458889 SY458884:SY458889 JC458884:JC458889 D458884:E458889 WVO393348:WVO393353 WLS393348:WLS393353 WBW393348:WBW393353 VSA393348:VSA393353 VIE393348:VIE393353 UYI393348:UYI393353 UOM393348:UOM393353 UEQ393348:UEQ393353 TUU393348:TUU393353 TKY393348:TKY393353 TBC393348:TBC393353 SRG393348:SRG393353 SHK393348:SHK393353 RXO393348:RXO393353 RNS393348:RNS393353 RDW393348:RDW393353 QUA393348:QUA393353 QKE393348:QKE393353 QAI393348:QAI393353 PQM393348:PQM393353 PGQ393348:PGQ393353 OWU393348:OWU393353 OMY393348:OMY393353 ODC393348:ODC393353 NTG393348:NTG393353 NJK393348:NJK393353 MZO393348:MZO393353 MPS393348:MPS393353 MFW393348:MFW393353 LWA393348:LWA393353 LME393348:LME393353 LCI393348:LCI393353 KSM393348:KSM393353 KIQ393348:KIQ393353 JYU393348:JYU393353 JOY393348:JOY393353 JFC393348:JFC393353 IVG393348:IVG393353 ILK393348:ILK393353 IBO393348:IBO393353 HRS393348:HRS393353 HHW393348:HHW393353 GYA393348:GYA393353 GOE393348:GOE393353 GEI393348:GEI393353 FUM393348:FUM393353 FKQ393348:FKQ393353 FAU393348:FAU393353 EQY393348:EQY393353 EHC393348:EHC393353 DXG393348:DXG393353 DNK393348:DNK393353 DDO393348:DDO393353 CTS393348:CTS393353 CJW393348:CJW393353 CAA393348:CAA393353 BQE393348:BQE393353 BGI393348:BGI393353 AWM393348:AWM393353 AMQ393348:AMQ393353 ACU393348:ACU393353 SY393348:SY393353 JC393348:JC393353 D393348:E393353 WVO327812:WVO327817 WLS327812:WLS327817 WBW327812:WBW327817 VSA327812:VSA327817 VIE327812:VIE327817 UYI327812:UYI327817 UOM327812:UOM327817 UEQ327812:UEQ327817 TUU327812:TUU327817 TKY327812:TKY327817 TBC327812:TBC327817 SRG327812:SRG327817 SHK327812:SHK327817 RXO327812:RXO327817 RNS327812:RNS327817 RDW327812:RDW327817 QUA327812:QUA327817 QKE327812:QKE327817 QAI327812:QAI327817 PQM327812:PQM327817 PGQ327812:PGQ327817 OWU327812:OWU327817 OMY327812:OMY327817 ODC327812:ODC327817 NTG327812:NTG327817 NJK327812:NJK327817 MZO327812:MZO327817 MPS327812:MPS327817 MFW327812:MFW327817 LWA327812:LWA327817 LME327812:LME327817 LCI327812:LCI327817 KSM327812:KSM327817 KIQ327812:KIQ327817 JYU327812:JYU327817 JOY327812:JOY327817 JFC327812:JFC327817 IVG327812:IVG327817 ILK327812:ILK327817 IBO327812:IBO327817 HRS327812:HRS327817 HHW327812:HHW327817 GYA327812:GYA327817 GOE327812:GOE327817 GEI327812:GEI327817 FUM327812:FUM327817 FKQ327812:FKQ327817 FAU327812:FAU327817 EQY327812:EQY327817 EHC327812:EHC327817 DXG327812:DXG327817 DNK327812:DNK327817 DDO327812:DDO327817 CTS327812:CTS327817 CJW327812:CJW327817 CAA327812:CAA327817 BQE327812:BQE327817 BGI327812:BGI327817 AWM327812:AWM327817 AMQ327812:AMQ327817 ACU327812:ACU327817 SY327812:SY327817 JC327812:JC327817 D327812:E327817 WVO262276:WVO262281 WLS262276:WLS262281 WBW262276:WBW262281 VSA262276:VSA262281 VIE262276:VIE262281 UYI262276:UYI262281 UOM262276:UOM262281 UEQ262276:UEQ262281 TUU262276:TUU262281 TKY262276:TKY262281 TBC262276:TBC262281 SRG262276:SRG262281 SHK262276:SHK262281 RXO262276:RXO262281 RNS262276:RNS262281 RDW262276:RDW262281 QUA262276:QUA262281 QKE262276:QKE262281 QAI262276:QAI262281 PQM262276:PQM262281 PGQ262276:PGQ262281 OWU262276:OWU262281 OMY262276:OMY262281 ODC262276:ODC262281 NTG262276:NTG262281 NJK262276:NJK262281 MZO262276:MZO262281 MPS262276:MPS262281 MFW262276:MFW262281 LWA262276:LWA262281 LME262276:LME262281 LCI262276:LCI262281 KSM262276:KSM262281 KIQ262276:KIQ262281 JYU262276:JYU262281 JOY262276:JOY262281 JFC262276:JFC262281 IVG262276:IVG262281 ILK262276:ILK262281 IBO262276:IBO262281 HRS262276:HRS262281 HHW262276:HHW262281 GYA262276:GYA262281 GOE262276:GOE262281 GEI262276:GEI262281 FUM262276:FUM262281 FKQ262276:FKQ262281 FAU262276:FAU262281 EQY262276:EQY262281 EHC262276:EHC262281 DXG262276:DXG262281 DNK262276:DNK262281 DDO262276:DDO262281 CTS262276:CTS262281 CJW262276:CJW262281 CAA262276:CAA262281 BQE262276:BQE262281 BGI262276:BGI262281 AWM262276:AWM262281 AMQ262276:AMQ262281 ACU262276:ACU262281 SY262276:SY262281 JC262276:JC262281 D262276:E262281 WVO196740:WVO196745 WLS196740:WLS196745 WBW196740:WBW196745 VSA196740:VSA196745 VIE196740:VIE196745 UYI196740:UYI196745 UOM196740:UOM196745 UEQ196740:UEQ196745 TUU196740:TUU196745 TKY196740:TKY196745 TBC196740:TBC196745 SRG196740:SRG196745 SHK196740:SHK196745 RXO196740:RXO196745 RNS196740:RNS196745 RDW196740:RDW196745 QUA196740:QUA196745 QKE196740:QKE196745 QAI196740:QAI196745 PQM196740:PQM196745 PGQ196740:PGQ196745 OWU196740:OWU196745 OMY196740:OMY196745 ODC196740:ODC196745 NTG196740:NTG196745 NJK196740:NJK196745 MZO196740:MZO196745 MPS196740:MPS196745 MFW196740:MFW196745 LWA196740:LWA196745 LME196740:LME196745 LCI196740:LCI196745 KSM196740:KSM196745 KIQ196740:KIQ196745 JYU196740:JYU196745 JOY196740:JOY196745 JFC196740:JFC196745 IVG196740:IVG196745 ILK196740:ILK196745 IBO196740:IBO196745 HRS196740:HRS196745 HHW196740:HHW196745 GYA196740:GYA196745 GOE196740:GOE196745 GEI196740:GEI196745 FUM196740:FUM196745 FKQ196740:FKQ196745 FAU196740:FAU196745 EQY196740:EQY196745 EHC196740:EHC196745 DXG196740:DXG196745 DNK196740:DNK196745 DDO196740:DDO196745 CTS196740:CTS196745 CJW196740:CJW196745 CAA196740:CAA196745 BQE196740:BQE196745 BGI196740:BGI196745 AWM196740:AWM196745 AMQ196740:AMQ196745 ACU196740:ACU196745 SY196740:SY196745 JC196740:JC196745 D196740:E196745 WVO131204:WVO131209 WLS131204:WLS131209 WBW131204:WBW131209 VSA131204:VSA131209 VIE131204:VIE131209 UYI131204:UYI131209 UOM131204:UOM131209 UEQ131204:UEQ131209 TUU131204:TUU131209 TKY131204:TKY131209 TBC131204:TBC131209 SRG131204:SRG131209 SHK131204:SHK131209 RXO131204:RXO131209 RNS131204:RNS131209 RDW131204:RDW131209 QUA131204:QUA131209 QKE131204:QKE131209 QAI131204:QAI131209 PQM131204:PQM131209 PGQ131204:PGQ131209 OWU131204:OWU131209 OMY131204:OMY131209 ODC131204:ODC131209 NTG131204:NTG131209 NJK131204:NJK131209 MZO131204:MZO131209 MPS131204:MPS131209 MFW131204:MFW131209 LWA131204:LWA131209 LME131204:LME131209 LCI131204:LCI131209 KSM131204:KSM131209 KIQ131204:KIQ131209 JYU131204:JYU131209 JOY131204:JOY131209 JFC131204:JFC131209 IVG131204:IVG131209 ILK131204:ILK131209 IBO131204:IBO131209 HRS131204:HRS131209 HHW131204:HHW131209 GYA131204:GYA131209 GOE131204:GOE131209 GEI131204:GEI131209 FUM131204:FUM131209 FKQ131204:FKQ131209 FAU131204:FAU131209 EQY131204:EQY131209 EHC131204:EHC131209 DXG131204:DXG131209 DNK131204:DNK131209 DDO131204:DDO131209 CTS131204:CTS131209 CJW131204:CJW131209 CAA131204:CAA131209 BQE131204:BQE131209 BGI131204:BGI131209 AWM131204:AWM131209 AMQ131204:AMQ131209 ACU131204:ACU131209 SY131204:SY131209 JC131204:JC131209 D131204:E131209 WVO65668:WVO65673 WLS65668:WLS65673 WBW65668:WBW65673 VSA65668:VSA65673 VIE65668:VIE65673 UYI65668:UYI65673 UOM65668:UOM65673 UEQ65668:UEQ65673 TUU65668:TUU65673 TKY65668:TKY65673 TBC65668:TBC65673 SRG65668:SRG65673 SHK65668:SHK65673 RXO65668:RXO65673 RNS65668:RNS65673 RDW65668:RDW65673 QUA65668:QUA65673 QKE65668:QKE65673 QAI65668:QAI65673 PQM65668:PQM65673 PGQ65668:PGQ65673 OWU65668:OWU65673 OMY65668:OMY65673 ODC65668:ODC65673 NTG65668:NTG65673 NJK65668:NJK65673 MZO65668:MZO65673 MPS65668:MPS65673 MFW65668:MFW65673 LWA65668:LWA65673 LME65668:LME65673 LCI65668:LCI65673 KSM65668:KSM65673 KIQ65668:KIQ65673 JYU65668:JYU65673 JOY65668:JOY65673 JFC65668:JFC65673 IVG65668:IVG65673 ILK65668:ILK65673 IBO65668:IBO65673 HRS65668:HRS65673 HHW65668:HHW65673 GYA65668:GYA65673 GOE65668:GOE65673 GEI65668:GEI65673 FUM65668:FUM65673 FKQ65668:FKQ65673 FAU65668:FAU65673 EQY65668:EQY65673 EHC65668:EHC65673 DXG65668:DXG65673 DNK65668:DNK65673 DDO65668:DDO65673 CTS65668:CTS65673 CJW65668:CJW65673 CAA65668:CAA65673 BQE65668:BQE65673 BGI65668:BGI65673 AWM65668:AWM65673 AMQ65668:AMQ65673 ACU65668:ACU65673 SY65668:SY65673 JC65668:JC65673 D65668:E65673 WVO983180:WVO983185 WLS983180:WLS983185 WBW983180:WBW983185 VSA983180:VSA983185 VIE983180:VIE983185 UYI983180:UYI983185 UOM983180:UOM983185 UEQ983180:UEQ983185 TUU983180:TUU983185 TKY983180:TKY983185 TBC983180:TBC983185 SRG983180:SRG983185 SHK983180:SHK983185 RXO983180:RXO983185 RNS983180:RNS983185 RDW983180:RDW983185 QUA983180:QUA983185 QKE983180:QKE983185 QAI983180:QAI983185 PQM983180:PQM983185 PGQ983180:PGQ983185 OWU983180:OWU983185 OMY983180:OMY983185 ODC983180:ODC983185 NTG983180:NTG983185 NJK983180:NJK983185 MZO983180:MZO983185 MPS983180:MPS983185 MFW983180:MFW983185 LWA983180:LWA983185 LME983180:LME983185 LCI983180:LCI983185 KSM983180:KSM983185 KIQ983180:KIQ983185 JYU983180:JYU983185 JOY983180:JOY983185 JFC983180:JFC983185 IVG983180:IVG983185 ILK983180:ILK983185 IBO983180:IBO983185 HRS983180:HRS983185 HHW983180:HHW983185 GYA983180:GYA983185 GOE983180:GOE983185 GEI983180:GEI983185 FUM983180:FUM983185 FKQ983180:FKQ983185 FAU983180:FAU983185 EQY983180:EQY983185 EHC983180:EHC983185 DXG983180:DXG983185 DNK983180:DNK983185 DDO983180:DDO983185 CTS983180:CTS983185 CJW983180:CJW983185 CAA983180:CAA983185 BQE983180:BQE983185 BGI983180:BGI983185 AWM983180:AWM983185 AMQ983180:AMQ983185 ACU983180:ACU983185 SY983180:SY983185 JC983180:JC983185 D983180:E983185 WVO917644:WVO917649 WLS917644:WLS917649 WBW917644:WBW917649 VSA917644:VSA917649 VIE917644:VIE917649 UYI917644:UYI917649 UOM917644:UOM917649 UEQ917644:UEQ917649 TUU917644:TUU917649 TKY917644:TKY917649 TBC917644:TBC917649 SRG917644:SRG917649 SHK917644:SHK917649 RXO917644:RXO917649 RNS917644:RNS917649 RDW917644:RDW917649 QUA917644:QUA917649 QKE917644:QKE917649 QAI917644:QAI917649 PQM917644:PQM917649 PGQ917644:PGQ917649 OWU917644:OWU917649 OMY917644:OMY917649 ODC917644:ODC917649 NTG917644:NTG917649 NJK917644:NJK917649 MZO917644:MZO917649 MPS917644:MPS917649 MFW917644:MFW917649 LWA917644:LWA917649 LME917644:LME917649 LCI917644:LCI917649 KSM917644:KSM917649 KIQ917644:KIQ917649 JYU917644:JYU917649 JOY917644:JOY917649 JFC917644:JFC917649 IVG917644:IVG917649 ILK917644:ILK917649 IBO917644:IBO917649 HRS917644:HRS917649 HHW917644:HHW917649 GYA917644:GYA917649 GOE917644:GOE917649 GEI917644:GEI917649 FUM917644:FUM917649 FKQ917644:FKQ917649 FAU917644:FAU917649 EQY917644:EQY917649 EHC917644:EHC917649 DXG917644:DXG917649 DNK917644:DNK917649 DDO917644:DDO917649 CTS917644:CTS917649 CJW917644:CJW917649 CAA917644:CAA917649 BQE917644:BQE917649 BGI917644:BGI917649 AWM917644:AWM917649 AMQ917644:AMQ917649 ACU917644:ACU917649 SY917644:SY917649 JC917644:JC917649 D917644:E917649 WVO852108:WVO852113 WLS852108:WLS852113 WBW852108:WBW852113 VSA852108:VSA852113 VIE852108:VIE852113 UYI852108:UYI852113 UOM852108:UOM852113 UEQ852108:UEQ852113 TUU852108:TUU852113 TKY852108:TKY852113 TBC852108:TBC852113 SRG852108:SRG852113 SHK852108:SHK852113 RXO852108:RXO852113 RNS852108:RNS852113 RDW852108:RDW852113 QUA852108:QUA852113 QKE852108:QKE852113 QAI852108:QAI852113 PQM852108:PQM852113 PGQ852108:PGQ852113 OWU852108:OWU852113 OMY852108:OMY852113 ODC852108:ODC852113 NTG852108:NTG852113 NJK852108:NJK852113 MZO852108:MZO852113 MPS852108:MPS852113 MFW852108:MFW852113 LWA852108:LWA852113 LME852108:LME852113 LCI852108:LCI852113 KSM852108:KSM852113 KIQ852108:KIQ852113 JYU852108:JYU852113 JOY852108:JOY852113 JFC852108:JFC852113 IVG852108:IVG852113 ILK852108:ILK852113 IBO852108:IBO852113 HRS852108:HRS852113 HHW852108:HHW852113 GYA852108:GYA852113 GOE852108:GOE852113 GEI852108:GEI852113 FUM852108:FUM852113 FKQ852108:FKQ852113 FAU852108:FAU852113 EQY852108:EQY852113 EHC852108:EHC852113 DXG852108:DXG852113 DNK852108:DNK852113 DDO852108:DDO852113 CTS852108:CTS852113 CJW852108:CJW852113 CAA852108:CAA852113 BQE852108:BQE852113 BGI852108:BGI852113 AWM852108:AWM852113 AMQ852108:AMQ852113 ACU852108:ACU852113 SY852108:SY852113 JC852108:JC852113 D852108:E852113 WVO786572:WVO786577 WLS786572:WLS786577 WBW786572:WBW786577 VSA786572:VSA786577 VIE786572:VIE786577 UYI786572:UYI786577 UOM786572:UOM786577 UEQ786572:UEQ786577 TUU786572:TUU786577 TKY786572:TKY786577 TBC786572:TBC786577 SRG786572:SRG786577 SHK786572:SHK786577 RXO786572:RXO786577 RNS786572:RNS786577 RDW786572:RDW786577 QUA786572:QUA786577 QKE786572:QKE786577 QAI786572:QAI786577 PQM786572:PQM786577 PGQ786572:PGQ786577 OWU786572:OWU786577 OMY786572:OMY786577 ODC786572:ODC786577 NTG786572:NTG786577 NJK786572:NJK786577 MZO786572:MZO786577 MPS786572:MPS786577 MFW786572:MFW786577 LWA786572:LWA786577 LME786572:LME786577 LCI786572:LCI786577 KSM786572:KSM786577 KIQ786572:KIQ786577 JYU786572:JYU786577 JOY786572:JOY786577 JFC786572:JFC786577 IVG786572:IVG786577 ILK786572:ILK786577 IBO786572:IBO786577 HRS786572:HRS786577 HHW786572:HHW786577 GYA786572:GYA786577 GOE786572:GOE786577 GEI786572:GEI786577 FUM786572:FUM786577 FKQ786572:FKQ786577 FAU786572:FAU786577 EQY786572:EQY786577 EHC786572:EHC786577 DXG786572:DXG786577 DNK786572:DNK786577 DDO786572:DDO786577 CTS786572:CTS786577 CJW786572:CJW786577 CAA786572:CAA786577 BQE786572:BQE786577 BGI786572:BGI786577 AWM786572:AWM786577 AMQ786572:AMQ786577 ACU786572:ACU786577 SY786572:SY786577 JC786572:JC786577 D786572:E786577 WVO721036:WVO721041 WLS721036:WLS721041 WBW721036:WBW721041 VSA721036:VSA721041 VIE721036:VIE721041 UYI721036:UYI721041 UOM721036:UOM721041 UEQ721036:UEQ721041 TUU721036:TUU721041 TKY721036:TKY721041 TBC721036:TBC721041 SRG721036:SRG721041 SHK721036:SHK721041 RXO721036:RXO721041 RNS721036:RNS721041 RDW721036:RDW721041 QUA721036:QUA721041 QKE721036:QKE721041 QAI721036:QAI721041 PQM721036:PQM721041 PGQ721036:PGQ721041 OWU721036:OWU721041 OMY721036:OMY721041 ODC721036:ODC721041 NTG721036:NTG721041 NJK721036:NJK721041 MZO721036:MZO721041 MPS721036:MPS721041 MFW721036:MFW721041 LWA721036:LWA721041 LME721036:LME721041 LCI721036:LCI721041 KSM721036:KSM721041 KIQ721036:KIQ721041 JYU721036:JYU721041 JOY721036:JOY721041 JFC721036:JFC721041 IVG721036:IVG721041 ILK721036:ILK721041 IBO721036:IBO721041 HRS721036:HRS721041 HHW721036:HHW721041 GYA721036:GYA721041 GOE721036:GOE721041 GEI721036:GEI721041 FUM721036:FUM721041 FKQ721036:FKQ721041 FAU721036:FAU721041 EQY721036:EQY721041 EHC721036:EHC721041 DXG721036:DXG721041 DNK721036:DNK721041 DDO721036:DDO721041 CTS721036:CTS721041 CJW721036:CJW721041 CAA721036:CAA721041 BQE721036:BQE721041 BGI721036:BGI721041 AWM721036:AWM721041 AMQ721036:AMQ721041 ACU721036:ACU721041 SY721036:SY721041 JC721036:JC721041 D721036:E721041 WVO655500:WVO655505 WLS655500:WLS655505 WBW655500:WBW655505 VSA655500:VSA655505 VIE655500:VIE655505 UYI655500:UYI655505 UOM655500:UOM655505 UEQ655500:UEQ655505 TUU655500:TUU655505 TKY655500:TKY655505 TBC655500:TBC655505 SRG655500:SRG655505 SHK655500:SHK655505 RXO655500:RXO655505 RNS655500:RNS655505 RDW655500:RDW655505 QUA655500:QUA655505 QKE655500:QKE655505 QAI655500:QAI655505 PQM655500:PQM655505 PGQ655500:PGQ655505 OWU655500:OWU655505 OMY655500:OMY655505 ODC655500:ODC655505 NTG655500:NTG655505 NJK655500:NJK655505 MZO655500:MZO655505 MPS655500:MPS655505 MFW655500:MFW655505 LWA655500:LWA655505 LME655500:LME655505 LCI655500:LCI655505 KSM655500:KSM655505 KIQ655500:KIQ655505 JYU655500:JYU655505 JOY655500:JOY655505 JFC655500:JFC655505 IVG655500:IVG655505 ILK655500:ILK655505 IBO655500:IBO655505 HRS655500:HRS655505 HHW655500:HHW655505 GYA655500:GYA655505 GOE655500:GOE655505 GEI655500:GEI655505 FUM655500:FUM655505 FKQ655500:FKQ655505 FAU655500:FAU655505 EQY655500:EQY655505 EHC655500:EHC655505 DXG655500:DXG655505 DNK655500:DNK655505 DDO655500:DDO655505 CTS655500:CTS655505 CJW655500:CJW655505 CAA655500:CAA655505 BQE655500:BQE655505 BGI655500:BGI655505 AWM655500:AWM655505 AMQ655500:AMQ655505 ACU655500:ACU655505 SY655500:SY655505 JC655500:JC655505 D655500:E655505 WVO589964:WVO589969 WLS589964:WLS589969 WBW589964:WBW589969 VSA589964:VSA589969 VIE589964:VIE589969 UYI589964:UYI589969 UOM589964:UOM589969 UEQ589964:UEQ589969 TUU589964:TUU589969 TKY589964:TKY589969 TBC589964:TBC589969 SRG589964:SRG589969 SHK589964:SHK589969 RXO589964:RXO589969 RNS589964:RNS589969 RDW589964:RDW589969 QUA589964:QUA589969 QKE589964:QKE589969 QAI589964:QAI589969 PQM589964:PQM589969 PGQ589964:PGQ589969 OWU589964:OWU589969 OMY589964:OMY589969 ODC589964:ODC589969 NTG589964:NTG589969 NJK589964:NJK589969 MZO589964:MZO589969 MPS589964:MPS589969 MFW589964:MFW589969 LWA589964:LWA589969 LME589964:LME589969 LCI589964:LCI589969 KSM589964:KSM589969 KIQ589964:KIQ589969 JYU589964:JYU589969 JOY589964:JOY589969 JFC589964:JFC589969 IVG589964:IVG589969 ILK589964:ILK589969 IBO589964:IBO589969 HRS589964:HRS589969 HHW589964:HHW589969 GYA589964:GYA589969 GOE589964:GOE589969 GEI589964:GEI589969 FUM589964:FUM589969 FKQ589964:FKQ589969 FAU589964:FAU589969 EQY589964:EQY589969 EHC589964:EHC589969 DXG589964:DXG589969 DNK589964:DNK589969 DDO589964:DDO589969 CTS589964:CTS589969 CJW589964:CJW589969 CAA589964:CAA589969 BQE589964:BQE589969 BGI589964:BGI589969 AWM589964:AWM589969 AMQ589964:AMQ589969 ACU589964:ACU589969 SY589964:SY589969 JC589964:JC589969 D589964:E589969 WVO524428:WVO524433 WLS524428:WLS524433 WBW524428:WBW524433 VSA524428:VSA524433 VIE524428:VIE524433 UYI524428:UYI524433 UOM524428:UOM524433 UEQ524428:UEQ524433 TUU524428:TUU524433 TKY524428:TKY524433 TBC524428:TBC524433 SRG524428:SRG524433 SHK524428:SHK524433 RXO524428:RXO524433 RNS524428:RNS524433 RDW524428:RDW524433 QUA524428:QUA524433 QKE524428:QKE524433 QAI524428:QAI524433 PQM524428:PQM524433 PGQ524428:PGQ524433 OWU524428:OWU524433 OMY524428:OMY524433 ODC524428:ODC524433 NTG524428:NTG524433 NJK524428:NJK524433 MZO524428:MZO524433 MPS524428:MPS524433 MFW524428:MFW524433 LWA524428:LWA524433 LME524428:LME524433 LCI524428:LCI524433 KSM524428:KSM524433 KIQ524428:KIQ524433 JYU524428:JYU524433 JOY524428:JOY524433 JFC524428:JFC524433 IVG524428:IVG524433 ILK524428:ILK524433 IBO524428:IBO524433 HRS524428:HRS524433 HHW524428:HHW524433 GYA524428:GYA524433 GOE524428:GOE524433 GEI524428:GEI524433 FUM524428:FUM524433 FKQ524428:FKQ524433 FAU524428:FAU524433 EQY524428:EQY524433 EHC524428:EHC524433 DXG524428:DXG524433 DNK524428:DNK524433 DDO524428:DDO524433 CTS524428:CTS524433 CJW524428:CJW524433 CAA524428:CAA524433 BQE524428:BQE524433 BGI524428:BGI524433 AWM524428:AWM524433 AMQ524428:AMQ524433 ACU524428:ACU524433 SY524428:SY524433 JC524428:JC524433 D524428:E524433 WVO458892:WVO458897 WLS458892:WLS458897 WBW458892:WBW458897 VSA458892:VSA458897 VIE458892:VIE458897 UYI458892:UYI458897 UOM458892:UOM458897 UEQ458892:UEQ458897 TUU458892:TUU458897 TKY458892:TKY458897 TBC458892:TBC458897 SRG458892:SRG458897 SHK458892:SHK458897 RXO458892:RXO458897 RNS458892:RNS458897 RDW458892:RDW458897 QUA458892:QUA458897 QKE458892:QKE458897 QAI458892:QAI458897 PQM458892:PQM458897 PGQ458892:PGQ458897 OWU458892:OWU458897 OMY458892:OMY458897 ODC458892:ODC458897 NTG458892:NTG458897 NJK458892:NJK458897 MZO458892:MZO458897 MPS458892:MPS458897 MFW458892:MFW458897 LWA458892:LWA458897 LME458892:LME458897 LCI458892:LCI458897 KSM458892:KSM458897 KIQ458892:KIQ458897 JYU458892:JYU458897 JOY458892:JOY458897 JFC458892:JFC458897 IVG458892:IVG458897 ILK458892:ILK458897 IBO458892:IBO458897 HRS458892:HRS458897 HHW458892:HHW458897 GYA458892:GYA458897 GOE458892:GOE458897 GEI458892:GEI458897 FUM458892:FUM458897 FKQ458892:FKQ458897 FAU458892:FAU458897 EQY458892:EQY458897 EHC458892:EHC458897 DXG458892:DXG458897 DNK458892:DNK458897 DDO458892:DDO458897 CTS458892:CTS458897 CJW458892:CJW458897 CAA458892:CAA458897 BQE458892:BQE458897 BGI458892:BGI458897 AWM458892:AWM458897 AMQ458892:AMQ458897 ACU458892:ACU458897 SY458892:SY458897 JC458892:JC458897 D458892:E458897 WVO393356:WVO393361 WLS393356:WLS393361 WBW393356:WBW393361 VSA393356:VSA393361 VIE393356:VIE393361 UYI393356:UYI393361 UOM393356:UOM393361 UEQ393356:UEQ393361 TUU393356:TUU393361 TKY393356:TKY393361 TBC393356:TBC393361 SRG393356:SRG393361 SHK393356:SHK393361 RXO393356:RXO393361 RNS393356:RNS393361 RDW393356:RDW393361 QUA393356:QUA393361 QKE393356:QKE393361 QAI393356:QAI393361 PQM393356:PQM393361 PGQ393356:PGQ393361 OWU393356:OWU393361 OMY393356:OMY393361 ODC393356:ODC393361 NTG393356:NTG393361 NJK393356:NJK393361 MZO393356:MZO393361 MPS393356:MPS393361 MFW393356:MFW393361 LWA393356:LWA393361 LME393356:LME393361 LCI393356:LCI393361 KSM393356:KSM393361 KIQ393356:KIQ393361 JYU393356:JYU393361 JOY393356:JOY393361 JFC393356:JFC393361 IVG393356:IVG393361 ILK393356:ILK393361 IBO393356:IBO393361 HRS393356:HRS393361 HHW393356:HHW393361 GYA393356:GYA393361 GOE393356:GOE393361 GEI393356:GEI393361 FUM393356:FUM393361 FKQ393356:FKQ393361 FAU393356:FAU393361 EQY393356:EQY393361 EHC393356:EHC393361 DXG393356:DXG393361 DNK393356:DNK393361 DDO393356:DDO393361 CTS393356:CTS393361 CJW393356:CJW393361 CAA393356:CAA393361 BQE393356:BQE393361 BGI393356:BGI393361 AWM393356:AWM393361 AMQ393356:AMQ393361 ACU393356:ACU393361 SY393356:SY393361 JC393356:JC393361 D393356:E393361 WVO327820:WVO327825 WLS327820:WLS327825 WBW327820:WBW327825 VSA327820:VSA327825 VIE327820:VIE327825 UYI327820:UYI327825 UOM327820:UOM327825 UEQ327820:UEQ327825 TUU327820:TUU327825 TKY327820:TKY327825 TBC327820:TBC327825 SRG327820:SRG327825 SHK327820:SHK327825 RXO327820:RXO327825 RNS327820:RNS327825 RDW327820:RDW327825 QUA327820:QUA327825 QKE327820:QKE327825 QAI327820:QAI327825 PQM327820:PQM327825 PGQ327820:PGQ327825 OWU327820:OWU327825 OMY327820:OMY327825 ODC327820:ODC327825 NTG327820:NTG327825 NJK327820:NJK327825 MZO327820:MZO327825 MPS327820:MPS327825 MFW327820:MFW327825 LWA327820:LWA327825 LME327820:LME327825 LCI327820:LCI327825 KSM327820:KSM327825 KIQ327820:KIQ327825 JYU327820:JYU327825 JOY327820:JOY327825 JFC327820:JFC327825 IVG327820:IVG327825 ILK327820:ILK327825 IBO327820:IBO327825 HRS327820:HRS327825 HHW327820:HHW327825 GYA327820:GYA327825 GOE327820:GOE327825 GEI327820:GEI327825 FUM327820:FUM327825 FKQ327820:FKQ327825 FAU327820:FAU327825 EQY327820:EQY327825 EHC327820:EHC327825 DXG327820:DXG327825 DNK327820:DNK327825 DDO327820:DDO327825 CTS327820:CTS327825 CJW327820:CJW327825 CAA327820:CAA327825 BQE327820:BQE327825 BGI327820:BGI327825 AWM327820:AWM327825 AMQ327820:AMQ327825 ACU327820:ACU327825 SY327820:SY327825 JC327820:JC327825 D327820:E327825 WVO262284:WVO262289 WLS262284:WLS262289 WBW262284:WBW262289 VSA262284:VSA262289 VIE262284:VIE262289 UYI262284:UYI262289 UOM262284:UOM262289 UEQ262284:UEQ262289 TUU262284:TUU262289 TKY262284:TKY262289 TBC262284:TBC262289 SRG262284:SRG262289 SHK262284:SHK262289 RXO262284:RXO262289 RNS262284:RNS262289 RDW262284:RDW262289 QUA262284:QUA262289 QKE262284:QKE262289 QAI262284:QAI262289 PQM262284:PQM262289 PGQ262284:PGQ262289 OWU262284:OWU262289 OMY262284:OMY262289 ODC262284:ODC262289 NTG262284:NTG262289 NJK262284:NJK262289 MZO262284:MZO262289 MPS262284:MPS262289 MFW262284:MFW262289 LWA262284:LWA262289 LME262284:LME262289 LCI262284:LCI262289 KSM262284:KSM262289 KIQ262284:KIQ262289 JYU262284:JYU262289 JOY262284:JOY262289 JFC262284:JFC262289 IVG262284:IVG262289 ILK262284:ILK262289 IBO262284:IBO262289 HRS262284:HRS262289 HHW262284:HHW262289 GYA262284:GYA262289 GOE262284:GOE262289 GEI262284:GEI262289 FUM262284:FUM262289 FKQ262284:FKQ262289 FAU262284:FAU262289 EQY262284:EQY262289 EHC262284:EHC262289 DXG262284:DXG262289 DNK262284:DNK262289 DDO262284:DDO262289 CTS262284:CTS262289 CJW262284:CJW262289 CAA262284:CAA262289 BQE262284:BQE262289 BGI262284:BGI262289 AWM262284:AWM262289 AMQ262284:AMQ262289 ACU262284:ACU262289 SY262284:SY262289 JC262284:JC262289 D262284:E262289 WVO196748:WVO196753 WLS196748:WLS196753 WBW196748:WBW196753 VSA196748:VSA196753 VIE196748:VIE196753 UYI196748:UYI196753 UOM196748:UOM196753 UEQ196748:UEQ196753 TUU196748:TUU196753 TKY196748:TKY196753 TBC196748:TBC196753 SRG196748:SRG196753 SHK196748:SHK196753 RXO196748:RXO196753 RNS196748:RNS196753 RDW196748:RDW196753 QUA196748:QUA196753 QKE196748:QKE196753 QAI196748:QAI196753 PQM196748:PQM196753 PGQ196748:PGQ196753 OWU196748:OWU196753 OMY196748:OMY196753 ODC196748:ODC196753 NTG196748:NTG196753 NJK196748:NJK196753 MZO196748:MZO196753 MPS196748:MPS196753 MFW196748:MFW196753 LWA196748:LWA196753 LME196748:LME196753 LCI196748:LCI196753 KSM196748:KSM196753 KIQ196748:KIQ196753 JYU196748:JYU196753 JOY196748:JOY196753 JFC196748:JFC196753 IVG196748:IVG196753 ILK196748:ILK196753 IBO196748:IBO196753 HRS196748:HRS196753 HHW196748:HHW196753 GYA196748:GYA196753 GOE196748:GOE196753 GEI196748:GEI196753 FUM196748:FUM196753 FKQ196748:FKQ196753 FAU196748:FAU196753 EQY196748:EQY196753 EHC196748:EHC196753 DXG196748:DXG196753 DNK196748:DNK196753 DDO196748:DDO196753 CTS196748:CTS196753 CJW196748:CJW196753 CAA196748:CAA196753 BQE196748:BQE196753 BGI196748:BGI196753 AWM196748:AWM196753 AMQ196748:AMQ196753 ACU196748:ACU196753 SY196748:SY196753 JC196748:JC196753 D196748:E196753 WVO131212:WVO131217 WLS131212:WLS131217 WBW131212:WBW131217 VSA131212:VSA131217 VIE131212:VIE131217 UYI131212:UYI131217 UOM131212:UOM131217 UEQ131212:UEQ131217 TUU131212:TUU131217 TKY131212:TKY131217 TBC131212:TBC131217 SRG131212:SRG131217 SHK131212:SHK131217 RXO131212:RXO131217 RNS131212:RNS131217 RDW131212:RDW131217 QUA131212:QUA131217 QKE131212:QKE131217 QAI131212:QAI131217 PQM131212:PQM131217 PGQ131212:PGQ131217 OWU131212:OWU131217 OMY131212:OMY131217 ODC131212:ODC131217 NTG131212:NTG131217 NJK131212:NJK131217 MZO131212:MZO131217 MPS131212:MPS131217 MFW131212:MFW131217 LWA131212:LWA131217 LME131212:LME131217 LCI131212:LCI131217 KSM131212:KSM131217 KIQ131212:KIQ131217 JYU131212:JYU131217 JOY131212:JOY131217 JFC131212:JFC131217 IVG131212:IVG131217 ILK131212:ILK131217 IBO131212:IBO131217 HRS131212:HRS131217 HHW131212:HHW131217 GYA131212:GYA131217 GOE131212:GOE131217 GEI131212:GEI131217 FUM131212:FUM131217 FKQ131212:FKQ131217 FAU131212:FAU131217 EQY131212:EQY131217 EHC131212:EHC131217 DXG131212:DXG131217 DNK131212:DNK131217 DDO131212:DDO131217 CTS131212:CTS131217 CJW131212:CJW131217 CAA131212:CAA131217 BQE131212:BQE131217 BGI131212:BGI131217 AWM131212:AWM131217 AMQ131212:AMQ131217 ACU131212:ACU131217 SY131212:SY131217 JC131212:JC131217 D131212:E131217 WVO65676:WVO65681 WLS65676:WLS65681 WBW65676:WBW65681 VSA65676:VSA65681 VIE65676:VIE65681 UYI65676:UYI65681 UOM65676:UOM65681 UEQ65676:UEQ65681 TUU65676:TUU65681 TKY65676:TKY65681 TBC65676:TBC65681 SRG65676:SRG65681 SHK65676:SHK65681 RXO65676:RXO65681 RNS65676:RNS65681 RDW65676:RDW65681 QUA65676:QUA65681 QKE65676:QKE65681 QAI65676:QAI65681 PQM65676:PQM65681 PGQ65676:PGQ65681 OWU65676:OWU65681 OMY65676:OMY65681 ODC65676:ODC65681 NTG65676:NTG65681 NJK65676:NJK65681 MZO65676:MZO65681 MPS65676:MPS65681 MFW65676:MFW65681 LWA65676:LWA65681 LME65676:LME65681 LCI65676:LCI65681 KSM65676:KSM65681 KIQ65676:KIQ65681 JYU65676:JYU65681 JOY65676:JOY65681 JFC65676:JFC65681 IVG65676:IVG65681 ILK65676:ILK65681 IBO65676:IBO65681 HRS65676:HRS65681 HHW65676:HHW65681 GYA65676:GYA65681 GOE65676:GOE65681 GEI65676:GEI65681 FUM65676:FUM65681 FKQ65676:FKQ65681 FAU65676:FAU65681 EQY65676:EQY65681 EHC65676:EHC65681 DXG65676:DXG65681 DNK65676:DNK65681 DDO65676:DDO65681 CTS65676:CTS65681 CJW65676:CJW65681 CAA65676:CAA65681 BQE65676:BQE65681 BGI65676:BGI65681 AWM65676:AWM65681 AMQ65676:AMQ65681 ACU65676:ACU65681 SY65676:SY65681 JC65676:JC65681 D65676:E65681 WVO983188:WVO983193 WLS983188:WLS983193 WBW983188:WBW983193 VSA983188:VSA983193 VIE983188:VIE983193 UYI983188:UYI983193 UOM983188:UOM983193 UEQ983188:UEQ983193 TUU983188:TUU983193 TKY983188:TKY983193 TBC983188:TBC983193 SRG983188:SRG983193 SHK983188:SHK983193 RXO983188:RXO983193 RNS983188:RNS983193 RDW983188:RDW983193 QUA983188:QUA983193 QKE983188:QKE983193 QAI983188:QAI983193 PQM983188:PQM983193 PGQ983188:PGQ983193 OWU983188:OWU983193 OMY983188:OMY983193 ODC983188:ODC983193 NTG983188:NTG983193 NJK983188:NJK983193 MZO983188:MZO983193 MPS983188:MPS983193 MFW983188:MFW983193 LWA983188:LWA983193 LME983188:LME983193 LCI983188:LCI983193 KSM983188:KSM983193 KIQ983188:KIQ983193 JYU983188:JYU983193 JOY983188:JOY983193 JFC983188:JFC983193 IVG983188:IVG983193 ILK983188:ILK983193 IBO983188:IBO983193 HRS983188:HRS983193 HHW983188:HHW983193 GYA983188:GYA983193 GOE983188:GOE983193 GEI983188:GEI983193 FUM983188:FUM983193 FKQ983188:FKQ983193 FAU983188:FAU983193 EQY983188:EQY983193 EHC983188:EHC983193 DXG983188:DXG983193 DNK983188:DNK983193 DDO983188:DDO983193 CTS983188:CTS983193 CJW983188:CJW983193 CAA983188:CAA983193 BQE983188:BQE983193 BGI983188:BGI983193 AWM983188:AWM983193 AMQ983188:AMQ983193 ACU983188:ACU983193 SY983188:SY983193 JC983188:JC983193 D983188:E983193 WVO917652:WVO917657 WLS917652:WLS917657 WBW917652:WBW917657 VSA917652:VSA917657 VIE917652:VIE917657 UYI917652:UYI917657 UOM917652:UOM917657 UEQ917652:UEQ917657 TUU917652:TUU917657 TKY917652:TKY917657 TBC917652:TBC917657 SRG917652:SRG917657 SHK917652:SHK917657 RXO917652:RXO917657 RNS917652:RNS917657 RDW917652:RDW917657 QUA917652:QUA917657 QKE917652:QKE917657 QAI917652:QAI917657 PQM917652:PQM917657 PGQ917652:PGQ917657 OWU917652:OWU917657 OMY917652:OMY917657 ODC917652:ODC917657 NTG917652:NTG917657 NJK917652:NJK917657 MZO917652:MZO917657 MPS917652:MPS917657 MFW917652:MFW917657 LWA917652:LWA917657 LME917652:LME917657 LCI917652:LCI917657 KSM917652:KSM917657 KIQ917652:KIQ917657 JYU917652:JYU917657 JOY917652:JOY917657 JFC917652:JFC917657 IVG917652:IVG917657 ILK917652:ILK917657 IBO917652:IBO917657 HRS917652:HRS917657 HHW917652:HHW917657 GYA917652:GYA917657 GOE917652:GOE917657 GEI917652:GEI917657 FUM917652:FUM917657 FKQ917652:FKQ917657 FAU917652:FAU917657 EQY917652:EQY917657 EHC917652:EHC917657 DXG917652:DXG917657 DNK917652:DNK917657 DDO917652:DDO917657 CTS917652:CTS917657 CJW917652:CJW917657 CAA917652:CAA917657 BQE917652:BQE917657 BGI917652:BGI917657 AWM917652:AWM917657 AMQ917652:AMQ917657 ACU917652:ACU917657 SY917652:SY917657 JC917652:JC917657 D917652:E917657 WVO852116:WVO852121 WLS852116:WLS852121 WBW852116:WBW852121 VSA852116:VSA852121 VIE852116:VIE852121 UYI852116:UYI852121 UOM852116:UOM852121 UEQ852116:UEQ852121 TUU852116:TUU852121 TKY852116:TKY852121 TBC852116:TBC852121 SRG852116:SRG852121 SHK852116:SHK852121 RXO852116:RXO852121 RNS852116:RNS852121 RDW852116:RDW852121 QUA852116:QUA852121 QKE852116:QKE852121 QAI852116:QAI852121 PQM852116:PQM852121 PGQ852116:PGQ852121 OWU852116:OWU852121 OMY852116:OMY852121 ODC852116:ODC852121 NTG852116:NTG852121 NJK852116:NJK852121 MZO852116:MZO852121 MPS852116:MPS852121 MFW852116:MFW852121 LWA852116:LWA852121 LME852116:LME852121 LCI852116:LCI852121 KSM852116:KSM852121 KIQ852116:KIQ852121 JYU852116:JYU852121 JOY852116:JOY852121 JFC852116:JFC852121 IVG852116:IVG852121 ILK852116:ILK852121 IBO852116:IBO852121 HRS852116:HRS852121 HHW852116:HHW852121 GYA852116:GYA852121 GOE852116:GOE852121 GEI852116:GEI852121 FUM852116:FUM852121 FKQ852116:FKQ852121 FAU852116:FAU852121 EQY852116:EQY852121 EHC852116:EHC852121 DXG852116:DXG852121 DNK852116:DNK852121 DDO852116:DDO852121 CTS852116:CTS852121 CJW852116:CJW852121 CAA852116:CAA852121 BQE852116:BQE852121 BGI852116:BGI852121 AWM852116:AWM852121 AMQ852116:AMQ852121 ACU852116:ACU852121 SY852116:SY852121 JC852116:JC852121 D852116:E852121 WVO786580:WVO786585 WLS786580:WLS786585 WBW786580:WBW786585 VSA786580:VSA786585 VIE786580:VIE786585 UYI786580:UYI786585 UOM786580:UOM786585 UEQ786580:UEQ786585 TUU786580:TUU786585 TKY786580:TKY786585 TBC786580:TBC786585 SRG786580:SRG786585 SHK786580:SHK786585 RXO786580:RXO786585 RNS786580:RNS786585 RDW786580:RDW786585 QUA786580:QUA786585 QKE786580:QKE786585 QAI786580:QAI786585 PQM786580:PQM786585 PGQ786580:PGQ786585 OWU786580:OWU786585 OMY786580:OMY786585 ODC786580:ODC786585 NTG786580:NTG786585 NJK786580:NJK786585 MZO786580:MZO786585 MPS786580:MPS786585 MFW786580:MFW786585 LWA786580:LWA786585 LME786580:LME786585 LCI786580:LCI786585 KSM786580:KSM786585 KIQ786580:KIQ786585 JYU786580:JYU786585 JOY786580:JOY786585 JFC786580:JFC786585 IVG786580:IVG786585 ILK786580:ILK786585 IBO786580:IBO786585 HRS786580:HRS786585 HHW786580:HHW786585 GYA786580:GYA786585 GOE786580:GOE786585 GEI786580:GEI786585 FUM786580:FUM786585 FKQ786580:FKQ786585 FAU786580:FAU786585 EQY786580:EQY786585 EHC786580:EHC786585 DXG786580:DXG786585 DNK786580:DNK786585 DDO786580:DDO786585 CTS786580:CTS786585 CJW786580:CJW786585 CAA786580:CAA786585 BQE786580:BQE786585 BGI786580:BGI786585 AWM786580:AWM786585 AMQ786580:AMQ786585 ACU786580:ACU786585 SY786580:SY786585 JC786580:JC786585 D786580:E786585 WVO721044:WVO721049 WLS721044:WLS721049 WBW721044:WBW721049 VSA721044:VSA721049 VIE721044:VIE721049 UYI721044:UYI721049 UOM721044:UOM721049 UEQ721044:UEQ721049 TUU721044:TUU721049 TKY721044:TKY721049 TBC721044:TBC721049 SRG721044:SRG721049 SHK721044:SHK721049 RXO721044:RXO721049 RNS721044:RNS721049 RDW721044:RDW721049 QUA721044:QUA721049 QKE721044:QKE721049 QAI721044:QAI721049 PQM721044:PQM721049 PGQ721044:PGQ721049 OWU721044:OWU721049 OMY721044:OMY721049 ODC721044:ODC721049 NTG721044:NTG721049 NJK721044:NJK721049 MZO721044:MZO721049 MPS721044:MPS721049 MFW721044:MFW721049 LWA721044:LWA721049 LME721044:LME721049 LCI721044:LCI721049 KSM721044:KSM721049 KIQ721044:KIQ721049 JYU721044:JYU721049 JOY721044:JOY721049 JFC721044:JFC721049 IVG721044:IVG721049 ILK721044:ILK721049 IBO721044:IBO721049 HRS721044:HRS721049 HHW721044:HHW721049 GYA721044:GYA721049 GOE721044:GOE721049 GEI721044:GEI721049 FUM721044:FUM721049 FKQ721044:FKQ721049 FAU721044:FAU721049 EQY721044:EQY721049 EHC721044:EHC721049 DXG721044:DXG721049 DNK721044:DNK721049 DDO721044:DDO721049 CTS721044:CTS721049 CJW721044:CJW721049 CAA721044:CAA721049 BQE721044:BQE721049 BGI721044:BGI721049 AWM721044:AWM721049 AMQ721044:AMQ721049 ACU721044:ACU721049 SY721044:SY721049 JC721044:JC721049 D721044:E721049 WVO655508:WVO655513 WLS655508:WLS655513 WBW655508:WBW655513 VSA655508:VSA655513 VIE655508:VIE655513 UYI655508:UYI655513 UOM655508:UOM655513 UEQ655508:UEQ655513 TUU655508:TUU655513 TKY655508:TKY655513 TBC655508:TBC655513 SRG655508:SRG655513 SHK655508:SHK655513 RXO655508:RXO655513 RNS655508:RNS655513 RDW655508:RDW655513 QUA655508:QUA655513 QKE655508:QKE655513 QAI655508:QAI655513 PQM655508:PQM655513 PGQ655508:PGQ655513 OWU655508:OWU655513 OMY655508:OMY655513 ODC655508:ODC655513 NTG655508:NTG655513 NJK655508:NJK655513 MZO655508:MZO655513 MPS655508:MPS655513 MFW655508:MFW655513 LWA655508:LWA655513 LME655508:LME655513 LCI655508:LCI655513 KSM655508:KSM655513 KIQ655508:KIQ655513 JYU655508:JYU655513 JOY655508:JOY655513 JFC655508:JFC655513 IVG655508:IVG655513 ILK655508:ILK655513 IBO655508:IBO655513 HRS655508:HRS655513 HHW655508:HHW655513 GYA655508:GYA655513 GOE655508:GOE655513 GEI655508:GEI655513 FUM655508:FUM655513 FKQ655508:FKQ655513 FAU655508:FAU655513 EQY655508:EQY655513 EHC655508:EHC655513 DXG655508:DXG655513 DNK655508:DNK655513 DDO655508:DDO655513 CTS655508:CTS655513 CJW655508:CJW655513 CAA655508:CAA655513 BQE655508:BQE655513 BGI655508:BGI655513 AWM655508:AWM655513 AMQ655508:AMQ655513 ACU655508:ACU655513 SY655508:SY655513 JC655508:JC655513 D655508:E655513 WVO589972:WVO589977 WLS589972:WLS589977 WBW589972:WBW589977 VSA589972:VSA589977 VIE589972:VIE589977 UYI589972:UYI589977 UOM589972:UOM589977 UEQ589972:UEQ589977 TUU589972:TUU589977 TKY589972:TKY589977 TBC589972:TBC589977 SRG589972:SRG589977 SHK589972:SHK589977 RXO589972:RXO589977 RNS589972:RNS589977 RDW589972:RDW589977 QUA589972:QUA589977 QKE589972:QKE589977 QAI589972:QAI589977 PQM589972:PQM589977 PGQ589972:PGQ589977 OWU589972:OWU589977 OMY589972:OMY589977 ODC589972:ODC589977 NTG589972:NTG589977 NJK589972:NJK589977 MZO589972:MZO589977 MPS589972:MPS589977 MFW589972:MFW589977 LWA589972:LWA589977 LME589972:LME589977 LCI589972:LCI589977 KSM589972:KSM589977 KIQ589972:KIQ589977 JYU589972:JYU589977 JOY589972:JOY589977 JFC589972:JFC589977 IVG589972:IVG589977 ILK589972:ILK589977 IBO589972:IBO589977 HRS589972:HRS589977 HHW589972:HHW589977 GYA589972:GYA589977 GOE589972:GOE589977 GEI589972:GEI589977 FUM589972:FUM589977 FKQ589972:FKQ589977 FAU589972:FAU589977 EQY589972:EQY589977 EHC589972:EHC589977 DXG589972:DXG589977 DNK589972:DNK589977 DDO589972:DDO589977 CTS589972:CTS589977 CJW589972:CJW589977 CAA589972:CAA589977 BQE589972:BQE589977 BGI589972:BGI589977 AWM589972:AWM589977 AMQ589972:AMQ589977 ACU589972:ACU589977 SY589972:SY589977 JC589972:JC589977 D589972:E589977 WVO524436:WVO524441 WLS524436:WLS524441 WBW524436:WBW524441 VSA524436:VSA524441 VIE524436:VIE524441 UYI524436:UYI524441 UOM524436:UOM524441 UEQ524436:UEQ524441 TUU524436:TUU524441 TKY524436:TKY524441 TBC524436:TBC524441 SRG524436:SRG524441 SHK524436:SHK524441 RXO524436:RXO524441 RNS524436:RNS524441 RDW524436:RDW524441 QUA524436:QUA524441 QKE524436:QKE524441 QAI524436:QAI524441 PQM524436:PQM524441 PGQ524436:PGQ524441 OWU524436:OWU524441 OMY524436:OMY524441 ODC524436:ODC524441 NTG524436:NTG524441 NJK524436:NJK524441 MZO524436:MZO524441 MPS524436:MPS524441 MFW524436:MFW524441 LWA524436:LWA524441 LME524436:LME524441 LCI524436:LCI524441 KSM524436:KSM524441 KIQ524436:KIQ524441 JYU524436:JYU524441 JOY524436:JOY524441 JFC524436:JFC524441 IVG524436:IVG524441 ILK524436:ILK524441 IBO524436:IBO524441 HRS524436:HRS524441 HHW524436:HHW524441 GYA524436:GYA524441 GOE524436:GOE524441 GEI524436:GEI524441 FUM524436:FUM524441 FKQ524436:FKQ524441 FAU524436:FAU524441 EQY524436:EQY524441 EHC524436:EHC524441 DXG524436:DXG524441 DNK524436:DNK524441 DDO524436:DDO524441 CTS524436:CTS524441 CJW524436:CJW524441 CAA524436:CAA524441 BQE524436:BQE524441 BGI524436:BGI524441 AWM524436:AWM524441 AMQ524436:AMQ524441 ACU524436:ACU524441 SY524436:SY524441 JC524436:JC524441 D524436:E524441 WVO458900:WVO458905 WLS458900:WLS458905 WBW458900:WBW458905 VSA458900:VSA458905 VIE458900:VIE458905 UYI458900:UYI458905 UOM458900:UOM458905 UEQ458900:UEQ458905 TUU458900:TUU458905 TKY458900:TKY458905 TBC458900:TBC458905 SRG458900:SRG458905 SHK458900:SHK458905 RXO458900:RXO458905 RNS458900:RNS458905 RDW458900:RDW458905 QUA458900:QUA458905 QKE458900:QKE458905 QAI458900:QAI458905 PQM458900:PQM458905 PGQ458900:PGQ458905 OWU458900:OWU458905 OMY458900:OMY458905 ODC458900:ODC458905 NTG458900:NTG458905 NJK458900:NJK458905 MZO458900:MZO458905 MPS458900:MPS458905 MFW458900:MFW458905 LWA458900:LWA458905 LME458900:LME458905 LCI458900:LCI458905 KSM458900:KSM458905 KIQ458900:KIQ458905 JYU458900:JYU458905 JOY458900:JOY458905 JFC458900:JFC458905 IVG458900:IVG458905 ILK458900:ILK458905 IBO458900:IBO458905 HRS458900:HRS458905 HHW458900:HHW458905 GYA458900:GYA458905 GOE458900:GOE458905 GEI458900:GEI458905 FUM458900:FUM458905 FKQ458900:FKQ458905 FAU458900:FAU458905 EQY458900:EQY458905 EHC458900:EHC458905 DXG458900:DXG458905 DNK458900:DNK458905 DDO458900:DDO458905 CTS458900:CTS458905 CJW458900:CJW458905 CAA458900:CAA458905 BQE458900:BQE458905 BGI458900:BGI458905 AWM458900:AWM458905 AMQ458900:AMQ458905 ACU458900:ACU458905 SY458900:SY458905 JC458900:JC458905 D458900:E458905 WVO393364:WVO393369 WLS393364:WLS393369 WBW393364:WBW393369 VSA393364:VSA393369 VIE393364:VIE393369 UYI393364:UYI393369 UOM393364:UOM393369 UEQ393364:UEQ393369 TUU393364:TUU393369 TKY393364:TKY393369 TBC393364:TBC393369 SRG393364:SRG393369 SHK393364:SHK393369 RXO393364:RXO393369 RNS393364:RNS393369 RDW393364:RDW393369 QUA393364:QUA393369 QKE393364:QKE393369 QAI393364:QAI393369 PQM393364:PQM393369 PGQ393364:PGQ393369 OWU393364:OWU393369 OMY393364:OMY393369 ODC393364:ODC393369 NTG393364:NTG393369 NJK393364:NJK393369 MZO393364:MZO393369 MPS393364:MPS393369 MFW393364:MFW393369 LWA393364:LWA393369 LME393364:LME393369 LCI393364:LCI393369 KSM393364:KSM393369 KIQ393364:KIQ393369 JYU393364:JYU393369 JOY393364:JOY393369 JFC393364:JFC393369 IVG393364:IVG393369 ILK393364:ILK393369 IBO393364:IBO393369 HRS393364:HRS393369 HHW393364:HHW393369 GYA393364:GYA393369 GOE393364:GOE393369 GEI393364:GEI393369 FUM393364:FUM393369 FKQ393364:FKQ393369 FAU393364:FAU393369 EQY393364:EQY393369 EHC393364:EHC393369 DXG393364:DXG393369 DNK393364:DNK393369 DDO393364:DDO393369 CTS393364:CTS393369 CJW393364:CJW393369 CAA393364:CAA393369 BQE393364:BQE393369 BGI393364:BGI393369 AWM393364:AWM393369 AMQ393364:AMQ393369 ACU393364:ACU393369 SY393364:SY393369 JC393364:JC393369 D393364:E393369 WVO327828:WVO327833 WLS327828:WLS327833 WBW327828:WBW327833 VSA327828:VSA327833 VIE327828:VIE327833 UYI327828:UYI327833 UOM327828:UOM327833 UEQ327828:UEQ327833 TUU327828:TUU327833 TKY327828:TKY327833 TBC327828:TBC327833 SRG327828:SRG327833 SHK327828:SHK327833 RXO327828:RXO327833 RNS327828:RNS327833 RDW327828:RDW327833 QUA327828:QUA327833 QKE327828:QKE327833 QAI327828:QAI327833 PQM327828:PQM327833 PGQ327828:PGQ327833 OWU327828:OWU327833 OMY327828:OMY327833 ODC327828:ODC327833 NTG327828:NTG327833 NJK327828:NJK327833 MZO327828:MZO327833 MPS327828:MPS327833 MFW327828:MFW327833 LWA327828:LWA327833 LME327828:LME327833 LCI327828:LCI327833 KSM327828:KSM327833 KIQ327828:KIQ327833 JYU327828:JYU327833 JOY327828:JOY327833 JFC327828:JFC327833 IVG327828:IVG327833 ILK327828:ILK327833 IBO327828:IBO327833 HRS327828:HRS327833 HHW327828:HHW327833 GYA327828:GYA327833 GOE327828:GOE327833 GEI327828:GEI327833 FUM327828:FUM327833 FKQ327828:FKQ327833 FAU327828:FAU327833 EQY327828:EQY327833 EHC327828:EHC327833 DXG327828:DXG327833 DNK327828:DNK327833 DDO327828:DDO327833 CTS327828:CTS327833 CJW327828:CJW327833 CAA327828:CAA327833 BQE327828:BQE327833 BGI327828:BGI327833 AWM327828:AWM327833 AMQ327828:AMQ327833 ACU327828:ACU327833 SY327828:SY327833 JC327828:JC327833 D327828:E327833 WVO262292:WVO262297 WLS262292:WLS262297 WBW262292:WBW262297 VSA262292:VSA262297 VIE262292:VIE262297 UYI262292:UYI262297 UOM262292:UOM262297 UEQ262292:UEQ262297 TUU262292:TUU262297 TKY262292:TKY262297 TBC262292:TBC262297 SRG262292:SRG262297 SHK262292:SHK262297 RXO262292:RXO262297 RNS262292:RNS262297 RDW262292:RDW262297 QUA262292:QUA262297 QKE262292:QKE262297 QAI262292:QAI262297 PQM262292:PQM262297 PGQ262292:PGQ262297 OWU262292:OWU262297 OMY262292:OMY262297 ODC262292:ODC262297 NTG262292:NTG262297 NJK262292:NJK262297 MZO262292:MZO262297 MPS262292:MPS262297 MFW262292:MFW262297 LWA262292:LWA262297 LME262292:LME262297 LCI262292:LCI262297 KSM262292:KSM262297 KIQ262292:KIQ262297 JYU262292:JYU262297 JOY262292:JOY262297 JFC262292:JFC262297 IVG262292:IVG262297 ILK262292:ILK262297 IBO262292:IBO262297 HRS262292:HRS262297 HHW262292:HHW262297 GYA262292:GYA262297 GOE262292:GOE262297 GEI262292:GEI262297 FUM262292:FUM262297 FKQ262292:FKQ262297 FAU262292:FAU262297 EQY262292:EQY262297 EHC262292:EHC262297 DXG262292:DXG262297 DNK262292:DNK262297 DDO262292:DDO262297 CTS262292:CTS262297 CJW262292:CJW262297 CAA262292:CAA262297 BQE262292:BQE262297 BGI262292:BGI262297 AWM262292:AWM262297 AMQ262292:AMQ262297 ACU262292:ACU262297 SY262292:SY262297 JC262292:JC262297 D262292:E262297 WVO196756:WVO196761 WLS196756:WLS196761 WBW196756:WBW196761 VSA196756:VSA196761 VIE196756:VIE196761 UYI196756:UYI196761 UOM196756:UOM196761 UEQ196756:UEQ196761 TUU196756:TUU196761 TKY196756:TKY196761 TBC196756:TBC196761 SRG196756:SRG196761 SHK196756:SHK196761 RXO196756:RXO196761 RNS196756:RNS196761 RDW196756:RDW196761 QUA196756:QUA196761 QKE196756:QKE196761 QAI196756:QAI196761 PQM196756:PQM196761 PGQ196756:PGQ196761 OWU196756:OWU196761 OMY196756:OMY196761 ODC196756:ODC196761 NTG196756:NTG196761 NJK196756:NJK196761 MZO196756:MZO196761 MPS196756:MPS196761 MFW196756:MFW196761 LWA196756:LWA196761 LME196756:LME196761 LCI196756:LCI196761 KSM196756:KSM196761 KIQ196756:KIQ196761 JYU196756:JYU196761 JOY196756:JOY196761 JFC196756:JFC196761 IVG196756:IVG196761 ILK196756:ILK196761 IBO196756:IBO196761 HRS196756:HRS196761 HHW196756:HHW196761 GYA196756:GYA196761 GOE196756:GOE196761 GEI196756:GEI196761 FUM196756:FUM196761 FKQ196756:FKQ196761 FAU196756:FAU196761 EQY196756:EQY196761 EHC196756:EHC196761 DXG196756:DXG196761 DNK196756:DNK196761 DDO196756:DDO196761 CTS196756:CTS196761 CJW196756:CJW196761 CAA196756:CAA196761 BQE196756:BQE196761 BGI196756:BGI196761 AWM196756:AWM196761 AMQ196756:AMQ196761 ACU196756:ACU196761 SY196756:SY196761 JC196756:JC196761 D196756:E196761 WVO131220:WVO131225 WLS131220:WLS131225 WBW131220:WBW131225 VSA131220:VSA131225 VIE131220:VIE131225 UYI131220:UYI131225 UOM131220:UOM131225 UEQ131220:UEQ131225 TUU131220:TUU131225 TKY131220:TKY131225 TBC131220:TBC131225 SRG131220:SRG131225 SHK131220:SHK131225 RXO131220:RXO131225 RNS131220:RNS131225 RDW131220:RDW131225 QUA131220:QUA131225 QKE131220:QKE131225 QAI131220:QAI131225 PQM131220:PQM131225 PGQ131220:PGQ131225 OWU131220:OWU131225 OMY131220:OMY131225 ODC131220:ODC131225 NTG131220:NTG131225 NJK131220:NJK131225 MZO131220:MZO131225 MPS131220:MPS131225 MFW131220:MFW131225 LWA131220:LWA131225 LME131220:LME131225 LCI131220:LCI131225 KSM131220:KSM131225 KIQ131220:KIQ131225 JYU131220:JYU131225 JOY131220:JOY131225 JFC131220:JFC131225 IVG131220:IVG131225 ILK131220:ILK131225 IBO131220:IBO131225 HRS131220:HRS131225 HHW131220:HHW131225 GYA131220:GYA131225 GOE131220:GOE131225 GEI131220:GEI131225 FUM131220:FUM131225 FKQ131220:FKQ131225 FAU131220:FAU131225 EQY131220:EQY131225 EHC131220:EHC131225 DXG131220:DXG131225 DNK131220:DNK131225 DDO131220:DDO131225 CTS131220:CTS131225 CJW131220:CJW131225 CAA131220:CAA131225 BQE131220:BQE131225 BGI131220:BGI131225 AWM131220:AWM131225 AMQ131220:AMQ131225 ACU131220:ACU131225 SY131220:SY131225 JC131220:JC131225 D131220:E131225 WVO65684:WVO65689 WLS65684:WLS65689 WBW65684:WBW65689 VSA65684:VSA65689 VIE65684:VIE65689 UYI65684:UYI65689 UOM65684:UOM65689 UEQ65684:UEQ65689 TUU65684:TUU65689 TKY65684:TKY65689 TBC65684:TBC65689 SRG65684:SRG65689 SHK65684:SHK65689 RXO65684:RXO65689 RNS65684:RNS65689 RDW65684:RDW65689 QUA65684:QUA65689 QKE65684:QKE65689 QAI65684:QAI65689 PQM65684:PQM65689 PGQ65684:PGQ65689 OWU65684:OWU65689 OMY65684:OMY65689 ODC65684:ODC65689 NTG65684:NTG65689 NJK65684:NJK65689 MZO65684:MZO65689 MPS65684:MPS65689 MFW65684:MFW65689 LWA65684:LWA65689 LME65684:LME65689 LCI65684:LCI65689 KSM65684:KSM65689 KIQ65684:KIQ65689 JYU65684:JYU65689 JOY65684:JOY65689 JFC65684:JFC65689 IVG65684:IVG65689 ILK65684:ILK65689 IBO65684:IBO65689 HRS65684:HRS65689 HHW65684:HHW65689 GYA65684:GYA65689 GOE65684:GOE65689 GEI65684:GEI65689 FUM65684:FUM65689 FKQ65684:FKQ65689 FAU65684:FAU65689 EQY65684:EQY65689 EHC65684:EHC65689 DXG65684:DXG65689 DNK65684:DNK65689 DDO65684:DDO65689 CTS65684:CTS65689 CJW65684:CJW65689 CAA65684:CAA65689 BQE65684:BQE65689 BGI65684:BGI65689 AWM65684:AWM65689 AMQ65684:AMQ65689 ACU65684:ACU65689 SY65684:SY65689 JC65684:JC65689 D65684:E65689 WVO983196:WVO983201 WLS983196:WLS983201 WBW983196:WBW983201 VSA983196:VSA983201 VIE983196:VIE983201 UYI983196:UYI983201 UOM983196:UOM983201 UEQ983196:UEQ983201 TUU983196:TUU983201 TKY983196:TKY983201 TBC983196:TBC983201 SRG983196:SRG983201 SHK983196:SHK983201 RXO983196:RXO983201 RNS983196:RNS983201 RDW983196:RDW983201 QUA983196:QUA983201 QKE983196:QKE983201 QAI983196:QAI983201 PQM983196:PQM983201 PGQ983196:PGQ983201 OWU983196:OWU983201 OMY983196:OMY983201 ODC983196:ODC983201 NTG983196:NTG983201 NJK983196:NJK983201 MZO983196:MZO983201 MPS983196:MPS983201 MFW983196:MFW983201 LWA983196:LWA983201 LME983196:LME983201 LCI983196:LCI983201 KSM983196:KSM983201 KIQ983196:KIQ983201 JYU983196:JYU983201 JOY983196:JOY983201 JFC983196:JFC983201 IVG983196:IVG983201 ILK983196:ILK983201 IBO983196:IBO983201 HRS983196:HRS983201 HHW983196:HHW983201 GYA983196:GYA983201 GOE983196:GOE983201 GEI983196:GEI983201 FUM983196:FUM983201 FKQ983196:FKQ983201 FAU983196:FAU983201 EQY983196:EQY983201 EHC983196:EHC983201 DXG983196:DXG983201 DNK983196:DNK983201 DDO983196:DDO983201 CTS983196:CTS983201 CJW983196:CJW983201 CAA983196:CAA983201 BQE983196:BQE983201 BGI983196:BGI983201 AWM983196:AWM983201 AMQ983196:AMQ983201 ACU983196:ACU983201 SY983196:SY983201 JC983196:JC983201 D983196:E983201 WVO917660:WVO917665 WLS917660:WLS917665 WBW917660:WBW917665 VSA917660:VSA917665 VIE917660:VIE917665 UYI917660:UYI917665 UOM917660:UOM917665 UEQ917660:UEQ917665 TUU917660:TUU917665 TKY917660:TKY917665 TBC917660:TBC917665 SRG917660:SRG917665 SHK917660:SHK917665 RXO917660:RXO917665 RNS917660:RNS917665 RDW917660:RDW917665 QUA917660:QUA917665 QKE917660:QKE917665 QAI917660:QAI917665 PQM917660:PQM917665 PGQ917660:PGQ917665 OWU917660:OWU917665 OMY917660:OMY917665 ODC917660:ODC917665 NTG917660:NTG917665 NJK917660:NJK917665 MZO917660:MZO917665 MPS917660:MPS917665 MFW917660:MFW917665 LWA917660:LWA917665 LME917660:LME917665 LCI917660:LCI917665 KSM917660:KSM917665 KIQ917660:KIQ917665 JYU917660:JYU917665 JOY917660:JOY917665 JFC917660:JFC917665 IVG917660:IVG917665 ILK917660:ILK917665 IBO917660:IBO917665 HRS917660:HRS917665 HHW917660:HHW917665 GYA917660:GYA917665 GOE917660:GOE917665 GEI917660:GEI917665 FUM917660:FUM917665 FKQ917660:FKQ917665 FAU917660:FAU917665 EQY917660:EQY917665 EHC917660:EHC917665 DXG917660:DXG917665 DNK917660:DNK917665 DDO917660:DDO917665 CTS917660:CTS917665 CJW917660:CJW917665 CAA917660:CAA917665 BQE917660:BQE917665 BGI917660:BGI917665 AWM917660:AWM917665 AMQ917660:AMQ917665 ACU917660:ACU917665 SY917660:SY917665 JC917660:JC917665 D917660:E917665 WVO852124:WVO852129 WLS852124:WLS852129 WBW852124:WBW852129 VSA852124:VSA852129 VIE852124:VIE852129 UYI852124:UYI852129 UOM852124:UOM852129 UEQ852124:UEQ852129 TUU852124:TUU852129 TKY852124:TKY852129 TBC852124:TBC852129 SRG852124:SRG852129 SHK852124:SHK852129 RXO852124:RXO852129 RNS852124:RNS852129 RDW852124:RDW852129 QUA852124:QUA852129 QKE852124:QKE852129 QAI852124:QAI852129 PQM852124:PQM852129 PGQ852124:PGQ852129 OWU852124:OWU852129 OMY852124:OMY852129 ODC852124:ODC852129 NTG852124:NTG852129 NJK852124:NJK852129 MZO852124:MZO852129 MPS852124:MPS852129 MFW852124:MFW852129 LWA852124:LWA852129 LME852124:LME852129 LCI852124:LCI852129 KSM852124:KSM852129 KIQ852124:KIQ852129 JYU852124:JYU852129 JOY852124:JOY852129 JFC852124:JFC852129 IVG852124:IVG852129 ILK852124:ILK852129 IBO852124:IBO852129 HRS852124:HRS852129 HHW852124:HHW852129 GYA852124:GYA852129 GOE852124:GOE852129 GEI852124:GEI852129 FUM852124:FUM852129 FKQ852124:FKQ852129 FAU852124:FAU852129 EQY852124:EQY852129 EHC852124:EHC852129 DXG852124:DXG852129 DNK852124:DNK852129 DDO852124:DDO852129 CTS852124:CTS852129 CJW852124:CJW852129 CAA852124:CAA852129 BQE852124:BQE852129 BGI852124:BGI852129 AWM852124:AWM852129 AMQ852124:AMQ852129 ACU852124:ACU852129 SY852124:SY852129 JC852124:JC852129 D852124:E852129 WVO786588:WVO786593 WLS786588:WLS786593 WBW786588:WBW786593 VSA786588:VSA786593 VIE786588:VIE786593 UYI786588:UYI786593 UOM786588:UOM786593 UEQ786588:UEQ786593 TUU786588:TUU786593 TKY786588:TKY786593 TBC786588:TBC786593 SRG786588:SRG786593 SHK786588:SHK786593 RXO786588:RXO786593 RNS786588:RNS786593 RDW786588:RDW786593 QUA786588:QUA786593 QKE786588:QKE786593 QAI786588:QAI786593 PQM786588:PQM786593 PGQ786588:PGQ786593 OWU786588:OWU786593 OMY786588:OMY786593 ODC786588:ODC786593 NTG786588:NTG786593 NJK786588:NJK786593 MZO786588:MZO786593 MPS786588:MPS786593 MFW786588:MFW786593 LWA786588:LWA786593 LME786588:LME786593 LCI786588:LCI786593 KSM786588:KSM786593 KIQ786588:KIQ786593 JYU786588:JYU786593 JOY786588:JOY786593 JFC786588:JFC786593 IVG786588:IVG786593 ILK786588:ILK786593 IBO786588:IBO786593 HRS786588:HRS786593 HHW786588:HHW786593 GYA786588:GYA786593 GOE786588:GOE786593 GEI786588:GEI786593 FUM786588:FUM786593 FKQ786588:FKQ786593 FAU786588:FAU786593 EQY786588:EQY786593 EHC786588:EHC786593 DXG786588:DXG786593 DNK786588:DNK786593 DDO786588:DDO786593 CTS786588:CTS786593 CJW786588:CJW786593 CAA786588:CAA786593 BQE786588:BQE786593 BGI786588:BGI786593 AWM786588:AWM786593 AMQ786588:AMQ786593 ACU786588:ACU786593 SY786588:SY786593 JC786588:JC786593 D786588:E786593 WVO721052:WVO721057 WLS721052:WLS721057 WBW721052:WBW721057 VSA721052:VSA721057 VIE721052:VIE721057 UYI721052:UYI721057 UOM721052:UOM721057 UEQ721052:UEQ721057 TUU721052:TUU721057 TKY721052:TKY721057 TBC721052:TBC721057 SRG721052:SRG721057 SHK721052:SHK721057 RXO721052:RXO721057 RNS721052:RNS721057 RDW721052:RDW721057 QUA721052:QUA721057 QKE721052:QKE721057 QAI721052:QAI721057 PQM721052:PQM721057 PGQ721052:PGQ721057 OWU721052:OWU721057 OMY721052:OMY721057 ODC721052:ODC721057 NTG721052:NTG721057 NJK721052:NJK721057 MZO721052:MZO721057 MPS721052:MPS721057 MFW721052:MFW721057 LWA721052:LWA721057 LME721052:LME721057 LCI721052:LCI721057 KSM721052:KSM721057 KIQ721052:KIQ721057 JYU721052:JYU721057 JOY721052:JOY721057 JFC721052:JFC721057 IVG721052:IVG721057 ILK721052:ILK721057 IBO721052:IBO721057 HRS721052:HRS721057 HHW721052:HHW721057 GYA721052:GYA721057 GOE721052:GOE721057 GEI721052:GEI721057 FUM721052:FUM721057 FKQ721052:FKQ721057 FAU721052:FAU721057 EQY721052:EQY721057 EHC721052:EHC721057 DXG721052:DXG721057 DNK721052:DNK721057 DDO721052:DDO721057 CTS721052:CTS721057 CJW721052:CJW721057 CAA721052:CAA721057 BQE721052:BQE721057 BGI721052:BGI721057 AWM721052:AWM721057 AMQ721052:AMQ721057 ACU721052:ACU721057 SY721052:SY721057 JC721052:JC721057 D721052:E721057 WVO655516:WVO655521 WLS655516:WLS655521 WBW655516:WBW655521 VSA655516:VSA655521 VIE655516:VIE655521 UYI655516:UYI655521 UOM655516:UOM655521 UEQ655516:UEQ655521 TUU655516:TUU655521 TKY655516:TKY655521 TBC655516:TBC655521 SRG655516:SRG655521 SHK655516:SHK655521 RXO655516:RXO655521 RNS655516:RNS655521 RDW655516:RDW655521 QUA655516:QUA655521 QKE655516:QKE655521 QAI655516:QAI655521 PQM655516:PQM655521 PGQ655516:PGQ655521 OWU655516:OWU655521 OMY655516:OMY655521 ODC655516:ODC655521 NTG655516:NTG655521 NJK655516:NJK655521 MZO655516:MZO655521 MPS655516:MPS655521 MFW655516:MFW655521 LWA655516:LWA655521 LME655516:LME655521 LCI655516:LCI655521 KSM655516:KSM655521 KIQ655516:KIQ655521 JYU655516:JYU655521 JOY655516:JOY655521 JFC655516:JFC655521 IVG655516:IVG655521 ILK655516:ILK655521 IBO655516:IBO655521 HRS655516:HRS655521 HHW655516:HHW655521 GYA655516:GYA655521 GOE655516:GOE655521 GEI655516:GEI655521 FUM655516:FUM655521 FKQ655516:FKQ655521 FAU655516:FAU655521 EQY655516:EQY655521 EHC655516:EHC655521 DXG655516:DXG655521 DNK655516:DNK655521 DDO655516:DDO655521 CTS655516:CTS655521 CJW655516:CJW655521 CAA655516:CAA655521 BQE655516:BQE655521 BGI655516:BGI655521 AWM655516:AWM655521 AMQ655516:AMQ655521 ACU655516:ACU655521 SY655516:SY655521 JC655516:JC655521 D655516:E655521 WVO589980:WVO589985 WLS589980:WLS589985 WBW589980:WBW589985 VSA589980:VSA589985 VIE589980:VIE589985 UYI589980:UYI589985 UOM589980:UOM589985 UEQ589980:UEQ589985 TUU589980:TUU589985 TKY589980:TKY589985 TBC589980:TBC589985 SRG589980:SRG589985 SHK589980:SHK589985 RXO589980:RXO589985 RNS589980:RNS589985 RDW589980:RDW589985 QUA589980:QUA589985 QKE589980:QKE589985 QAI589980:QAI589985 PQM589980:PQM589985 PGQ589980:PGQ589985 OWU589980:OWU589985 OMY589980:OMY589985 ODC589980:ODC589985 NTG589980:NTG589985 NJK589980:NJK589985 MZO589980:MZO589985 MPS589980:MPS589985 MFW589980:MFW589985 LWA589980:LWA589985 LME589980:LME589985 LCI589980:LCI589985 KSM589980:KSM589985 KIQ589980:KIQ589985 JYU589980:JYU589985 JOY589980:JOY589985 JFC589980:JFC589985 IVG589980:IVG589985 ILK589980:ILK589985 IBO589980:IBO589985 HRS589980:HRS589985 HHW589980:HHW589985 GYA589980:GYA589985 GOE589980:GOE589985 GEI589980:GEI589985 FUM589980:FUM589985 FKQ589980:FKQ589985 FAU589980:FAU589985 EQY589980:EQY589985 EHC589980:EHC589985 DXG589980:DXG589985 DNK589980:DNK589985 DDO589980:DDO589985 CTS589980:CTS589985 CJW589980:CJW589985 CAA589980:CAA589985 BQE589980:BQE589985 BGI589980:BGI589985 AWM589980:AWM589985 AMQ589980:AMQ589985 ACU589980:ACU589985 SY589980:SY589985 JC589980:JC589985 D589980:E589985 WVO524444:WVO524449 WLS524444:WLS524449 WBW524444:WBW524449 VSA524444:VSA524449 VIE524444:VIE524449 UYI524444:UYI524449 UOM524444:UOM524449 UEQ524444:UEQ524449 TUU524444:TUU524449 TKY524444:TKY524449 TBC524444:TBC524449 SRG524444:SRG524449 SHK524444:SHK524449 RXO524444:RXO524449 RNS524444:RNS524449 RDW524444:RDW524449 QUA524444:QUA524449 QKE524444:QKE524449 QAI524444:QAI524449 PQM524444:PQM524449 PGQ524444:PGQ524449 OWU524444:OWU524449 OMY524444:OMY524449 ODC524444:ODC524449 NTG524444:NTG524449 NJK524444:NJK524449 MZO524444:MZO524449 MPS524444:MPS524449 MFW524444:MFW524449 LWA524444:LWA524449 LME524444:LME524449 LCI524444:LCI524449 KSM524444:KSM524449 KIQ524444:KIQ524449 JYU524444:JYU524449 JOY524444:JOY524449 JFC524444:JFC524449 IVG524444:IVG524449 ILK524444:ILK524449 IBO524444:IBO524449 HRS524444:HRS524449 HHW524444:HHW524449 GYA524444:GYA524449 GOE524444:GOE524449 GEI524444:GEI524449 FUM524444:FUM524449 FKQ524444:FKQ524449 FAU524444:FAU524449 EQY524444:EQY524449 EHC524444:EHC524449 DXG524444:DXG524449 DNK524444:DNK524449 DDO524444:DDO524449 CTS524444:CTS524449 CJW524444:CJW524449 CAA524444:CAA524449 BQE524444:BQE524449 BGI524444:BGI524449 AWM524444:AWM524449 AMQ524444:AMQ524449 ACU524444:ACU524449 SY524444:SY524449 JC524444:JC524449 D524444:E524449 WVO458908:WVO458913 WLS458908:WLS458913 WBW458908:WBW458913 VSA458908:VSA458913 VIE458908:VIE458913 UYI458908:UYI458913 UOM458908:UOM458913 UEQ458908:UEQ458913 TUU458908:TUU458913 TKY458908:TKY458913 TBC458908:TBC458913 SRG458908:SRG458913 SHK458908:SHK458913 RXO458908:RXO458913 RNS458908:RNS458913 RDW458908:RDW458913 QUA458908:QUA458913 QKE458908:QKE458913 QAI458908:QAI458913 PQM458908:PQM458913 PGQ458908:PGQ458913 OWU458908:OWU458913 OMY458908:OMY458913 ODC458908:ODC458913 NTG458908:NTG458913 NJK458908:NJK458913 MZO458908:MZO458913 MPS458908:MPS458913 MFW458908:MFW458913 LWA458908:LWA458913 LME458908:LME458913 LCI458908:LCI458913 KSM458908:KSM458913 KIQ458908:KIQ458913 JYU458908:JYU458913 JOY458908:JOY458913 JFC458908:JFC458913 IVG458908:IVG458913 ILK458908:ILK458913 IBO458908:IBO458913 HRS458908:HRS458913 HHW458908:HHW458913 GYA458908:GYA458913 GOE458908:GOE458913 GEI458908:GEI458913 FUM458908:FUM458913 FKQ458908:FKQ458913 FAU458908:FAU458913 EQY458908:EQY458913 EHC458908:EHC458913 DXG458908:DXG458913 DNK458908:DNK458913 DDO458908:DDO458913 CTS458908:CTS458913 CJW458908:CJW458913 CAA458908:CAA458913 BQE458908:BQE458913 BGI458908:BGI458913 AWM458908:AWM458913 AMQ458908:AMQ458913 ACU458908:ACU458913 SY458908:SY458913 JC458908:JC458913 D458908:E458913 WVO393372:WVO393377 WLS393372:WLS393377 WBW393372:WBW393377 VSA393372:VSA393377 VIE393372:VIE393377 UYI393372:UYI393377 UOM393372:UOM393377 UEQ393372:UEQ393377 TUU393372:TUU393377 TKY393372:TKY393377 TBC393372:TBC393377 SRG393372:SRG393377 SHK393372:SHK393377 RXO393372:RXO393377 RNS393372:RNS393377 RDW393372:RDW393377 QUA393372:QUA393377 QKE393372:QKE393377 QAI393372:QAI393377 PQM393372:PQM393377 PGQ393372:PGQ393377 OWU393372:OWU393377 OMY393372:OMY393377 ODC393372:ODC393377 NTG393372:NTG393377 NJK393372:NJK393377 MZO393372:MZO393377 MPS393372:MPS393377 MFW393372:MFW393377 LWA393372:LWA393377 LME393372:LME393377 LCI393372:LCI393377 KSM393372:KSM393377 KIQ393372:KIQ393377 JYU393372:JYU393377 JOY393372:JOY393377 JFC393372:JFC393377 IVG393372:IVG393377 ILK393372:ILK393377 IBO393372:IBO393377 HRS393372:HRS393377 HHW393372:HHW393377 GYA393372:GYA393377 GOE393372:GOE393377 GEI393372:GEI393377 FUM393372:FUM393377 FKQ393372:FKQ393377 FAU393372:FAU393377 EQY393372:EQY393377 EHC393372:EHC393377 DXG393372:DXG393377 DNK393372:DNK393377 DDO393372:DDO393377 CTS393372:CTS393377 CJW393372:CJW393377 CAA393372:CAA393377 BQE393372:BQE393377 BGI393372:BGI393377 AWM393372:AWM393377 AMQ393372:AMQ393377 ACU393372:ACU393377 SY393372:SY393377 JC393372:JC393377 D393372:E393377 WVO327836:WVO327841 WLS327836:WLS327841 WBW327836:WBW327841 VSA327836:VSA327841 VIE327836:VIE327841 UYI327836:UYI327841 UOM327836:UOM327841 UEQ327836:UEQ327841 TUU327836:TUU327841 TKY327836:TKY327841 TBC327836:TBC327841 SRG327836:SRG327841 SHK327836:SHK327841 RXO327836:RXO327841 RNS327836:RNS327841 RDW327836:RDW327841 QUA327836:QUA327841 QKE327836:QKE327841 QAI327836:QAI327841 PQM327836:PQM327841 PGQ327836:PGQ327841 OWU327836:OWU327841 OMY327836:OMY327841 ODC327836:ODC327841 NTG327836:NTG327841 NJK327836:NJK327841 MZO327836:MZO327841 MPS327836:MPS327841 MFW327836:MFW327841 LWA327836:LWA327841 LME327836:LME327841 LCI327836:LCI327841 KSM327836:KSM327841 KIQ327836:KIQ327841 JYU327836:JYU327841 JOY327836:JOY327841 JFC327836:JFC327841 IVG327836:IVG327841 ILK327836:ILK327841 IBO327836:IBO327841 HRS327836:HRS327841 HHW327836:HHW327841 GYA327836:GYA327841 GOE327836:GOE327841 GEI327836:GEI327841 FUM327836:FUM327841 FKQ327836:FKQ327841 FAU327836:FAU327841 EQY327836:EQY327841 EHC327836:EHC327841 DXG327836:DXG327841 DNK327836:DNK327841 DDO327836:DDO327841 CTS327836:CTS327841 CJW327836:CJW327841 CAA327836:CAA327841 BQE327836:BQE327841 BGI327836:BGI327841 AWM327836:AWM327841 AMQ327836:AMQ327841 ACU327836:ACU327841 SY327836:SY327841 JC327836:JC327841 D327836:E327841 WVO262300:WVO262305 WLS262300:WLS262305 WBW262300:WBW262305 VSA262300:VSA262305 VIE262300:VIE262305 UYI262300:UYI262305 UOM262300:UOM262305 UEQ262300:UEQ262305 TUU262300:TUU262305 TKY262300:TKY262305 TBC262300:TBC262305 SRG262300:SRG262305 SHK262300:SHK262305 RXO262300:RXO262305 RNS262300:RNS262305 RDW262300:RDW262305 QUA262300:QUA262305 QKE262300:QKE262305 QAI262300:QAI262305 PQM262300:PQM262305 PGQ262300:PGQ262305 OWU262300:OWU262305 OMY262300:OMY262305 ODC262300:ODC262305 NTG262300:NTG262305 NJK262300:NJK262305 MZO262300:MZO262305 MPS262300:MPS262305 MFW262300:MFW262305 LWA262300:LWA262305 LME262300:LME262305 LCI262300:LCI262305 KSM262300:KSM262305 KIQ262300:KIQ262305 JYU262300:JYU262305 JOY262300:JOY262305 JFC262300:JFC262305 IVG262300:IVG262305 ILK262300:ILK262305 IBO262300:IBO262305 HRS262300:HRS262305 HHW262300:HHW262305 GYA262300:GYA262305 GOE262300:GOE262305 GEI262300:GEI262305 FUM262300:FUM262305 FKQ262300:FKQ262305 FAU262300:FAU262305 EQY262300:EQY262305 EHC262300:EHC262305 DXG262300:DXG262305 DNK262300:DNK262305 DDO262300:DDO262305 CTS262300:CTS262305 CJW262300:CJW262305 CAA262300:CAA262305 BQE262300:BQE262305 BGI262300:BGI262305 AWM262300:AWM262305 AMQ262300:AMQ262305 ACU262300:ACU262305 SY262300:SY262305 JC262300:JC262305 D262300:E262305 WVO196764:WVO196769 WLS196764:WLS196769 WBW196764:WBW196769 VSA196764:VSA196769 VIE196764:VIE196769 UYI196764:UYI196769 UOM196764:UOM196769 UEQ196764:UEQ196769 TUU196764:TUU196769 TKY196764:TKY196769 TBC196764:TBC196769 SRG196764:SRG196769 SHK196764:SHK196769 RXO196764:RXO196769 RNS196764:RNS196769 RDW196764:RDW196769 QUA196764:QUA196769 QKE196764:QKE196769 QAI196764:QAI196769 PQM196764:PQM196769 PGQ196764:PGQ196769 OWU196764:OWU196769 OMY196764:OMY196769 ODC196764:ODC196769 NTG196764:NTG196769 NJK196764:NJK196769 MZO196764:MZO196769 MPS196764:MPS196769 MFW196764:MFW196769 LWA196764:LWA196769 LME196764:LME196769 LCI196764:LCI196769 KSM196764:KSM196769 KIQ196764:KIQ196769 JYU196764:JYU196769 JOY196764:JOY196769 JFC196764:JFC196769 IVG196764:IVG196769 ILK196764:ILK196769 IBO196764:IBO196769 HRS196764:HRS196769 HHW196764:HHW196769 GYA196764:GYA196769 GOE196764:GOE196769 GEI196764:GEI196769 FUM196764:FUM196769 FKQ196764:FKQ196769 FAU196764:FAU196769 EQY196764:EQY196769 EHC196764:EHC196769 DXG196764:DXG196769 DNK196764:DNK196769 DDO196764:DDO196769 CTS196764:CTS196769 CJW196764:CJW196769 CAA196764:CAA196769 BQE196764:BQE196769 BGI196764:BGI196769 AWM196764:AWM196769 AMQ196764:AMQ196769 ACU196764:ACU196769 SY196764:SY196769 JC196764:JC196769 D196764:E196769 WVO131228:WVO131233 WLS131228:WLS131233 WBW131228:WBW131233 VSA131228:VSA131233 VIE131228:VIE131233 UYI131228:UYI131233 UOM131228:UOM131233 UEQ131228:UEQ131233 TUU131228:TUU131233 TKY131228:TKY131233 TBC131228:TBC131233 SRG131228:SRG131233 SHK131228:SHK131233 RXO131228:RXO131233 RNS131228:RNS131233 RDW131228:RDW131233 QUA131228:QUA131233 QKE131228:QKE131233 QAI131228:QAI131233 PQM131228:PQM131233 PGQ131228:PGQ131233 OWU131228:OWU131233 OMY131228:OMY131233 ODC131228:ODC131233 NTG131228:NTG131233 NJK131228:NJK131233 MZO131228:MZO131233 MPS131228:MPS131233 MFW131228:MFW131233 LWA131228:LWA131233 LME131228:LME131233 LCI131228:LCI131233 KSM131228:KSM131233 KIQ131228:KIQ131233 JYU131228:JYU131233 JOY131228:JOY131233 JFC131228:JFC131233 IVG131228:IVG131233 ILK131228:ILK131233 IBO131228:IBO131233 HRS131228:HRS131233 HHW131228:HHW131233 GYA131228:GYA131233 GOE131228:GOE131233 GEI131228:GEI131233 FUM131228:FUM131233 FKQ131228:FKQ131233 FAU131228:FAU131233 EQY131228:EQY131233 EHC131228:EHC131233 DXG131228:DXG131233 DNK131228:DNK131233 DDO131228:DDO131233 CTS131228:CTS131233 CJW131228:CJW131233 CAA131228:CAA131233 BQE131228:BQE131233 BGI131228:BGI131233 AWM131228:AWM131233 AMQ131228:AMQ131233 ACU131228:ACU131233 SY131228:SY131233 JC131228:JC131233 D131228:E131233 WVO65692:WVO65697 WLS65692:WLS65697 WBW65692:WBW65697 VSA65692:VSA65697 VIE65692:VIE65697 UYI65692:UYI65697 UOM65692:UOM65697 UEQ65692:UEQ65697 TUU65692:TUU65697 TKY65692:TKY65697 TBC65692:TBC65697 SRG65692:SRG65697 SHK65692:SHK65697 RXO65692:RXO65697 RNS65692:RNS65697 RDW65692:RDW65697 QUA65692:QUA65697 QKE65692:QKE65697 QAI65692:QAI65697 PQM65692:PQM65697 PGQ65692:PGQ65697 OWU65692:OWU65697 OMY65692:OMY65697 ODC65692:ODC65697 NTG65692:NTG65697 NJK65692:NJK65697 MZO65692:MZO65697 MPS65692:MPS65697 MFW65692:MFW65697 LWA65692:LWA65697 LME65692:LME65697 LCI65692:LCI65697 KSM65692:KSM65697 KIQ65692:KIQ65697 JYU65692:JYU65697 JOY65692:JOY65697 JFC65692:JFC65697 IVG65692:IVG65697 ILK65692:ILK65697 IBO65692:IBO65697 HRS65692:HRS65697 HHW65692:HHW65697 GYA65692:GYA65697 GOE65692:GOE65697 GEI65692:GEI65697 FUM65692:FUM65697 FKQ65692:FKQ65697 FAU65692:FAU65697 EQY65692:EQY65697 EHC65692:EHC65697 DXG65692:DXG65697 DNK65692:DNK65697 DDO65692:DDO65697 CTS65692:CTS65697 CJW65692:CJW65697 CAA65692:CAA65697 BQE65692:BQE65697 BGI65692:BGI65697 AWM65692:AWM65697 AMQ65692:AMQ65697 ACU65692:ACU65697 SY65692:SY65697 JC65692:JC65697 D65692:E65697 WVO983204:WVO983209 WLS983204:WLS983209 WBW983204:WBW983209 VSA983204:VSA983209 VIE983204:VIE983209 UYI983204:UYI983209 UOM983204:UOM983209 UEQ983204:UEQ983209 TUU983204:TUU983209 TKY983204:TKY983209 TBC983204:TBC983209 SRG983204:SRG983209 SHK983204:SHK983209 RXO983204:RXO983209 RNS983204:RNS983209 RDW983204:RDW983209 QUA983204:QUA983209 QKE983204:QKE983209 QAI983204:QAI983209 PQM983204:PQM983209 PGQ983204:PGQ983209 OWU983204:OWU983209 OMY983204:OMY983209 ODC983204:ODC983209 NTG983204:NTG983209 NJK983204:NJK983209 MZO983204:MZO983209 MPS983204:MPS983209 MFW983204:MFW983209 LWA983204:LWA983209 LME983204:LME983209 LCI983204:LCI983209 KSM983204:KSM983209 KIQ983204:KIQ983209 JYU983204:JYU983209 JOY983204:JOY983209 JFC983204:JFC983209 IVG983204:IVG983209 ILK983204:ILK983209 IBO983204:IBO983209 HRS983204:HRS983209 HHW983204:HHW983209 GYA983204:GYA983209 GOE983204:GOE983209 GEI983204:GEI983209 FUM983204:FUM983209 FKQ983204:FKQ983209 FAU983204:FAU983209 EQY983204:EQY983209 EHC983204:EHC983209 DXG983204:DXG983209 DNK983204:DNK983209 DDO983204:DDO983209 CTS983204:CTS983209 CJW983204:CJW983209 CAA983204:CAA983209 BQE983204:BQE983209 BGI983204:BGI983209 AWM983204:AWM983209 AMQ983204:AMQ983209 ACU983204:ACU983209 SY983204:SY983209 JC983204:JC983209 D983204:E983209 WVO917668:WVO917673 WLS917668:WLS917673 WBW917668:WBW917673 VSA917668:VSA917673 VIE917668:VIE917673 UYI917668:UYI917673 UOM917668:UOM917673 UEQ917668:UEQ917673 TUU917668:TUU917673 TKY917668:TKY917673 TBC917668:TBC917673 SRG917668:SRG917673 SHK917668:SHK917673 RXO917668:RXO917673 RNS917668:RNS917673 RDW917668:RDW917673 QUA917668:QUA917673 QKE917668:QKE917673 QAI917668:QAI917673 PQM917668:PQM917673 PGQ917668:PGQ917673 OWU917668:OWU917673 OMY917668:OMY917673 ODC917668:ODC917673 NTG917668:NTG917673 NJK917668:NJK917673 MZO917668:MZO917673 MPS917668:MPS917673 MFW917668:MFW917673 LWA917668:LWA917673 LME917668:LME917673 LCI917668:LCI917673 KSM917668:KSM917673 KIQ917668:KIQ917673 JYU917668:JYU917673 JOY917668:JOY917673 JFC917668:JFC917673 IVG917668:IVG917673 ILK917668:ILK917673 IBO917668:IBO917673 HRS917668:HRS917673 HHW917668:HHW917673 GYA917668:GYA917673 GOE917668:GOE917673 GEI917668:GEI917673 FUM917668:FUM917673 FKQ917668:FKQ917673 FAU917668:FAU917673 EQY917668:EQY917673 EHC917668:EHC917673 DXG917668:DXG917673 DNK917668:DNK917673 DDO917668:DDO917673 CTS917668:CTS917673 CJW917668:CJW917673 CAA917668:CAA917673 BQE917668:BQE917673 BGI917668:BGI917673 AWM917668:AWM917673 AMQ917668:AMQ917673 ACU917668:ACU917673 SY917668:SY917673 JC917668:JC917673 D917668:E917673 WVO852132:WVO852137 WLS852132:WLS852137 WBW852132:WBW852137 VSA852132:VSA852137 VIE852132:VIE852137 UYI852132:UYI852137 UOM852132:UOM852137 UEQ852132:UEQ852137 TUU852132:TUU852137 TKY852132:TKY852137 TBC852132:TBC852137 SRG852132:SRG852137 SHK852132:SHK852137 RXO852132:RXO852137 RNS852132:RNS852137 RDW852132:RDW852137 QUA852132:QUA852137 QKE852132:QKE852137 QAI852132:QAI852137 PQM852132:PQM852137 PGQ852132:PGQ852137 OWU852132:OWU852137 OMY852132:OMY852137 ODC852132:ODC852137 NTG852132:NTG852137 NJK852132:NJK852137 MZO852132:MZO852137 MPS852132:MPS852137 MFW852132:MFW852137 LWA852132:LWA852137 LME852132:LME852137 LCI852132:LCI852137 KSM852132:KSM852137 KIQ852132:KIQ852137 JYU852132:JYU852137 JOY852132:JOY852137 JFC852132:JFC852137 IVG852132:IVG852137 ILK852132:ILK852137 IBO852132:IBO852137 HRS852132:HRS852137 HHW852132:HHW852137 GYA852132:GYA852137 GOE852132:GOE852137 GEI852132:GEI852137 FUM852132:FUM852137 FKQ852132:FKQ852137 FAU852132:FAU852137 EQY852132:EQY852137 EHC852132:EHC852137 DXG852132:DXG852137 DNK852132:DNK852137 DDO852132:DDO852137 CTS852132:CTS852137 CJW852132:CJW852137 CAA852132:CAA852137 BQE852132:BQE852137 BGI852132:BGI852137 AWM852132:AWM852137 AMQ852132:AMQ852137 ACU852132:ACU852137 SY852132:SY852137 JC852132:JC852137 D852132:E852137 WVO786596:WVO786601 WLS786596:WLS786601 WBW786596:WBW786601 VSA786596:VSA786601 VIE786596:VIE786601 UYI786596:UYI786601 UOM786596:UOM786601 UEQ786596:UEQ786601 TUU786596:TUU786601 TKY786596:TKY786601 TBC786596:TBC786601 SRG786596:SRG786601 SHK786596:SHK786601 RXO786596:RXO786601 RNS786596:RNS786601 RDW786596:RDW786601 QUA786596:QUA786601 QKE786596:QKE786601 QAI786596:QAI786601 PQM786596:PQM786601 PGQ786596:PGQ786601 OWU786596:OWU786601 OMY786596:OMY786601 ODC786596:ODC786601 NTG786596:NTG786601 NJK786596:NJK786601 MZO786596:MZO786601 MPS786596:MPS786601 MFW786596:MFW786601 LWA786596:LWA786601 LME786596:LME786601 LCI786596:LCI786601 KSM786596:KSM786601 KIQ786596:KIQ786601 JYU786596:JYU786601 JOY786596:JOY786601 JFC786596:JFC786601 IVG786596:IVG786601 ILK786596:ILK786601 IBO786596:IBO786601 HRS786596:HRS786601 HHW786596:HHW786601 GYA786596:GYA786601 GOE786596:GOE786601 GEI786596:GEI786601 FUM786596:FUM786601 FKQ786596:FKQ786601 FAU786596:FAU786601 EQY786596:EQY786601 EHC786596:EHC786601 DXG786596:DXG786601 DNK786596:DNK786601 DDO786596:DDO786601 CTS786596:CTS786601 CJW786596:CJW786601 CAA786596:CAA786601 BQE786596:BQE786601 BGI786596:BGI786601 AWM786596:AWM786601 AMQ786596:AMQ786601 ACU786596:ACU786601 SY786596:SY786601 JC786596:JC786601 D786596:E786601 WVO721060:WVO721065 WLS721060:WLS721065 WBW721060:WBW721065 VSA721060:VSA721065 VIE721060:VIE721065 UYI721060:UYI721065 UOM721060:UOM721065 UEQ721060:UEQ721065 TUU721060:TUU721065 TKY721060:TKY721065 TBC721060:TBC721065 SRG721060:SRG721065 SHK721060:SHK721065 RXO721060:RXO721065 RNS721060:RNS721065 RDW721060:RDW721065 QUA721060:QUA721065 QKE721060:QKE721065 QAI721060:QAI721065 PQM721060:PQM721065 PGQ721060:PGQ721065 OWU721060:OWU721065 OMY721060:OMY721065 ODC721060:ODC721065 NTG721060:NTG721065 NJK721060:NJK721065 MZO721060:MZO721065 MPS721060:MPS721065 MFW721060:MFW721065 LWA721060:LWA721065 LME721060:LME721065 LCI721060:LCI721065 KSM721060:KSM721065 KIQ721060:KIQ721065 JYU721060:JYU721065 JOY721060:JOY721065 JFC721060:JFC721065 IVG721060:IVG721065 ILK721060:ILK721065 IBO721060:IBO721065 HRS721060:HRS721065 HHW721060:HHW721065 GYA721060:GYA721065 GOE721060:GOE721065 GEI721060:GEI721065 FUM721060:FUM721065 FKQ721060:FKQ721065 FAU721060:FAU721065 EQY721060:EQY721065 EHC721060:EHC721065 DXG721060:DXG721065 DNK721060:DNK721065 DDO721060:DDO721065 CTS721060:CTS721065 CJW721060:CJW721065 CAA721060:CAA721065 BQE721060:BQE721065 BGI721060:BGI721065 AWM721060:AWM721065 AMQ721060:AMQ721065 ACU721060:ACU721065 SY721060:SY721065 JC721060:JC721065 D721060:E721065 WVO655524:WVO655529 WLS655524:WLS655529 WBW655524:WBW655529 VSA655524:VSA655529 VIE655524:VIE655529 UYI655524:UYI655529 UOM655524:UOM655529 UEQ655524:UEQ655529 TUU655524:TUU655529 TKY655524:TKY655529 TBC655524:TBC655529 SRG655524:SRG655529 SHK655524:SHK655529 RXO655524:RXO655529 RNS655524:RNS655529 RDW655524:RDW655529 QUA655524:QUA655529 QKE655524:QKE655529 QAI655524:QAI655529 PQM655524:PQM655529 PGQ655524:PGQ655529 OWU655524:OWU655529 OMY655524:OMY655529 ODC655524:ODC655529 NTG655524:NTG655529 NJK655524:NJK655529 MZO655524:MZO655529 MPS655524:MPS655529 MFW655524:MFW655529 LWA655524:LWA655529 LME655524:LME655529 LCI655524:LCI655529 KSM655524:KSM655529 KIQ655524:KIQ655529 JYU655524:JYU655529 JOY655524:JOY655529 JFC655524:JFC655529 IVG655524:IVG655529 ILK655524:ILK655529 IBO655524:IBO655529 HRS655524:HRS655529 HHW655524:HHW655529 GYA655524:GYA655529 GOE655524:GOE655529 GEI655524:GEI655529 FUM655524:FUM655529 FKQ655524:FKQ655529 FAU655524:FAU655529 EQY655524:EQY655529 EHC655524:EHC655529 DXG655524:DXG655529 DNK655524:DNK655529 DDO655524:DDO655529 CTS655524:CTS655529 CJW655524:CJW655529 CAA655524:CAA655529 BQE655524:BQE655529 BGI655524:BGI655529 AWM655524:AWM655529 AMQ655524:AMQ655529 ACU655524:ACU655529 SY655524:SY655529 JC655524:JC655529 D655524:E655529 WVO589988:WVO589993 WLS589988:WLS589993 WBW589988:WBW589993 VSA589988:VSA589993 VIE589988:VIE589993 UYI589988:UYI589993 UOM589988:UOM589993 UEQ589988:UEQ589993 TUU589988:TUU589993 TKY589988:TKY589993 TBC589988:TBC589993 SRG589988:SRG589993 SHK589988:SHK589993 RXO589988:RXO589993 RNS589988:RNS589993 RDW589988:RDW589993 QUA589988:QUA589993 QKE589988:QKE589993 QAI589988:QAI589993 PQM589988:PQM589993 PGQ589988:PGQ589993 OWU589988:OWU589993 OMY589988:OMY589993 ODC589988:ODC589993 NTG589988:NTG589993 NJK589988:NJK589993 MZO589988:MZO589993 MPS589988:MPS589993 MFW589988:MFW589993 LWA589988:LWA589993 LME589988:LME589993 LCI589988:LCI589993 KSM589988:KSM589993 KIQ589988:KIQ589993 JYU589988:JYU589993 JOY589988:JOY589993 JFC589988:JFC589993 IVG589988:IVG589993 ILK589988:ILK589993 IBO589988:IBO589993 HRS589988:HRS589993 HHW589988:HHW589993 GYA589988:GYA589993 GOE589988:GOE589993 GEI589988:GEI589993 FUM589988:FUM589993 FKQ589988:FKQ589993 FAU589988:FAU589993 EQY589988:EQY589993 EHC589988:EHC589993 DXG589988:DXG589993 DNK589988:DNK589993 DDO589988:DDO589993 CTS589988:CTS589993 CJW589988:CJW589993 CAA589988:CAA589993 BQE589988:BQE589993 BGI589988:BGI589993 AWM589988:AWM589993 AMQ589988:AMQ589993 ACU589988:ACU589993 SY589988:SY589993 JC589988:JC589993 D589988:E589993 WVO524452:WVO524457 WLS524452:WLS524457 WBW524452:WBW524457 VSA524452:VSA524457 VIE524452:VIE524457 UYI524452:UYI524457 UOM524452:UOM524457 UEQ524452:UEQ524457 TUU524452:TUU524457 TKY524452:TKY524457 TBC524452:TBC524457 SRG524452:SRG524457 SHK524452:SHK524457 RXO524452:RXO524457 RNS524452:RNS524457 RDW524452:RDW524457 QUA524452:QUA524457 QKE524452:QKE524457 QAI524452:QAI524457 PQM524452:PQM524457 PGQ524452:PGQ524457 OWU524452:OWU524457 OMY524452:OMY524457 ODC524452:ODC524457 NTG524452:NTG524457 NJK524452:NJK524457 MZO524452:MZO524457 MPS524452:MPS524457 MFW524452:MFW524457 LWA524452:LWA524457 LME524452:LME524457 LCI524452:LCI524457 KSM524452:KSM524457 KIQ524452:KIQ524457 JYU524452:JYU524457 JOY524452:JOY524457 JFC524452:JFC524457 IVG524452:IVG524457 ILK524452:ILK524457 IBO524452:IBO524457 HRS524452:HRS524457 HHW524452:HHW524457 GYA524452:GYA524457 GOE524452:GOE524457 GEI524452:GEI524457 FUM524452:FUM524457 FKQ524452:FKQ524457 FAU524452:FAU524457 EQY524452:EQY524457 EHC524452:EHC524457 DXG524452:DXG524457 DNK524452:DNK524457 DDO524452:DDO524457 CTS524452:CTS524457 CJW524452:CJW524457 CAA524452:CAA524457 BQE524452:BQE524457 BGI524452:BGI524457 AWM524452:AWM524457 AMQ524452:AMQ524457 ACU524452:ACU524457 SY524452:SY524457 JC524452:JC524457 D524452:E524457 WVO458916:WVO458921 WLS458916:WLS458921 WBW458916:WBW458921 VSA458916:VSA458921 VIE458916:VIE458921 UYI458916:UYI458921 UOM458916:UOM458921 UEQ458916:UEQ458921 TUU458916:TUU458921 TKY458916:TKY458921 TBC458916:TBC458921 SRG458916:SRG458921 SHK458916:SHK458921 RXO458916:RXO458921 RNS458916:RNS458921 RDW458916:RDW458921 QUA458916:QUA458921 QKE458916:QKE458921 QAI458916:QAI458921 PQM458916:PQM458921 PGQ458916:PGQ458921 OWU458916:OWU458921 OMY458916:OMY458921 ODC458916:ODC458921 NTG458916:NTG458921 NJK458916:NJK458921 MZO458916:MZO458921 MPS458916:MPS458921 MFW458916:MFW458921 LWA458916:LWA458921 LME458916:LME458921 LCI458916:LCI458921 KSM458916:KSM458921 KIQ458916:KIQ458921 JYU458916:JYU458921 JOY458916:JOY458921 JFC458916:JFC458921 IVG458916:IVG458921 ILK458916:ILK458921 IBO458916:IBO458921 HRS458916:HRS458921 HHW458916:HHW458921 GYA458916:GYA458921 GOE458916:GOE458921 GEI458916:GEI458921 FUM458916:FUM458921 FKQ458916:FKQ458921 FAU458916:FAU458921 EQY458916:EQY458921 EHC458916:EHC458921 DXG458916:DXG458921 DNK458916:DNK458921 DDO458916:DDO458921 CTS458916:CTS458921 CJW458916:CJW458921 CAA458916:CAA458921 BQE458916:BQE458921 BGI458916:BGI458921 AWM458916:AWM458921 AMQ458916:AMQ458921 ACU458916:ACU458921 SY458916:SY458921 JC458916:JC458921 D458916:E458921 WVO393380:WVO393385 WLS393380:WLS393385 WBW393380:WBW393385 VSA393380:VSA393385 VIE393380:VIE393385 UYI393380:UYI393385 UOM393380:UOM393385 UEQ393380:UEQ393385 TUU393380:TUU393385 TKY393380:TKY393385 TBC393380:TBC393385 SRG393380:SRG393385 SHK393380:SHK393385 RXO393380:RXO393385 RNS393380:RNS393385 RDW393380:RDW393385 QUA393380:QUA393385 QKE393380:QKE393385 QAI393380:QAI393385 PQM393380:PQM393385 PGQ393380:PGQ393385 OWU393380:OWU393385 OMY393380:OMY393385 ODC393380:ODC393385 NTG393380:NTG393385 NJK393380:NJK393385 MZO393380:MZO393385 MPS393380:MPS393385 MFW393380:MFW393385 LWA393380:LWA393385 LME393380:LME393385 LCI393380:LCI393385 KSM393380:KSM393385 KIQ393380:KIQ393385 JYU393380:JYU393385 JOY393380:JOY393385 JFC393380:JFC393385 IVG393380:IVG393385 ILK393380:ILK393385 IBO393380:IBO393385 HRS393380:HRS393385 HHW393380:HHW393385 GYA393380:GYA393385 GOE393380:GOE393385 GEI393380:GEI393385 FUM393380:FUM393385 FKQ393380:FKQ393385 FAU393380:FAU393385 EQY393380:EQY393385 EHC393380:EHC393385 DXG393380:DXG393385 DNK393380:DNK393385 DDO393380:DDO393385 CTS393380:CTS393385 CJW393380:CJW393385 CAA393380:CAA393385 BQE393380:BQE393385 BGI393380:BGI393385 AWM393380:AWM393385 AMQ393380:AMQ393385 ACU393380:ACU393385 SY393380:SY393385 JC393380:JC393385 D393380:E393385 WVO327844:WVO327849 WLS327844:WLS327849 WBW327844:WBW327849 VSA327844:VSA327849 VIE327844:VIE327849 UYI327844:UYI327849 UOM327844:UOM327849 UEQ327844:UEQ327849 TUU327844:TUU327849 TKY327844:TKY327849 TBC327844:TBC327849 SRG327844:SRG327849 SHK327844:SHK327849 RXO327844:RXO327849 RNS327844:RNS327849 RDW327844:RDW327849 QUA327844:QUA327849 QKE327844:QKE327849 QAI327844:QAI327849 PQM327844:PQM327849 PGQ327844:PGQ327849 OWU327844:OWU327849 OMY327844:OMY327849 ODC327844:ODC327849 NTG327844:NTG327849 NJK327844:NJK327849 MZO327844:MZO327849 MPS327844:MPS327849 MFW327844:MFW327849 LWA327844:LWA327849 LME327844:LME327849 LCI327844:LCI327849 KSM327844:KSM327849 KIQ327844:KIQ327849 JYU327844:JYU327849 JOY327844:JOY327849 JFC327844:JFC327849 IVG327844:IVG327849 ILK327844:ILK327849 IBO327844:IBO327849 HRS327844:HRS327849 HHW327844:HHW327849 GYA327844:GYA327849 GOE327844:GOE327849 GEI327844:GEI327849 FUM327844:FUM327849 FKQ327844:FKQ327849 FAU327844:FAU327849 EQY327844:EQY327849 EHC327844:EHC327849 DXG327844:DXG327849 DNK327844:DNK327849 DDO327844:DDO327849 CTS327844:CTS327849 CJW327844:CJW327849 CAA327844:CAA327849 BQE327844:BQE327849 BGI327844:BGI327849 AWM327844:AWM327849 AMQ327844:AMQ327849 ACU327844:ACU327849 SY327844:SY327849 JC327844:JC327849 D327844:E327849 WVO262308:WVO262313 WLS262308:WLS262313 WBW262308:WBW262313 VSA262308:VSA262313 VIE262308:VIE262313 UYI262308:UYI262313 UOM262308:UOM262313 UEQ262308:UEQ262313 TUU262308:TUU262313 TKY262308:TKY262313 TBC262308:TBC262313 SRG262308:SRG262313 SHK262308:SHK262313 RXO262308:RXO262313 RNS262308:RNS262313 RDW262308:RDW262313 QUA262308:QUA262313 QKE262308:QKE262313 QAI262308:QAI262313 PQM262308:PQM262313 PGQ262308:PGQ262313 OWU262308:OWU262313 OMY262308:OMY262313 ODC262308:ODC262313 NTG262308:NTG262313 NJK262308:NJK262313 MZO262308:MZO262313 MPS262308:MPS262313 MFW262308:MFW262313 LWA262308:LWA262313 LME262308:LME262313 LCI262308:LCI262313 KSM262308:KSM262313 KIQ262308:KIQ262313 JYU262308:JYU262313 JOY262308:JOY262313 JFC262308:JFC262313 IVG262308:IVG262313 ILK262308:ILK262313 IBO262308:IBO262313 HRS262308:HRS262313 HHW262308:HHW262313 GYA262308:GYA262313 GOE262308:GOE262313 GEI262308:GEI262313 FUM262308:FUM262313 FKQ262308:FKQ262313 FAU262308:FAU262313 EQY262308:EQY262313 EHC262308:EHC262313 DXG262308:DXG262313 DNK262308:DNK262313 DDO262308:DDO262313 CTS262308:CTS262313 CJW262308:CJW262313 CAA262308:CAA262313 BQE262308:BQE262313 BGI262308:BGI262313 AWM262308:AWM262313 AMQ262308:AMQ262313 ACU262308:ACU262313 SY262308:SY262313 JC262308:JC262313 D262308:E262313 WVO196772:WVO196777 WLS196772:WLS196777 WBW196772:WBW196777 VSA196772:VSA196777 VIE196772:VIE196777 UYI196772:UYI196777 UOM196772:UOM196777 UEQ196772:UEQ196777 TUU196772:TUU196777 TKY196772:TKY196777 TBC196772:TBC196777 SRG196772:SRG196777 SHK196772:SHK196777 RXO196772:RXO196777 RNS196772:RNS196777 RDW196772:RDW196777 QUA196772:QUA196777 QKE196772:QKE196777 QAI196772:QAI196777 PQM196772:PQM196777 PGQ196772:PGQ196777 OWU196772:OWU196777 OMY196772:OMY196777 ODC196772:ODC196777 NTG196772:NTG196777 NJK196772:NJK196777 MZO196772:MZO196777 MPS196772:MPS196777 MFW196772:MFW196777 LWA196772:LWA196777 LME196772:LME196777 LCI196772:LCI196777 KSM196772:KSM196777 KIQ196772:KIQ196777 JYU196772:JYU196777 JOY196772:JOY196777 JFC196772:JFC196777 IVG196772:IVG196777 ILK196772:ILK196777 IBO196772:IBO196777 HRS196772:HRS196777 HHW196772:HHW196777 GYA196772:GYA196777 GOE196772:GOE196777 GEI196772:GEI196777 FUM196772:FUM196777 FKQ196772:FKQ196777 FAU196772:FAU196777 EQY196772:EQY196777 EHC196772:EHC196777 DXG196772:DXG196777 DNK196772:DNK196777 DDO196772:DDO196777 CTS196772:CTS196777 CJW196772:CJW196777 CAA196772:CAA196777 BQE196772:BQE196777 BGI196772:BGI196777 AWM196772:AWM196777 AMQ196772:AMQ196777 ACU196772:ACU196777 SY196772:SY196777 JC196772:JC196777 D196772:E196777 WVO131236:WVO131241 WLS131236:WLS131241 WBW131236:WBW131241 VSA131236:VSA131241 VIE131236:VIE131241 UYI131236:UYI131241 UOM131236:UOM131241 UEQ131236:UEQ131241 TUU131236:TUU131241 TKY131236:TKY131241 TBC131236:TBC131241 SRG131236:SRG131241 SHK131236:SHK131241 RXO131236:RXO131241 RNS131236:RNS131241 RDW131236:RDW131241 QUA131236:QUA131241 QKE131236:QKE131241 QAI131236:QAI131241 PQM131236:PQM131241 PGQ131236:PGQ131241 OWU131236:OWU131241 OMY131236:OMY131241 ODC131236:ODC131241 NTG131236:NTG131241 NJK131236:NJK131241 MZO131236:MZO131241 MPS131236:MPS131241 MFW131236:MFW131241 LWA131236:LWA131241 LME131236:LME131241 LCI131236:LCI131241 KSM131236:KSM131241 KIQ131236:KIQ131241 JYU131236:JYU131241 JOY131236:JOY131241 JFC131236:JFC131241 IVG131236:IVG131241 ILK131236:ILK131241 IBO131236:IBO131241 HRS131236:HRS131241 HHW131236:HHW131241 GYA131236:GYA131241 GOE131236:GOE131241 GEI131236:GEI131241 FUM131236:FUM131241 FKQ131236:FKQ131241 FAU131236:FAU131241 EQY131236:EQY131241 EHC131236:EHC131241 DXG131236:DXG131241 DNK131236:DNK131241 DDO131236:DDO131241 CTS131236:CTS131241 CJW131236:CJW131241 CAA131236:CAA131241 BQE131236:BQE131241 BGI131236:BGI131241 AWM131236:AWM131241 AMQ131236:AMQ131241 ACU131236:ACU131241 SY131236:SY131241 JC131236:JC131241 D131236:E131241 WVO65700:WVO65705 WLS65700:WLS65705 WBW65700:WBW65705 VSA65700:VSA65705 VIE65700:VIE65705 UYI65700:UYI65705 UOM65700:UOM65705 UEQ65700:UEQ65705 TUU65700:TUU65705 TKY65700:TKY65705 TBC65700:TBC65705 SRG65700:SRG65705 SHK65700:SHK65705 RXO65700:RXO65705 RNS65700:RNS65705 RDW65700:RDW65705 QUA65700:QUA65705 QKE65700:QKE65705 QAI65700:QAI65705 PQM65700:PQM65705 PGQ65700:PGQ65705 OWU65700:OWU65705 OMY65700:OMY65705 ODC65700:ODC65705 NTG65700:NTG65705 NJK65700:NJK65705 MZO65700:MZO65705 MPS65700:MPS65705 MFW65700:MFW65705 LWA65700:LWA65705 LME65700:LME65705 LCI65700:LCI65705 KSM65700:KSM65705 KIQ65700:KIQ65705 JYU65700:JYU65705 JOY65700:JOY65705 JFC65700:JFC65705 IVG65700:IVG65705 ILK65700:ILK65705 IBO65700:IBO65705 HRS65700:HRS65705 HHW65700:HHW65705 GYA65700:GYA65705 GOE65700:GOE65705 GEI65700:GEI65705 FUM65700:FUM65705 FKQ65700:FKQ65705 FAU65700:FAU65705 EQY65700:EQY65705 EHC65700:EHC65705 DXG65700:DXG65705 DNK65700:DNK65705 DDO65700:DDO65705 CTS65700:CTS65705 CJW65700:CJW65705 CAA65700:CAA65705 BQE65700:BQE65705 BGI65700:BGI65705 AWM65700:AWM65705 AMQ65700:AMQ65705 ACU65700:ACU65705 SY65700:SY65705 JC65700:JC65705 D65700:E65705 WVO983212:WVO983217 WLS983212:WLS983217 WBW983212:WBW983217 VSA983212:VSA983217 VIE983212:VIE983217 UYI983212:UYI983217 UOM983212:UOM983217 UEQ983212:UEQ983217 TUU983212:TUU983217 TKY983212:TKY983217 TBC983212:TBC983217 SRG983212:SRG983217 SHK983212:SHK983217 RXO983212:RXO983217 RNS983212:RNS983217 RDW983212:RDW983217 QUA983212:QUA983217 QKE983212:QKE983217 QAI983212:QAI983217 PQM983212:PQM983217 PGQ983212:PGQ983217 OWU983212:OWU983217 OMY983212:OMY983217 ODC983212:ODC983217 NTG983212:NTG983217 NJK983212:NJK983217 MZO983212:MZO983217 MPS983212:MPS983217 MFW983212:MFW983217 LWA983212:LWA983217 LME983212:LME983217 LCI983212:LCI983217 KSM983212:KSM983217 KIQ983212:KIQ983217 JYU983212:JYU983217 JOY983212:JOY983217 JFC983212:JFC983217 IVG983212:IVG983217 ILK983212:ILK983217 IBO983212:IBO983217 HRS983212:HRS983217 HHW983212:HHW983217 GYA983212:GYA983217 GOE983212:GOE983217 GEI983212:GEI983217 FUM983212:FUM983217 FKQ983212:FKQ983217 FAU983212:FAU983217 EQY983212:EQY983217 EHC983212:EHC983217 DXG983212:DXG983217 DNK983212:DNK983217 DDO983212:DDO983217 CTS983212:CTS983217 CJW983212:CJW983217 CAA983212:CAA983217 BQE983212:BQE983217 BGI983212:BGI983217 AWM983212:AWM983217 AMQ983212:AMQ983217 ACU983212:ACU983217 SY983212:SY983217 JC983212:JC983217 D983212:E983217 WVO917676:WVO917681 WLS917676:WLS917681 WBW917676:WBW917681 VSA917676:VSA917681 VIE917676:VIE917681 UYI917676:UYI917681 UOM917676:UOM917681 UEQ917676:UEQ917681 TUU917676:TUU917681 TKY917676:TKY917681 TBC917676:TBC917681 SRG917676:SRG917681 SHK917676:SHK917681 RXO917676:RXO917681 RNS917676:RNS917681 RDW917676:RDW917681 QUA917676:QUA917681 QKE917676:QKE917681 QAI917676:QAI917681 PQM917676:PQM917681 PGQ917676:PGQ917681 OWU917676:OWU917681 OMY917676:OMY917681 ODC917676:ODC917681 NTG917676:NTG917681 NJK917676:NJK917681 MZO917676:MZO917681 MPS917676:MPS917681 MFW917676:MFW917681 LWA917676:LWA917681 LME917676:LME917681 LCI917676:LCI917681 KSM917676:KSM917681 KIQ917676:KIQ917681 JYU917676:JYU917681 JOY917676:JOY917681 JFC917676:JFC917681 IVG917676:IVG917681 ILK917676:ILK917681 IBO917676:IBO917681 HRS917676:HRS917681 HHW917676:HHW917681 GYA917676:GYA917681 GOE917676:GOE917681 GEI917676:GEI917681 FUM917676:FUM917681 FKQ917676:FKQ917681 FAU917676:FAU917681 EQY917676:EQY917681 EHC917676:EHC917681 DXG917676:DXG917681 DNK917676:DNK917681 DDO917676:DDO917681 CTS917676:CTS917681 CJW917676:CJW917681 CAA917676:CAA917681 BQE917676:BQE917681 BGI917676:BGI917681 AWM917676:AWM917681 AMQ917676:AMQ917681 ACU917676:ACU917681 SY917676:SY917681 JC917676:JC917681 D917676:E917681 WVO852140:WVO852145 WLS852140:WLS852145 WBW852140:WBW852145 VSA852140:VSA852145 VIE852140:VIE852145 UYI852140:UYI852145 UOM852140:UOM852145 UEQ852140:UEQ852145 TUU852140:TUU852145 TKY852140:TKY852145 TBC852140:TBC852145 SRG852140:SRG852145 SHK852140:SHK852145 RXO852140:RXO852145 RNS852140:RNS852145 RDW852140:RDW852145 QUA852140:QUA852145 QKE852140:QKE852145 QAI852140:QAI852145 PQM852140:PQM852145 PGQ852140:PGQ852145 OWU852140:OWU852145 OMY852140:OMY852145 ODC852140:ODC852145 NTG852140:NTG852145 NJK852140:NJK852145 MZO852140:MZO852145 MPS852140:MPS852145 MFW852140:MFW852145 LWA852140:LWA852145 LME852140:LME852145 LCI852140:LCI852145 KSM852140:KSM852145 KIQ852140:KIQ852145 JYU852140:JYU852145 JOY852140:JOY852145 JFC852140:JFC852145 IVG852140:IVG852145 ILK852140:ILK852145 IBO852140:IBO852145 HRS852140:HRS852145 HHW852140:HHW852145 GYA852140:GYA852145 GOE852140:GOE852145 GEI852140:GEI852145 FUM852140:FUM852145 FKQ852140:FKQ852145 FAU852140:FAU852145 EQY852140:EQY852145 EHC852140:EHC852145 DXG852140:DXG852145 DNK852140:DNK852145 DDO852140:DDO852145 CTS852140:CTS852145 CJW852140:CJW852145 CAA852140:CAA852145 BQE852140:BQE852145 BGI852140:BGI852145 AWM852140:AWM852145 AMQ852140:AMQ852145 ACU852140:ACU852145 SY852140:SY852145 JC852140:JC852145 D852140:E852145 WVO786604:WVO786609 WLS786604:WLS786609 WBW786604:WBW786609 VSA786604:VSA786609 VIE786604:VIE786609 UYI786604:UYI786609 UOM786604:UOM786609 UEQ786604:UEQ786609 TUU786604:TUU786609 TKY786604:TKY786609 TBC786604:TBC786609 SRG786604:SRG786609 SHK786604:SHK786609 RXO786604:RXO786609 RNS786604:RNS786609 RDW786604:RDW786609 QUA786604:QUA786609 QKE786604:QKE786609 QAI786604:QAI786609 PQM786604:PQM786609 PGQ786604:PGQ786609 OWU786604:OWU786609 OMY786604:OMY786609 ODC786604:ODC786609 NTG786604:NTG786609 NJK786604:NJK786609 MZO786604:MZO786609 MPS786604:MPS786609 MFW786604:MFW786609 LWA786604:LWA786609 LME786604:LME786609 LCI786604:LCI786609 KSM786604:KSM786609 KIQ786604:KIQ786609 JYU786604:JYU786609 JOY786604:JOY786609 JFC786604:JFC786609 IVG786604:IVG786609 ILK786604:ILK786609 IBO786604:IBO786609 HRS786604:HRS786609 HHW786604:HHW786609 GYA786604:GYA786609 GOE786604:GOE786609 GEI786604:GEI786609 FUM786604:FUM786609 FKQ786604:FKQ786609 FAU786604:FAU786609 EQY786604:EQY786609 EHC786604:EHC786609 DXG786604:DXG786609 DNK786604:DNK786609 DDO786604:DDO786609 CTS786604:CTS786609 CJW786604:CJW786609 CAA786604:CAA786609 BQE786604:BQE786609 BGI786604:BGI786609 AWM786604:AWM786609 AMQ786604:AMQ786609 ACU786604:ACU786609 SY786604:SY786609 JC786604:JC786609 D786604:E786609 WVO721068:WVO721073 WLS721068:WLS721073 WBW721068:WBW721073 VSA721068:VSA721073 VIE721068:VIE721073 UYI721068:UYI721073 UOM721068:UOM721073 UEQ721068:UEQ721073 TUU721068:TUU721073 TKY721068:TKY721073 TBC721068:TBC721073 SRG721068:SRG721073 SHK721068:SHK721073 RXO721068:RXO721073 RNS721068:RNS721073 RDW721068:RDW721073 QUA721068:QUA721073 QKE721068:QKE721073 QAI721068:QAI721073 PQM721068:PQM721073 PGQ721068:PGQ721073 OWU721068:OWU721073 OMY721068:OMY721073 ODC721068:ODC721073 NTG721068:NTG721073 NJK721068:NJK721073 MZO721068:MZO721073 MPS721068:MPS721073 MFW721068:MFW721073 LWA721068:LWA721073 LME721068:LME721073 LCI721068:LCI721073 KSM721068:KSM721073 KIQ721068:KIQ721073 JYU721068:JYU721073 JOY721068:JOY721073 JFC721068:JFC721073 IVG721068:IVG721073 ILK721068:ILK721073 IBO721068:IBO721073 HRS721068:HRS721073 HHW721068:HHW721073 GYA721068:GYA721073 GOE721068:GOE721073 GEI721068:GEI721073 FUM721068:FUM721073 FKQ721068:FKQ721073 FAU721068:FAU721073 EQY721068:EQY721073 EHC721068:EHC721073 DXG721068:DXG721073 DNK721068:DNK721073 DDO721068:DDO721073 CTS721068:CTS721073 CJW721068:CJW721073 CAA721068:CAA721073 BQE721068:BQE721073 BGI721068:BGI721073 AWM721068:AWM721073 AMQ721068:AMQ721073 ACU721068:ACU721073 SY721068:SY721073 JC721068:JC721073 D721068:E721073 WVO655532:WVO655537 WLS655532:WLS655537 WBW655532:WBW655537 VSA655532:VSA655537 VIE655532:VIE655537 UYI655532:UYI655537 UOM655532:UOM655537 UEQ655532:UEQ655537 TUU655532:TUU655537 TKY655532:TKY655537 TBC655532:TBC655537 SRG655532:SRG655537 SHK655532:SHK655537 RXO655532:RXO655537 RNS655532:RNS655537 RDW655532:RDW655537 QUA655532:QUA655537 QKE655532:QKE655537 QAI655532:QAI655537 PQM655532:PQM655537 PGQ655532:PGQ655537 OWU655532:OWU655537 OMY655532:OMY655537 ODC655532:ODC655537 NTG655532:NTG655537 NJK655532:NJK655537 MZO655532:MZO655537 MPS655532:MPS655537 MFW655532:MFW655537 LWA655532:LWA655537 LME655532:LME655537 LCI655532:LCI655537 KSM655532:KSM655537 KIQ655532:KIQ655537 JYU655532:JYU655537 JOY655532:JOY655537 JFC655532:JFC655537 IVG655532:IVG655537 ILK655532:ILK655537 IBO655532:IBO655537 HRS655532:HRS655537 HHW655532:HHW655537 GYA655532:GYA655537 GOE655532:GOE655537 GEI655532:GEI655537 FUM655532:FUM655537 FKQ655532:FKQ655537 FAU655532:FAU655537 EQY655532:EQY655537 EHC655532:EHC655537 DXG655532:DXG655537 DNK655532:DNK655537 DDO655532:DDO655537 CTS655532:CTS655537 CJW655532:CJW655537 CAA655532:CAA655537 BQE655532:BQE655537 BGI655532:BGI655537 AWM655532:AWM655537 AMQ655532:AMQ655537 ACU655532:ACU655537 SY655532:SY655537 JC655532:JC655537 D655532:E655537 WVO589996:WVO590001 WLS589996:WLS590001 WBW589996:WBW590001 VSA589996:VSA590001 VIE589996:VIE590001 UYI589996:UYI590001 UOM589996:UOM590001 UEQ589996:UEQ590001 TUU589996:TUU590001 TKY589996:TKY590001 TBC589996:TBC590001 SRG589996:SRG590001 SHK589996:SHK590001 RXO589996:RXO590001 RNS589996:RNS590001 RDW589996:RDW590001 QUA589996:QUA590001 QKE589996:QKE590001 QAI589996:QAI590001 PQM589996:PQM590001 PGQ589996:PGQ590001 OWU589996:OWU590001 OMY589996:OMY590001 ODC589996:ODC590001 NTG589996:NTG590001 NJK589996:NJK590001 MZO589996:MZO590001 MPS589996:MPS590001 MFW589996:MFW590001 LWA589996:LWA590001 LME589996:LME590001 LCI589996:LCI590001 KSM589996:KSM590001 KIQ589996:KIQ590001 JYU589996:JYU590001 JOY589996:JOY590001 JFC589996:JFC590001 IVG589996:IVG590001 ILK589996:ILK590001 IBO589996:IBO590001 HRS589996:HRS590001 HHW589996:HHW590001 GYA589996:GYA590001 GOE589996:GOE590001 GEI589996:GEI590001 FUM589996:FUM590001 FKQ589996:FKQ590001 FAU589996:FAU590001 EQY589996:EQY590001 EHC589996:EHC590001 DXG589996:DXG590001 DNK589996:DNK590001 DDO589996:DDO590001 CTS589996:CTS590001 CJW589996:CJW590001 CAA589996:CAA590001 BQE589996:BQE590001 BGI589996:BGI590001 AWM589996:AWM590001 AMQ589996:AMQ590001 ACU589996:ACU590001 SY589996:SY590001 JC589996:JC590001 D589996:E590001 WVO524460:WVO524465 WLS524460:WLS524465 WBW524460:WBW524465 VSA524460:VSA524465 VIE524460:VIE524465 UYI524460:UYI524465 UOM524460:UOM524465 UEQ524460:UEQ524465 TUU524460:TUU524465 TKY524460:TKY524465 TBC524460:TBC524465 SRG524460:SRG524465 SHK524460:SHK524465 RXO524460:RXO524465 RNS524460:RNS524465 RDW524460:RDW524465 QUA524460:QUA524465 QKE524460:QKE524465 QAI524460:QAI524465 PQM524460:PQM524465 PGQ524460:PGQ524465 OWU524460:OWU524465 OMY524460:OMY524465 ODC524460:ODC524465 NTG524460:NTG524465 NJK524460:NJK524465 MZO524460:MZO524465 MPS524460:MPS524465 MFW524460:MFW524465 LWA524460:LWA524465 LME524460:LME524465 LCI524460:LCI524465 KSM524460:KSM524465 KIQ524460:KIQ524465 JYU524460:JYU524465 JOY524460:JOY524465 JFC524460:JFC524465 IVG524460:IVG524465 ILK524460:ILK524465 IBO524460:IBO524465 HRS524460:HRS524465 HHW524460:HHW524465 GYA524460:GYA524465 GOE524460:GOE524465 GEI524460:GEI524465 FUM524460:FUM524465 FKQ524460:FKQ524465 FAU524460:FAU524465 EQY524460:EQY524465 EHC524460:EHC524465 DXG524460:DXG524465 DNK524460:DNK524465 DDO524460:DDO524465 CTS524460:CTS524465 CJW524460:CJW524465 CAA524460:CAA524465 BQE524460:BQE524465 BGI524460:BGI524465 AWM524460:AWM524465 AMQ524460:AMQ524465 ACU524460:ACU524465 SY524460:SY524465 JC524460:JC524465 D524460:E524465 WVO458924:WVO458929 WLS458924:WLS458929 WBW458924:WBW458929 VSA458924:VSA458929 VIE458924:VIE458929 UYI458924:UYI458929 UOM458924:UOM458929 UEQ458924:UEQ458929 TUU458924:TUU458929 TKY458924:TKY458929 TBC458924:TBC458929 SRG458924:SRG458929 SHK458924:SHK458929 RXO458924:RXO458929 RNS458924:RNS458929 RDW458924:RDW458929 QUA458924:QUA458929 QKE458924:QKE458929 QAI458924:QAI458929 PQM458924:PQM458929 PGQ458924:PGQ458929 OWU458924:OWU458929 OMY458924:OMY458929 ODC458924:ODC458929 NTG458924:NTG458929 NJK458924:NJK458929 MZO458924:MZO458929 MPS458924:MPS458929 MFW458924:MFW458929 LWA458924:LWA458929 LME458924:LME458929 LCI458924:LCI458929 KSM458924:KSM458929 KIQ458924:KIQ458929 JYU458924:JYU458929 JOY458924:JOY458929 JFC458924:JFC458929 IVG458924:IVG458929 ILK458924:ILK458929 IBO458924:IBO458929 HRS458924:HRS458929 HHW458924:HHW458929 GYA458924:GYA458929 GOE458924:GOE458929 GEI458924:GEI458929 FUM458924:FUM458929 FKQ458924:FKQ458929 FAU458924:FAU458929 EQY458924:EQY458929 EHC458924:EHC458929 DXG458924:DXG458929 DNK458924:DNK458929 DDO458924:DDO458929 CTS458924:CTS458929 CJW458924:CJW458929 CAA458924:CAA458929 BQE458924:BQE458929 BGI458924:BGI458929 AWM458924:AWM458929 AMQ458924:AMQ458929 ACU458924:ACU458929 SY458924:SY458929 JC458924:JC458929 D458924:E458929 WVO393388:WVO393393 WLS393388:WLS393393 WBW393388:WBW393393 VSA393388:VSA393393 VIE393388:VIE393393 UYI393388:UYI393393 UOM393388:UOM393393 UEQ393388:UEQ393393 TUU393388:TUU393393 TKY393388:TKY393393 TBC393388:TBC393393 SRG393388:SRG393393 SHK393388:SHK393393 RXO393388:RXO393393 RNS393388:RNS393393 RDW393388:RDW393393 QUA393388:QUA393393 QKE393388:QKE393393 QAI393388:QAI393393 PQM393388:PQM393393 PGQ393388:PGQ393393 OWU393388:OWU393393 OMY393388:OMY393393 ODC393388:ODC393393 NTG393388:NTG393393 NJK393388:NJK393393 MZO393388:MZO393393 MPS393388:MPS393393 MFW393388:MFW393393 LWA393388:LWA393393 LME393388:LME393393 LCI393388:LCI393393 KSM393388:KSM393393 KIQ393388:KIQ393393 JYU393388:JYU393393 JOY393388:JOY393393 JFC393388:JFC393393 IVG393388:IVG393393 ILK393388:ILK393393 IBO393388:IBO393393 HRS393388:HRS393393 HHW393388:HHW393393 GYA393388:GYA393393 GOE393388:GOE393393 GEI393388:GEI393393 FUM393388:FUM393393 FKQ393388:FKQ393393 FAU393388:FAU393393 EQY393388:EQY393393 EHC393388:EHC393393 DXG393388:DXG393393 DNK393388:DNK393393 DDO393388:DDO393393 CTS393388:CTS393393 CJW393388:CJW393393 CAA393388:CAA393393 BQE393388:BQE393393 BGI393388:BGI393393 AWM393388:AWM393393 AMQ393388:AMQ393393 ACU393388:ACU393393 SY393388:SY393393 JC393388:JC393393 D393388:E393393 WVO327852:WVO327857 WLS327852:WLS327857 WBW327852:WBW327857 VSA327852:VSA327857 VIE327852:VIE327857 UYI327852:UYI327857 UOM327852:UOM327857 UEQ327852:UEQ327857 TUU327852:TUU327857 TKY327852:TKY327857 TBC327852:TBC327857 SRG327852:SRG327857 SHK327852:SHK327857 RXO327852:RXO327857 RNS327852:RNS327857 RDW327852:RDW327857 QUA327852:QUA327857 QKE327852:QKE327857 QAI327852:QAI327857 PQM327852:PQM327857 PGQ327852:PGQ327857 OWU327852:OWU327857 OMY327852:OMY327857 ODC327852:ODC327857 NTG327852:NTG327857 NJK327852:NJK327857 MZO327852:MZO327857 MPS327852:MPS327857 MFW327852:MFW327857 LWA327852:LWA327857 LME327852:LME327857 LCI327852:LCI327857 KSM327852:KSM327857 KIQ327852:KIQ327857 JYU327852:JYU327857 JOY327852:JOY327857 JFC327852:JFC327857 IVG327852:IVG327857 ILK327852:ILK327857 IBO327852:IBO327857 HRS327852:HRS327857 HHW327852:HHW327857 GYA327852:GYA327857 GOE327852:GOE327857 GEI327852:GEI327857 FUM327852:FUM327857 FKQ327852:FKQ327857 FAU327852:FAU327857 EQY327852:EQY327857 EHC327852:EHC327857 DXG327852:DXG327857 DNK327852:DNK327857 DDO327852:DDO327857 CTS327852:CTS327857 CJW327852:CJW327857 CAA327852:CAA327857 BQE327852:BQE327857 BGI327852:BGI327857 AWM327852:AWM327857 AMQ327852:AMQ327857 ACU327852:ACU327857 SY327852:SY327857 JC327852:JC327857 D327852:E327857 WVO262316:WVO262321 WLS262316:WLS262321 WBW262316:WBW262321 VSA262316:VSA262321 VIE262316:VIE262321 UYI262316:UYI262321 UOM262316:UOM262321 UEQ262316:UEQ262321 TUU262316:TUU262321 TKY262316:TKY262321 TBC262316:TBC262321 SRG262316:SRG262321 SHK262316:SHK262321 RXO262316:RXO262321 RNS262316:RNS262321 RDW262316:RDW262321 QUA262316:QUA262321 QKE262316:QKE262321 QAI262316:QAI262321 PQM262316:PQM262321 PGQ262316:PGQ262321 OWU262316:OWU262321 OMY262316:OMY262321 ODC262316:ODC262321 NTG262316:NTG262321 NJK262316:NJK262321 MZO262316:MZO262321 MPS262316:MPS262321 MFW262316:MFW262321 LWA262316:LWA262321 LME262316:LME262321 LCI262316:LCI262321 KSM262316:KSM262321 KIQ262316:KIQ262321 JYU262316:JYU262321 JOY262316:JOY262321 JFC262316:JFC262321 IVG262316:IVG262321 ILK262316:ILK262321 IBO262316:IBO262321 HRS262316:HRS262321 HHW262316:HHW262321 GYA262316:GYA262321 GOE262316:GOE262321 GEI262316:GEI262321 FUM262316:FUM262321 FKQ262316:FKQ262321 FAU262316:FAU262321 EQY262316:EQY262321 EHC262316:EHC262321 DXG262316:DXG262321 DNK262316:DNK262321 DDO262316:DDO262321 CTS262316:CTS262321 CJW262316:CJW262321 CAA262316:CAA262321 BQE262316:BQE262321 BGI262316:BGI262321 AWM262316:AWM262321 AMQ262316:AMQ262321 ACU262316:ACU262321 SY262316:SY262321 JC262316:JC262321 D262316:E262321 WVO196780:WVO196785 WLS196780:WLS196785 WBW196780:WBW196785 VSA196780:VSA196785 VIE196780:VIE196785 UYI196780:UYI196785 UOM196780:UOM196785 UEQ196780:UEQ196785 TUU196780:TUU196785 TKY196780:TKY196785 TBC196780:TBC196785 SRG196780:SRG196785 SHK196780:SHK196785 RXO196780:RXO196785 RNS196780:RNS196785 RDW196780:RDW196785 QUA196780:QUA196785 QKE196780:QKE196785 QAI196780:QAI196785 PQM196780:PQM196785 PGQ196780:PGQ196785 OWU196780:OWU196785 OMY196780:OMY196785 ODC196780:ODC196785 NTG196780:NTG196785 NJK196780:NJK196785 MZO196780:MZO196785 MPS196780:MPS196785 MFW196780:MFW196785 LWA196780:LWA196785 LME196780:LME196785 LCI196780:LCI196785 KSM196780:KSM196785 KIQ196780:KIQ196785 JYU196780:JYU196785 JOY196780:JOY196785 JFC196780:JFC196785 IVG196780:IVG196785 ILK196780:ILK196785 IBO196780:IBO196785 HRS196780:HRS196785 HHW196780:HHW196785 GYA196780:GYA196785 GOE196780:GOE196785 GEI196780:GEI196785 FUM196780:FUM196785 FKQ196780:FKQ196785 FAU196780:FAU196785 EQY196780:EQY196785 EHC196780:EHC196785 DXG196780:DXG196785 DNK196780:DNK196785 DDO196780:DDO196785 CTS196780:CTS196785 CJW196780:CJW196785 CAA196780:CAA196785 BQE196780:BQE196785 BGI196780:BGI196785 AWM196780:AWM196785 AMQ196780:AMQ196785 ACU196780:ACU196785 SY196780:SY196785 JC196780:JC196785 D196780:E196785 WVO131244:WVO131249 WLS131244:WLS131249 WBW131244:WBW131249 VSA131244:VSA131249 VIE131244:VIE131249 UYI131244:UYI131249 UOM131244:UOM131249 UEQ131244:UEQ131249 TUU131244:TUU131249 TKY131244:TKY131249 TBC131244:TBC131249 SRG131244:SRG131249 SHK131244:SHK131249 RXO131244:RXO131249 RNS131244:RNS131249 RDW131244:RDW131249 QUA131244:QUA131249 QKE131244:QKE131249 QAI131244:QAI131249 PQM131244:PQM131249 PGQ131244:PGQ131249 OWU131244:OWU131249 OMY131244:OMY131249 ODC131244:ODC131249 NTG131244:NTG131249 NJK131244:NJK131249 MZO131244:MZO131249 MPS131244:MPS131249 MFW131244:MFW131249 LWA131244:LWA131249 LME131244:LME131249 LCI131244:LCI131249 KSM131244:KSM131249 KIQ131244:KIQ131249 JYU131244:JYU131249 JOY131244:JOY131249 JFC131244:JFC131249 IVG131244:IVG131249 ILK131244:ILK131249 IBO131244:IBO131249 HRS131244:HRS131249 HHW131244:HHW131249 GYA131244:GYA131249 GOE131244:GOE131249 GEI131244:GEI131249 FUM131244:FUM131249 FKQ131244:FKQ131249 FAU131244:FAU131249 EQY131244:EQY131249 EHC131244:EHC131249 DXG131244:DXG131249 DNK131244:DNK131249 DDO131244:DDO131249 CTS131244:CTS131249 CJW131244:CJW131249 CAA131244:CAA131249 BQE131244:BQE131249 BGI131244:BGI131249 AWM131244:AWM131249 AMQ131244:AMQ131249 ACU131244:ACU131249 SY131244:SY131249 JC131244:JC131249 D131244:E131249 WVO65708:WVO65713 WLS65708:WLS65713 WBW65708:WBW65713 VSA65708:VSA65713 VIE65708:VIE65713 UYI65708:UYI65713 UOM65708:UOM65713 UEQ65708:UEQ65713 TUU65708:TUU65713 TKY65708:TKY65713 TBC65708:TBC65713 SRG65708:SRG65713 SHK65708:SHK65713 RXO65708:RXO65713 RNS65708:RNS65713 RDW65708:RDW65713 QUA65708:QUA65713 QKE65708:QKE65713 QAI65708:QAI65713 PQM65708:PQM65713 PGQ65708:PGQ65713 OWU65708:OWU65713 OMY65708:OMY65713 ODC65708:ODC65713 NTG65708:NTG65713 NJK65708:NJK65713 MZO65708:MZO65713 MPS65708:MPS65713 MFW65708:MFW65713 LWA65708:LWA65713 LME65708:LME65713 LCI65708:LCI65713 KSM65708:KSM65713 KIQ65708:KIQ65713 JYU65708:JYU65713 JOY65708:JOY65713 JFC65708:JFC65713 IVG65708:IVG65713 ILK65708:ILK65713 IBO65708:IBO65713 HRS65708:HRS65713 HHW65708:HHW65713 GYA65708:GYA65713 GOE65708:GOE65713 GEI65708:GEI65713 FUM65708:FUM65713 FKQ65708:FKQ65713 FAU65708:FAU65713 EQY65708:EQY65713 EHC65708:EHC65713 DXG65708:DXG65713 DNK65708:DNK65713 DDO65708:DDO65713 CTS65708:CTS65713 CJW65708:CJW65713 CAA65708:CAA65713 BQE65708:BQE65713 BGI65708:BGI65713 AWM65708:AWM65713 AMQ65708:AMQ65713 ACU65708:ACU65713 SY65708:SY65713 JC65708:JC65713 D65708:E65713 WVO983220:WVO983225 WLS983220:WLS983225 WBW983220:WBW983225 VSA983220:VSA983225 VIE983220:VIE983225 UYI983220:UYI983225 UOM983220:UOM983225 UEQ983220:UEQ983225 TUU983220:TUU983225 TKY983220:TKY983225 TBC983220:TBC983225 SRG983220:SRG983225 SHK983220:SHK983225 RXO983220:RXO983225 RNS983220:RNS983225 RDW983220:RDW983225 QUA983220:QUA983225 QKE983220:QKE983225 QAI983220:QAI983225 PQM983220:PQM983225 PGQ983220:PGQ983225 OWU983220:OWU983225 OMY983220:OMY983225 ODC983220:ODC983225 NTG983220:NTG983225 NJK983220:NJK983225 MZO983220:MZO983225 MPS983220:MPS983225 MFW983220:MFW983225 LWA983220:LWA983225 LME983220:LME983225 LCI983220:LCI983225 KSM983220:KSM983225 KIQ983220:KIQ983225 JYU983220:JYU983225 JOY983220:JOY983225 JFC983220:JFC983225 IVG983220:IVG983225 ILK983220:ILK983225 IBO983220:IBO983225 HRS983220:HRS983225 HHW983220:HHW983225 GYA983220:GYA983225 GOE983220:GOE983225 GEI983220:GEI983225 FUM983220:FUM983225 FKQ983220:FKQ983225 FAU983220:FAU983225 EQY983220:EQY983225 EHC983220:EHC983225 DXG983220:DXG983225 DNK983220:DNK983225 DDO983220:DDO983225 CTS983220:CTS983225 CJW983220:CJW983225 CAA983220:CAA983225 BQE983220:BQE983225 BGI983220:BGI983225 AWM983220:AWM983225 AMQ983220:AMQ983225 ACU983220:ACU983225 SY983220:SY983225 JC983220:JC983225 D983220:E983225 WVO917684:WVO917689 WLS917684:WLS917689 WBW917684:WBW917689 VSA917684:VSA917689 VIE917684:VIE917689 UYI917684:UYI917689 UOM917684:UOM917689 UEQ917684:UEQ917689 TUU917684:TUU917689 TKY917684:TKY917689 TBC917684:TBC917689 SRG917684:SRG917689 SHK917684:SHK917689 RXO917684:RXO917689 RNS917684:RNS917689 RDW917684:RDW917689 QUA917684:QUA917689 QKE917684:QKE917689 QAI917684:QAI917689 PQM917684:PQM917689 PGQ917684:PGQ917689 OWU917684:OWU917689 OMY917684:OMY917689 ODC917684:ODC917689 NTG917684:NTG917689 NJK917684:NJK917689 MZO917684:MZO917689 MPS917684:MPS917689 MFW917684:MFW917689 LWA917684:LWA917689 LME917684:LME917689 LCI917684:LCI917689 KSM917684:KSM917689 KIQ917684:KIQ917689 JYU917684:JYU917689 JOY917684:JOY917689 JFC917684:JFC917689 IVG917684:IVG917689 ILK917684:ILK917689 IBO917684:IBO917689 HRS917684:HRS917689 HHW917684:HHW917689 GYA917684:GYA917689 GOE917684:GOE917689 GEI917684:GEI917689 FUM917684:FUM917689 FKQ917684:FKQ917689 FAU917684:FAU917689 EQY917684:EQY917689 EHC917684:EHC917689 DXG917684:DXG917689 DNK917684:DNK917689 DDO917684:DDO917689 CTS917684:CTS917689 CJW917684:CJW917689 CAA917684:CAA917689 BQE917684:BQE917689 BGI917684:BGI917689 AWM917684:AWM917689 AMQ917684:AMQ917689 ACU917684:ACU917689 SY917684:SY917689 JC917684:JC917689 D917684:E917689 WVO852148:WVO852153 WLS852148:WLS852153 WBW852148:WBW852153 VSA852148:VSA852153 VIE852148:VIE852153 UYI852148:UYI852153 UOM852148:UOM852153 UEQ852148:UEQ852153 TUU852148:TUU852153 TKY852148:TKY852153 TBC852148:TBC852153 SRG852148:SRG852153 SHK852148:SHK852153 RXO852148:RXO852153 RNS852148:RNS852153 RDW852148:RDW852153 QUA852148:QUA852153 QKE852148:QKE852153 QAI852148:QAI852153 PQM852148:PQM852153 PGQ852148:PGQ852153 OWU852148:OWU852153 OMY852148:OMY852153 ODC852148:ODC852153 NTG852148:NTG852153 NJK852148:NJK852153 MZO852148:MZO852153 MPS852148:MPS852153 MFW852148:MFW852153 LWA852148:LWA852153 LME852148:LME852153 LCI852148:LCI852153 KSM852148:KSM852153 KIQ852148:KIQ852153 JYU852148:JYU852153 JOY852148:JOY852153 JFC852148:JFC852153 IVG852148:IVG852153 ILK852148:ILK852153 IBO852148:IBO852153 HRS852148:HRS852153 HHW852148:HHW852153 GYA852148:GYA852153 GOE852148:GOE852153 GEI852148:GEI852153 FUM852148:FUM852153 FKQ852148:FKQ852153 FAU852148:FAU852153 EQY852148:EQY852153 EHC852148:EHC852153 DXG852148:DXG852153 DNK852148:DNK852153 DDO852148:DDO852153 CTS852148:CTS852153 CJW852148:CJW852153 CAA852148:CAA852153 BQE852148:BQE852153 BGI852148:BGI852153 AWM852148:AWM852153 AMQ852148:AMQ852153 ACU852148:ACU852153 SY852148:SY852153 JC852148:JC852153 D852148:E852153 WVO786612:WVO786617 WLS786612:WLS786617 WBW786612:WBW786617 VSA786612:VSA786617 VIE786612:VIE786617 UYI786612:UYI786617 UOM786612:UOM786617 UEQ786612:UEQ786617 TUU786612:TUU786617 TKY786612:TKY786617 TBC786612:TBC786617 SRG786612:SRG786617 SHK786612:SHK786617 RXO786612:RXO786617 RNS786612:RNS786617 RDW786612:RDW786617 QUA786612:QUA786617 QKE786612:QKE786617 QAI786612:QAI786617 PQM786612:PQM786617 PGQ786612:PGQ786617 OWU786612:OWU786617 OMY786612:OMY786617 ODC786612:ODC786617 NTG786612:NTG786617 NJK786612:NJK786617 MZO786612:MZO786617 MPS786612:MPS786617 MFW786612:MFW786617 LWA786612:LWA786617 LME786612:LME786617 LCI786612:LCI786617 KSM786612:KSM786617 KIQ786612:KIQ786617 JYU786612:JYU786617 JOY786612:JOY786617 JFC786612:JFC786617 IVG786612:IVG786617 ILK786612:ILK786617 IBO786612:IBO786617 HRS786612:HRS786617 HHW786612:HHW786617 GYA786612:GYA786617 GOE786612:GOE786617 GEI786612:GEI786617 FUM786612:FUM786617 FKQ786612:FKQ786617 FAU786612:FAU786617 EQY786612:EQY786617 EHC786612:EHC786617 DXG786612:DXG786617 DNK786612:DNK786617 DDO786612:DDO786617 CTS786612:CTS786617 CJW786612:CJW786617 CAA786612:CAA786617 BQE786612:BQE786617 BGI786612:BGI786617 AWM786612:AWM786617 AMQ786612:AMQ786617 ACU786612:ACU786617 SY786612:SY786617 JC786612:JC786617 D786612:E786617 WVO721076:WVO721081 WLS721076:WLS721081 WBW721076:WBW721081 VSA721076:VSA721081 VIE721076:VIE721081 UYI721076:UYI721081 UOM721076:UOM721081 UEQ721076:UEQ721081 TUU721076:TUU721081 TKY721076:TKY721081 TBC721076:TBC721081 SRG721076:SRG721081 SHK721076:SHK721081 RXO721076:RXO721081 RNS721076:RNS721081 RDW721076:RDW721081 QUA721076:QUA721081 QKE721076:QKE721081 QAI721076:QAI721081 PQM721076:PQM721081 PGQ721076:PGQ721081 OWU721076:OWU721081 OMY721076:OMY721081 ODC721076:ODC721081 NTG721076:NTG721081 NJK721076:NJK721081 MZO721076:MZO721081 MPS721076:MPS721081 MFW721076:MFW721081 LWA721076:LWA721081 LME721076:LME721081 LCI721076:LCI721081 KSM721076:KSM721081 KIQ721076:KIQ721081 JYU721076:JYU721081 JOY721076:JOY721081 JFC721076:JFC721081 IVG721076:IVG721081 ILK721076:ILK721081 IBO721076:IBO721081 HRS721076:HRS721081 HHW721076:HHW721081 GYA721076:GYA721081 GOE721076:GOE721081 GEI721076:GEI721081 FUM721076:FUM721081 FKQ721076:FKQ721081 FAU721076:FAU721081 EQY721076:EQY721081 EHC721076:EHC721081 DXG721076:DXG721081 DNK721076:DNK721081 DDO721076:DDO721081 CTS721076:CTS721081 CJW721076:CJW721081 CAA721076:CAA721081 BQE721076:BQE721081 BGI721076:BGI721081 AWM721076:AWM721081 AMQ721076:AMQ721081 ACU721076:ACU721081 SY721076:SY721081 JC721076:JC721081 D721076:E721081 WVO655540:WVO655545 WLS655540:WLS655545 WBW655540:WBW655545 VSA655540:VSA655545 VIE655540:VIE655545 UYI655540:UYI655545 UOM655540:UOM655545 UEQ655540:UEQ655545 TUU655540:TUU655545 TKY655540:TKY655545 TBC655540:TBC655545 SRG655540:SRG655545 SHK655540:SHK655545 RXO655540:RXO655545 RNS655540:RNS655545 RDW655540:RDW655545 QUA655540:QUA655545 QKE655540:QKE655545 QAI655540:QAI655545 PQM655540:PQM655545 PGQ655540:PGQ655545 OWU655540:OWU655545 OMY655540:OMY655545 ODC655540:ODC655545 NTG655540:NTG655545 NJK655540:NJK655545 MZO655540:MZO655545 MPS655540:MPS655545 MFW655540:MFW655545 LWA655540:LWA655545 LME655540:LME655545 LCI655540:LCI655545 KSM655540:KSM655545 KIQ655540:KIQ655545 JYU655540:JYU655545 JOY655540:JOY655545 JFC655540:JFC655545 IVG655540:IVG655545 ILK655540:ILK655545 IBO655540:IBO655545 HRS655540:HRS655545 HHW655540:HHW655545 GYA655540:GYA655545 GOE655540:GOE655545 GEI655540:GEI655545 FUM655540:FUM655545 FKQ655540:FKQ655545 FAU655540:FAU655545 EQY655540:EQY655545 EHC655540:EHC655545 DXG655540:DXG655545 DNK655540:DNK655545 DDO655540:DDO655545 CTS655540:CTS655545 CJW655540:CJW655545 CAA655540:CAA655545 BQE655540:BQE655545 BGI655540:BGI655545 AWM655540:AWM655545 AMQ655540:AMQ655545 ACU655540:ACU655545 SY655540:SY655545 JC655540:JC655545 D655540:E655545 WVO590004:WVO590009 WLS590004:WLS590009 WBW590004:WBW590009 VSA590004:VSA590009 VIE590004:VIE590009 UYI590004:UYI590009 UOM590004:UOM590009 UEQ590004:UEQ590009 TUU590004:TUU590009 TKY590004:TKY590009 TBC590004:TBC590009 SRG590004:SRG590009 SHK590004:SHK590009 RXO590004:RXO590009 RNS590004:RNS590009 RDW590004:RDW590009 QUA590004:QUA590009 QKE590004:QKE590009 QAI590004:QAI590009 PQM590004:PQM590009 PGQ590004:PGQ590009 OWU590004:OWU590009 OMY590004:OMY590009 ODC590004:ODC590009 NTG590004:NTG590009 NJK590004:NJK590009 MZO590004:MZO590009 MPS590004:MPS590009 MFW590004:MFW590009 LWA590004:LWA590009 LME590004:LME590009 LCI590004:LCI590009 KSM590004:KSM590009 KIQ590004:KIQ590009 JYU590004:JYU590009 JOY590004:JOY590009 JFC590004:JFC590009 IVG590004:IVG590009 ILK590004:ILK590009 IBO590004:IBO590009 HRS590004:HRS590009 HHW590004:HHW590009 GYA590004:GYA590009 GOE590004:GOE590009 GEI590004:GEI590009 FUM590004:FUM590009 FKQ590004:FKQ590009 FAU590004:FAU590009 EQY590004:EQY590009 EHC590004:EHC590009 DXG590004:DXG590009 DNK590004:DNK590009 DDO590004:DDO590009 CTS590004:CTS590009 CJW590004:CJW590009 CAA590004:CAA590009 BQE590004:BQE590009 BGI590004:BGI590009 AWM590004:AWM590009 AMQ590004:AMQ590009 ACU590004:ACU590009 SY590004:SY590009 JC590004:JC590009 D590004:E590009 WVO524468:WVO524473 WLS524468:WLS524473 WBW524468:WBW524473 VSA524468:VSA524473 VIE524468:VIE524473 UYI524468:UYI524473 UOM524468:UOM524473 UEQ524468:UEQ524473 TUU524468:TUU524473 TKY524468:TKY524473 TBC524468:TBC524473 SRG524468:SRG524473 SHK524468:SHK524473 RXO524468:RXO524473 RNS524468:RNS524473 RDW524468:RDW524473 QUA524468:QUA524473 QKE524468:QKE524473 QAI524468:QAI524473 PQM524468:PQM524473 PGQ524468:PGQ524473 OWU524468:OWU524473 OMY524468:OMY524473 ODC524468:ODC524473 NTG524468:NTG524473 NJK524468:NJK524473 MZO524468:MZO524473 MPS524468:MPS524473 MFW524468:MFW524473 LWA524468:LWA524473 LME524468:LME524473 LCI524468:LCI524473 KSM524468:KSM524473 KIQ524468:KIQ524473 JYU524468:JYU524473 JOY524468:JOY524473 JFC524468:JFC524473 IVG524468:IVG524473 ILK524468:ILK524473 IBO524468:IBO524473 HRS524468:HRS524473 HHW524468:HHW524473 GYA524468:GYA524473 GOE524468:GOE524473 GEI524468:GEI524473 FUM524468:FUM524473 FKQ524468:FKQ524473 FAU524468:FAU524473 EQY524468:EQY524473 EHC524468:EHC524473 DXG524468:DXG524473 DNK524468:DNK524473 DDO524468:DDO524473 CTS524468:CTS524473 CJW524468:CJW524473 CAA524468:CAA524473 BQE524468:BQE524473 BGI524468:BGI524473 AWM524468:AWM524473 AMQ524468:AMQ524473 ACU524468:ACU524473 SY524468:SY524473 JC524468:JC524473 D524468:E524473 WVO458932:WVO458937 WLS458932:WLS458937 WBW458932:WBW458937 VSA458932:VSA458937 VIE458932:VIE458937 UYI458932:UYI458937 UOM458932:UOM458937 UEQ458932:UEQ458937 TUU458932:TUU458937 TKY458932:TKY458937 TBC458932:TBC458937 SRG458932:SRG458937 SHK458932:SHK458937 RXO458932:RXO458937 RNS458932:RNS458937 RDW458932:RDW458937 QUA458932:QUA458937 QKE458932:QKE458937 QAI458932:QAI458937 PQM458932:PQM458937 PGQ458932:PGQ458937 OWU458932:OWU458937 OMY458932:OMY458937 ODC458932:ODC458937 NTG458932:NTG458937 NJK458932:NJK458937 MZO458932:MZO458937 MPS458932:MPS458937 MFW458932:MFW458937 LWA458932:LWA458937 LME458932:LME458937 LCI458932:LCI458937 KSM458932:KSM458937 KIQ458932:KIQ458937 JYU458932:JYU458937 JOY458932:JOY458937 JFC458932:JFC458937 IVG458932:IVG458937 ILK458932:ILK458937 IBO458932:IBO458937 HRS458932:HRS458937 HHW458932:HHW458937 GYA458932:GYA458937 GOE458932:GOE458937 GEI458932:GEI458937 FUM458932:FUM458937 FKQ458932:FKQ458937 FAU458932:FAU458937 EQY458932:EQY458937 EHC458932:EHC458937 DXG458932:DXG458937 DNK458932:DNK458937 DDO458932:DDO458937 CTS458932:CTS458937 CJW458932:CJW458937 CAA458932:CAA458937 BQE458932:BQE458937 BGI458932:BGI458937 AWM458932:AWM458937 AMQ458932:AMQ458937 ACU458932:ACU458937 SY458932:SY458937 JC458932:JC458937 D458932:E458937 WVO393396:WVO393401 WLS393396:WLS393401 WBW393396:WBW393401 VSA393396:VSA393401 VIE393396:VIE393401 UYI393396:UYI393401 UOM393396:UOM393401 UEQ393396:UEQ393401 TUU393396:TUU393401 TKY393396:TKY393401 TBC393396:TBC393401 SRG393396:SRG393401 SHK393396:SHK393401 RXO393396:RXO393401 RNS393396:RNS393401 RDW393396:RDW393401 QUA393396:QUA393401 QKE393396:QKE393401 QAI393396:QAI393401 PQM393396:PQM393401 PGQ393396:PGQ393401 OWU393396:OWU393401 OMY393396:OMY393401 ODC393396:ODC393401 NTG393396:NTG393401 NJK393396:NJK393401 MZO393396:MZO393401 MPS393396:MPS393401 MFW393396:MFW393401 LWA393396:LWA393401 LME393396:LME393401 LCI393396:LCI393401 KSM393396:KSM393401 KIQ393396:KIQ393401 JYU393396:JYU393401 JOY393396:JOY393401 JFC393396:JFC393401 IVG393396:IVG393401 ILK393396:ILK393401 IBO393396:IBO393401 HRS393396:HRS393401 HHW393396:HHW393401 GYA393396:GYA393401 GOE393396:GOE393401 GEI393396:GEI393401 FUM393396:FUM393401 FKQ393396:FKQ393401 FAU393396:FAU393401 EQY393396:EQY393401 EHC393396:EHC393401 DXG393396:DXG393401 DNK393396:DNK393401 DDO393396:DDO393401 CTS393396:CTS393401 CJW393396:CJW393401 CAA393396:CAA393401 BQE393396:BQE393401 BGI393396:BGI393401 AWM393396:AWM393401 AMQ393396:AMQ393401 ACU393396:ACU393401 SY393396:SY393401 JC393396:JC393401 D393396:E393401 WVO327860:WVO327865 WLS327860:WLS327865 WBW327860:WBW327865 VSA327860:VSA327865 VIE327860:VIE327865 UYI327860:UYI327865 UOM327860:UOM327865 UEQ327860:UEQ327865 TUU327860:TUU327865 TKY327860:TKY327865 TBC327860:TBC327865 SRG327860:SRG327865 SHK327860:SHK327865 RXO327860:RXO327865 RNS327860:RNS327865 RDW327860:RDW327865 QUA327860:QUA327865 QKE327860:QKE327865 QAI327860:QAI327865 PQM327860:PQM327865 PGQ327860:PGQ327865 OWU327860:OWU327865 OMY327860:OMY327865 ODC327860:ODC327865 NTG327860:NTG327865 NJK327860:NJK327865 MZO327860:MZO327865 MPS327860:MPS327865 MFW327860:MFW327865 LWA327860:LWA327865 LME327860:LME327865 LCI327860:LCI327865 KSM327860:KSM327865 KIQ327860:KIQ327865 JYU327860:JYU327865 JOY327860:JOY327865 JFC327860:JFC327865 IVG327860:IVG327865 ILK327860:ILK327865 IBO327860:IBO327865 HRS327860:HRS327865 HHW327860:HHW327865 GYA327860:GYA327865 GOE327860:GOE327865 GEI327860:GEI327865 FUM327860:FUM327865 FKQ327860:FKQ327865 FAU327860:FAU327865 EQY327860:EQY327865 EHC327860:EHC327865 DXG327860:DXG327865 DNK327860:DNK327865 DDO327860:DDO327865 CTS327860:CTS327865 CJW327860:CJW327865 CAA327860:CAA327865 BQE327860:BQE327865 BGI327860:BGI327865 AWM327860:AWM327865 AMQ327860:AMQ327865 ACU327860:ACU327865 SY327860:SY327865 JC327860:JC327865 D327860:E327865 WVO262324:WVO262329 WLS262324:WLS262329 WBW262324:WBW262329 VSA262324:VSA262329 VIE262324:VIE262329 UYI262324:UYI262329 UOM262324:UOM262329 UEQ262324:UEQ262329 TUU262324:TUU262329 TKY262324:TKY262329 TBC262324:TBC262329 SRG262324:SRG262329 SHK262324:SHK262329 RXO262324:RXO262329 RNS262324:RNS262329 RDW262324:RDW262329 QUA262324:QUA262329 QKE262324:QKE262329 QAI262324:QAI262329 PQM262324:PQM262329 PGQ262324:PGQ262329 OWU262324:OWU262329 OMY262324:OMY262329 ODC262324:ODC262329 NTG262324:NTG262329 NJK262324:NJK262329 MZO262324:MZO262329 MPS262324:MPS262329 MFW262324:MFW262329 LWA262324:LWA262329 LME262324:LME262329 LCI262324:LCI262329 KSM262324:KSM262329 KIQ262324:KIQ262329 JYU262324:JYU262329 JOY262324:JOY262329 JFC262324:JFC262329 IVG262324:IVG262329 ILK262324:ILK262329 IBO262324:IBO262329 HRS262324:HRS262329 HHW262324:HHW262329 GYA262324:GYA262329 GOE262324:GOE262329 GEI262324:GEI262329 FUM262324:FUM262329 FKQ262324:FKQ262329 FAU262324:FAU262329 EQY262324:EQY262329 EHC262324:EHC262329 DXG262324:DXG262329 DNK262324:DNK262329 DDO262324:DDO262329 CTS262324:CTS262329 CJW262324:CJW262329 CAA262324:CAA262329 BQE262324:BQE262329 BGI262324:BGI262329 AWM262324:AWM262329 AMQ262324:AMQ262329 ACU262324:ACU262329 SY262324:SY262329 JC262324:JC262329 D262324:E262329 WVO196788:WVO196793 WLS196788:WLS196793 WBW196788:WBW196793 VSA196788:VSA196793 VIE196788:VIE196793 UYI196788:UYI196793 UOM196788:UOM196793 UEQ196788:UEQ196793 TUU196788:TUU196793 TKY196788:TKY196793 TBC196788:TBC196793 SRG196788:SRG196793 SHK196788:SHK196793 RXO196788:RXO196793 RNS196788:RNS196793 RDW196788:RDW196793 QUA196788:QUA196793 QKE196788:QKE196793 QAI196788:QAI196793 PQM196788:PQM196793 PGQ196788:PGQ196793 OWU196788:OWU196793 OMY196788:OMY196793 ODC196788:ODC196793 NTG196788:NTG196793 NJK196788:NJK196793 MZO196788:MZO196793 MPS196788:MPS196793 MFW196788:MFW196793 LWA196788:LWA196793 LME196788:LME196793 LCI196788:LCI196793 KSM196788:KSM196793 KIQ196788:KIQ196793 JYU196788:JYU196793 JOY196788:JOY196793 JFC196788:JFC196793 IVG196788:IVG196793 ILK196788:ILK196793 IBO196788:IBO196793 HRS196788:HRS196793 HHW196788:HHW196793 GYA196788:GYA196793 GOE196788:GOE196793 GEI196788:GEI196793 FUM196788:FUM196793 FKQ196788:FKQ196793 FAU196788:FAU196793 EQY196788:EQY196793 EHC196788:EHC196793 DXG196788:DXG196793 DNK196788:DNK196793 DDO196788:DDO196793 CTS196788:CTS196793 CJW196788:CJW196793 CAA196788:CAA196793 BQE196788:BQE196793 BGI196788:BGI196793 AWM196788:AWM196793 AMQ196788:AMQ196793 ACU196788:ACU196793 SY196788:SY196793 JC196788:JC196793 D196788:E196793 WVO131252:WVO131257 WLS131252:WLS131257 WBW131252:WBW131257 VSA131252:VSA131257 VIE131252:VIE131257 UYI131252:UYI131257 UOM131252:UOM131257 UEQ131252:UEQ131257 TUU131252:TUU131257 TKY131252:TKY131257 TBC131252:TBC131257 SRG131252:SRG131257 SHK131252:SHK131257 RXO131252:RXO131257 RNS131252:RNS131257 RDW131252:RDW131257 QUA131252:QUA131257 QKE131252:QKE131257 QAI131252:QAI131257 PQM131252:PQM131257 PGQ131252:PGQ131257 OWU131252:OWU131257 OMY131252:OMY131257 ODC131252:ODC131257 NTG131252:NTG131257 NJK131252:NJK131257 MZO131252:MZO131257 MPS131252:MPS131257 MFW131252:MFW131257 LWA131252:LWA131257 LME131252:LME131257 LCI131252:LCI131257 KSM131252:KSM131257 KIQ131252:KIQ131257 JYU131252:JYU131257 JOY131252:JOY131257 JFC131252:JFC131257 IVG131252:IVG131257 ILK131252:ILK131257 IBO131252:IBO131257 HRS131252:HRS131257 HHW131252:HHW131257 GYA131252:GYA131257 GOE131252:GOE131257 GEI131252:GEI131257 FUM131252:FUM131257 FKQ131252:FKQ131257 FAU131252:FAU131257 EQY131252:EQY131257 EHC131252:EHC131257 DXG131252:DXG131257 DNK131252:DNK131257 DDO131252:DDO131257 CTS131252:CTS131257 CJW131252:CJW131257 CAA131252:CAA131257 BQE131252:BQE131257 BGI131252:BGI131257 AWM131252:AWM131257 AMQ131252:AMQ131257 ACU131252:ACU131257 SY131252:SY131257 JC131252:JC131257 D131252:E131257 WVO65716:WVO65721 WLS65716:WLS65721 WBW65716:WBW65721 VSA65716:VSA65721 VIE65716:VIE65721 UYI65716:UYI65721 UOM65716:UOM65721 UEQ65716:UEQ65721 TUU65716:TUU65721 TKY65716:TKY65721 TBC65716:TBC65721 SRG65716:SRG65721 SHK65716:SHK65721 RXO65716:RXO65721 RNS65716:RNS65721 RDW65716:RDW65721 QUA65716:QUA65721 QKE65716:QKE65721 QAI65716:QAI65721 PQM65716:PQM65721 PGQ65716:PGQ65721 OWU65716:OWU65721 OMY65716:OMY65721 ODC65716:ODC65721 NTG65716:NTG65721 NJK65716:NJK65721 MZO65716:MZO65721 MPS65716:MPS65721 MFW65716:MFW65721 LWA65716:LWA65721 LME65716:LME65721 LCI65716:LCI65721 KSM65716:KSM65721 KIQ65716:KIQ65721 JYU65716:JYU65721 JOY65716:JOY65721 JFC65716:JFC65721 IVG65716:IVG65721 ILK65716:ILK65721 IBO65716:IBO65721 HRS65716:HRS65721 HHW65716:HHW65721 GYA65716:GYA65721 GOE65716:GOE65721 GEI65716:GEI65721 FUM65716:FUM65721 FKQ65716:FKQ65721 FAU65716:FAU65721 EQY65716:EQY65721 EHC65716:EHC65721 DXG65716:DXG65721 DNK65716:DNK65721 DDO65716:DDO65721 CTS65716:CTS65721 CJW65716:CJW65721 CAA65716:CAA65721 BQE65716:BQE65721 BGI65716:BGI65721 AWM65716:AWM65721 AMQ65716:AMQ65721 ACU65716:ACU65721 SY65716:SY65721 JC65716:JC65721 D65716:E65721 WVO983228:WVO983233 WLS983228:WLS983233 WBW983228:WBW983233 VSA983228:VSA983233 VIE983228:VIE983233 UYI983228:UYI983233 UOM983228:UOM983233 UEQ983228:UEQ983233 TUU983228:TUU983233 TKY983228:TKY983233 TBC983228:TBC983233 SRG983228:SRG983233 SHK983228:SHK983233 RXO983228:RXO983233 RNS983228:RNS983233 RDW983228:RDW983233 QUA983228:QUA983233 QKE983228:QKE983233 QAI983228:QAI983233 PQM983228:PQM983233 PGQ983228:PGQ983233 OWU983228:OWU983233 OMY983228:OMY983233 ODC983228:ODC983233 NTG983228:NTG983233 NJK983228:NJK983233 MZO983228:MZO983233 MPS983228:MPS983233 MFW983228:MFW983233 LWA983228:LWA983233 LME983228:LME983233 LCI983228:LCI983233 KSM983228:KSM983233 KIQ983228:KIQ983233 JYU983228:JYU983233 JOY983228:JOY983233 JFC983228:JFC983233 IVG983228:IVG983233 ILK983228:ILK983233 IBO983228:IBO983233 HRS983228:HRS983233 HHW983228:HHW983233 GYA983228:GYA983233 GOE983228:GOE983233 GEI983228:GEI983233 FUM983228:FUM983233 FKQ983228:FKQ983233 FAU983228:FAU983233 EQY983228:EQY983233 EHC983228:EHC983233 DXG983228:DXG983233 DNK983228:DNK983233 DDO983228:DDO983233 CTS983228:CTS983233 CJW983228:CJW983233 CAA983228:CAA983233 BQE983228:BQE983233 BGI983228:BGI983233 AWM983228:AWM983233 AMQ983228:AMQ983233 ACU983228:ACU983233 SY983228:SY983233 JC983228:JC983233 D983228:E983233 WVO917692:WVO917697 WLS917692:WLS917697 WBW917692:WBW917697 VSA917692:VSA917697 VIE917692:VIE917697 UYI917692:UYI917697 UOM917692:UOM917697 UEQ917692:UEQ917697 TUU917692:TUU917697 TKY917692:TKY917697 TBC917692:TBC917697 SRG917692:SRG917697 SHK917692:SHK917697 RXO917692:RXO917697 RNS917692:RNS917697 RDW917692:RDW917697 QUA917692:QUA917697 QKE917692:QKE917697 QAI917692:QAI917697 PQM917692:PQM917697 PGQ917692:PGQ917697 OWU917692:OWU917697 OMY917692:OMY917697 ODC917692:ODC917697 NTG917692:NTG917697 NJK917692:NJK917697 MZO917692:MZO917697 MPS917692:MPS917697 MFW917692:MFW917697 LWA917692:LWA917697 LME917692:LME917697 LCI917692:LCI917697 KSM917692:KSM917697 KIQ917692:KIQ917697 JYU917692:JYU917697 JOY917692:JOY917697 JFC917692:JFC917697 IVG917692:IVG917697 ILK917692:ILK917697 IBO917692:IBO917697 HRS917692:HRS917697 HHW917692:HHW917697 GYA917692:GYA917697 GOE917692:GOE917697 GEI917692:GEI917697 FUM917692:FUM917697 FKQ917692:FKQ917697 FAU917692:FAU917697 EQY917692:EQY917697 EHC917692:EHC917697 DXG917692:DXG917697 DNK917692:DNK917697 DDO917692:DDO917697 CTS917692:CTS917697 CJW917692:CJW917697 CAA917692:CAA917697 BQE917692:BQE917697 BGI917692:BGI917697 AWM917692:AWM917697 AMQ917692:AMQ917697 ACU917692:ACU917697 SY917692:SY917697 JC917692:JC917697 D917692:E917697 WVO852156:WVO852161 WLS852156:WLS852161 WBW852156:WBW852161 VSA852156:VSA852161 VIE852156:VIE852161 UYI852156:UYI852161 UOM852156:UOM852161 UEQ852156:UEQ852161 TUU852156:TUU852161 TKY852156:TKY852161 TBC852156:TBC852161 SRG852156:SRG852161 SHK852156:SHK852161 RXO852156:RXO852161 RNS852156:RNS852161 RDW852156:RDW852161 QUA852156:QUA852161 QKE852156:QKE852161 QAI852156:QAI852161 PQM852156:PQM852161 PGQ852156:PGQ852161 OWU852156:OWU852161 OMY852156:OMY852161 ODC852156:ODC852161 NTG852156:NTG852161 NJK852156:NJK852161 MZO852156:MZO852161 MPS852156:MPS852161 MFW852156:MFW852161 LWA852156:LWA852161 LME852156:LME852161 LCI852156:LCI852161 KSM852156:KSM852161 KIQ852156:KIQ852161 JYU852156:JYU852161 JOY852156:JOY852161 JFC852156:JFC852161 IVG852156:IVG852161 ILK852156:ILK852161 IBO852156:IBO852161 HRS852156:HRS852161 HHW852156:HHW852161 GYA852156:GYA852161 GOE852156:GOE852161 GEI852156:GEI852161 FUM852156:FUM852161 FKQ852156:FKQ852161 FAU852156:FAU852161 EQY852156:EQY852161 EHC852156:EHC852161 DXG852156:DXG852161 DNK852156:DNK852161 DDO852156:DDO852161 CTS852156:CTS852161 CJW852156:CJW852161 CAA852156:CAA852161 BQE852156:BQE852161 BGI852156:BGI852161 AWM852156:AWM852161 AMQ852156:AMQ852161 ACU852156:ACU852161 SY852156:SY852161 JC852156:JC852161 D852156:E852161 WVO786620:WVO786625 WLS786620:WLS786625 WBW786620:WBW786625 VSA786620:VSA786625 VIE786620:VIE786625 UYI786620:UYI786625 UOM786620:UOM786625 UEQ786620:UEQ786625 TUU786620:TUU786625 TKY786620:TKY786625 TBC786620:TBC786625 SRG786620:SRG786625 SHK786620:SHK786625 RXO786620:RXO786625 RNS786620:RNS786625 RDW786620:RDW786625 QUA786620:QUA786625 QKE786620:QKE786625 QAI786620:QAI786625 PQM786620:PQM786625 PGQ786620:PGQ786625 OWU786620:OWU786625 OMY786620:OMY786625 ODC786620:ODC786625 NTG786620:NTG786625 NJK786620:NJK786625 MZO786620:MZO786625 MPS786620:MPS786625 MFW786620:MFW786625 LWA786620:LWA786625 LME786620:LME786625 LCI786620:LCI786625 KSM786620:KSM786625 KIQ786620:KIQ786625 JYU786620:JYU786625 JOY786620:JOY786625 JFC786620:JFC786625 IVG786620:IVG786625 ILK786620:ILK786625 IBO786620:IBO786625 HRS786620:HRS786625 HHW786620:HHW786625 GYA786620:GYA786625 GOE786620:GOE786625 GEI786620:GEI786625 FUM786620:FUM786625 FKQ786620:FKQ786625 FAU786620:FAU786625 EQY786620:EQY786625 EHC786620:EHC786625 DXG786620:DXG786625 DNK786620:DNK786625 DDO786620:DDO786625 CTS786620:CTS786625 CJW786620:CJW786625 CAA786620:CAA786625 BQE786620:BQE786625 BGI786620:BGI786625 AWM786620:AWM786625 AMQ786620:AMQ786625 ACU786620:ACU786625 SY786620:SY786625 JC786620:JC786625 D786620:E786625 WVO721084:WVO721089 WLS721084:WLS721089 WBW721084:WBW721089 VSA721084:VSA721089 VIE721084:VIE721089 UYI721084:UYI721089 UOM721084:UOM721089 UEQ721084:UEQ721089 TUU721084:TUU721089 TKY721084:TKY721089 TBC721084:TBC721089 SRG721084:SRG721089 SHK721084:SHK721089 RXO721084:RXO721089 RNS721084:RNS721089 RDW721084:RDW721089 QUA721084:QUA721089 QKE721084:QKE721089 QAI721084:QAI721089 PQM721084:PQM721089 PGQ721084:PGQ721089 OWU721084:OWU721089 OMY721084:OMY721089 ODC721084:ODC721089 NTG721084:NTG721089 NJK721084:NJK721089 MZO721084:MZO721089 MPS721084:MPS721089 MFW721084:MFW721089 LWA721084:LWA721089 LME721084:LME721089 LCI721084:LCI721089 KSM721084:KSM721089 KIQ721084:KIQ721089 JYU721084:JYU721089 JOY721084:JOY721089 JFC721084:JFC721089 IVG721084:IVG721089 ILK721084:ILK721089 IBO721084:IBO721089 HRS721084:HRS721089 HHW721084:HHW721089 GYA721084:GYA721089 GOE721084:GOE721089 GEI721084:GEI721089 FUM721084:FUM721089 FKQ721084:FKQ721089 FAU721084:FAU721089 EQY721084:EQY721089 EHC721084:EHC721089 DXG721084:DXG721089 DNK721084:DNK721089 DDO721084:DDO721089 CTS721084:CTS721089 CJW721084:CJW721089 CAA721084:CAA721089 BQE721084:BQE721089 BGI721084:BGI721089 AWM721084:AWM721089 AMQ721084:AMQ721089 ACU721084:ACU721089 SY721084:SY721089 JC721084:JC721089 D721084:E721089 WVO655548:WVO655553 WLS655548:WLS655553 WBW655548:WBW655553 VSA655548:VSA655553 VIE655548:VIE655553 UYI655548:UYI655553 UOM655548:UOM655553 UEQ655548:UEQ655553 TUU655548:TUU655553 TKY655548:TKY655553 TBC655548:TBC655553 SRG655548:SRG655553 SHK655548:SHK655553 RXO655548:RXO655553 RNS655548:RNS655553 RDW655548:RDW655553 QUA655548:QUA655553 QKE655548:QKE655553 QAI655548:QAI655553 PQM655548:PQM655553 PGQ655548:PGQ655553 OWU655548:OWU655553 OMY655548:OMY655553 ODC655548:ODC655553 NTG655548:NTG655553 NJK655548:NJK655553 MZO655548:MZO655553 MPS655548:MPS655553 MFW655548:MFW655553 LWA655548:LWA655553 LME655548:LME655553 LCI655548:LCI655553 KSM655548:KSM655553 KIQ655548:KIQ655553 JYU655548:JYU655553 JOY655548:JOY655553 JFC655548:JFC655553 IVG655548:IVG655553 ILK655548:ILK655553 IBO655548:IBO655553 HRS655548:HRS655553 HHW655548:HHW655553 GYA655548:GYA655553 GOE655548:GOE655553 GEI655548:GEI655553 FUM655548:FUM655553 FKQ655548:FKQ655553 FAU655548:FAU655553 EQY655548:EQY655553 EHC655548:EHC655553 DXG655548:DXG655553 DNK655548:DNK655553 DDO655548:DDO655553 CTS655548:CTS655553 CJW655548:CJW655553 CAA655548:CAA655553 BQE655548:BQE655553 BGI655548:BGI655553 AWM655548:AWM655553 AMQ655548:AMQ655553 ACU655548:ACU655553 SY655548:SY655553 JC655548:JC655553 D655548:E655553 WVO590012:WVO590017 WLS590012:WLS590017 WBW590012:WBW590017 VSA590012:VSA590017 VIE590012:VIE590017 UYI590012:UYI590017 UOM590012:UOM590017 UEQ590012:UEQ590017 TUU590012:TUU590017 TKY590012:TKY590017 TBC590012:TBC590017 SRG590012:SRG590017 SHK590012:SHK590017 RXO590012:RXO590017 RNS590012:RNS590017 RDW590012:RDW590017 QUA590012:QUA590017 QKE590012:QKE590017 QAI590012:QAI590017 PQM590012:PQM590017 PGQ590012:PGQ590017 OWU590012:OWU590017 OMY590012:OMY590017 ODC590012:ODC590017 NTG590012:NTG590017 NJK590012:NJK590017 MZO590012:MZO590017 MPS590012:MPS590017 MFW590012:MFW590017 LWA590012:LWA590017 LME590012:LME590017 LCI590012:LCI590017 KSM590012:KSM590017 KIQ590012:KIQ590017 JYU590012:JYU590017 JOY590012:JOY590017 JFC590012:JFC590017 IVG590012:IVG590017 ILK590012:ILK590017 IBO590012:IBO590017 HRS590012:HRS590017 HHW590012:HHW590017 GYA590012:GYA590017 GOE590012:GOE590017 GEI590012:GEI590017 FUM590012:FUM590017 FKQ590012:FKQ590017 FAU590012:FAU590017 EQY590012:EQY590017 EHC590012:EHC590017 DXG590012:DXG590017 DNK590012:DNK590017 DDO590012:DDO590017 CTS590012:CTS590017 CJW590012:CJW590017 CAA590012:CAA590017 BQE590012:BQE590017 BGI590012:BGI590017 AWM590012:AWM590017 AMQ590012:AMQ590017 ACU590012:ACU590017 SY590012:SY590017 JC590012:JC590017 D590012:E590017 WVO524476:WVO524481 WLS524476:WLS524481 WBW524476:WBW524481 VSA524476:VSA524481 VIE524476:VIE524481 UYI524476:UYI524481 UOM524476:UOM524481 UEQ524476:UEQ524481 TUU524476:TUU524481 TKY524476:TKY524481 TBC524476:TBC524481 SRG524476:SRG524481 SHK524476:SHK524481 RXO524476:RXO524481 RNS524476:RNS524481 RDW524476:RDW524481 QUA524476:QUA524481 QKE524476:QKE524481 QAI524476:QAI524481 PQM524476:PQM524481 PGQ524476:PGQ524481 OWU524476:OWU524481 OMY524476:OMY524481 ODC524476:ODC524481 NTG524476:NTG524481 NJK524476:NJK524481 MZO524476:MZO524481 MPS524476:MPS524481 MFW524476:MFW524481 LWA524476:LWA524481 LME524476:LME524481 LCI524476:LCI524481 KSM524476:KSM524481 KIQ524476:KIQ524481 JYU524476:JYU524481 JOY524476:JOY524481 JFC524476:JFC524481 IVG524476:IVG524481 ILK524476:ILK524481 IBO524476:IBO524481 HRS524476:HRS524481 HHW524476:HHW524481 GYA524476:GYA524481 GOE524476:GOE524481 GEI524476:GEI524481 FUM524476:FUM524481 FKQ524476:FKQ524481 FAU524476:FAU524481 EQY524476:EQY524481 EHC524476:EHC524481 DXG524476:DXG524481 DNK524476:DNK524481 DDO524476:DDO524481 CTS524476:CTS524481 CJW524476:CJW524481 CAA524476:CAA524481 BQE524476:BQE524481 BGI524476:BGI524481 AWM524476:AWM524481 AMQ524476:AMQ524481 ACU524476:ACU524481 SY524476:SY524481 JC524476:JC524481 D524476:E524481 WVO458940:WVO458945 WLS458940:WLS458945 WBW458940:WBW458945 VSA458940:VSA458945 VIE458940:VIE458945 UYI458940:UYI458945 UOM458940:UOM458945 UEQ458940:UEQ458945 TUU458940:TUU458945 TKY458940:TKY458945 TBC458940:TBC458945 SRG458940:SRG458945 SHK458940:SHK458945 RXO458940:RXO458945 RNS458940:RNS458945 RDW458940:RDW458945 QUA458940:QUA458945 QKE458940:QKE458945 QAI458940:QAI458945 PQM458940:PQM458945 PGQ458940:PGQ458945 OWU458940:OWU458945 OMY458940:OMY458945 ODC458940:ODC458945 NTG458940:NTG458945 NJK458940:NJK458945 MZO458940:MZO458945 MPS458940:MPS458945 MFW458940:MFW458945 LWA458940:LWA458945 LME458940:LME458945 LCI458940:LCI458945 KSM458940:KSM458945 KIQ458940:KIQ458945 JYU458940:JYU458945 JOY458940:JOY458945 JFC458940:JFC458945 IVG458940:IVG458945 ILK458940:ILK458945 IBO458940:IBO458945 HRS458940:HRS458945 HHW458940:HHW458945 GYA458940:GYA458945 GOE458940:GOE458945 GEI458940:GEI458945 FUM458940:FUM458945 FKQ458940:FKQ458945 FAU458940:FAU458945 EQY458940:EQY458945 EHC458940:EHC458945 DXG458940:DXG458945 DNK458940:DNK458945 DDO458940:DDO458945 CTS458940:CTS458945 CJW458940:CJW458945 CAA458940:CAA458945 BQE458940:BQE458945 BGI458940:BGI458945 AWM458940:AWM458945 AMQ458940:AMQ458945 ACU458940:ACU458945 SY458940:SY458945 JC458940:JC458945 D458940:E458945 WVO393404:WVO393409 WLS393404:WLS393409 WBW393404:WBW393409 VSA393404:VSA393409 VIE393404:VIE393409 UYI393404:UYI393409 UOM393404:UOM393409 UEQ393404:UEQ393409 TUU393404:TUU393409 TKY393404:TKY393409 TBC393404:TBC393409 SRG393404:SRG393409 SHK393404:SHK393409 RXO393404:RXO393409 RNS393404:RNS393409 RDW393404:RDW393409 QUA393404:QUA393409 QKE393404:QKE393409 QAI393404:QAI393409 PQM393404:PQM393409 PGQ393404:PGQ393409 OWU393404:OWU393409 OMY393404:OMY393409 ODC393404:ODC393409 NTG393404:NTG393409 NJK393404:NJK393409 MZO393404:MZO393409 MPS393404:MPS393409 MFW393404:MFW393409 LWA393404:LWA393409 LME393404:LME393409 LCI393404:LCI393409 KSM393404:KSM393409 KIQ393404:KIQ393409 JYU393404:JYU393409 JOY393404:JOY393409 JFC393404:JFC393409 IVG393404:IVG393409 ILK393404:ILK393409 IBO393404:IBO393409 HRS393404:HRS393409 HHW393404:HHW393409 GYA393404:GYA393409 GOE393404:GOE393409 GEI393404:GEI393409 FUM393404:FUM393409 FKQ393404:FKQ393409 FAU393404:FAU393409 EQY393404:EQY393409 EHC393404:EHC393409 DXG393404:DXG393409 DNK393404:DNK393409 DDO393404:DDO393409 CTS393404:CTS393409 CJW393404:CJW393409 CAA393404:CAA393409 BQE393404:BQE393409 BGI393404:BGI393409 AWM393404:AWM393409 AMQ393404:AMQ393409 ACU393404:ACU393409 SY393404:SY393409 JC393404:JC393409 D393404:E393409 WVO327868:WVO327873 WLS327868:WLS327873 WBW327868:WBW327873 VSA327868:VSA327873 VIE327868:VIE327873 UYI327868:UYI327873 UOM327868:UOM327873 UEQ327868:UEQ327873 TUU327868:TUU327873 TKY327868:TKY327873 TBC327868:TBC327873 SRG327868:SRG327873 SHK327868:SHK327873 RXO327868:RXO327873 RNS327868:RNS327873 RDW327868:RDW327873 QUA327868:QUA327873 QKE327868:QKE327873 QAI327868:QAI327873 PQM327868:PQM327873 PGQ327868:PGQ327873 OWU327868:OWU327873 OMY327868:OMY327873 ODC327868:ODC327873 NTG327868:NTG327873 NJK327868:NJK327873 MZO327868:MZO327873 MPS327868:MPS327873 MFW327868:MFW327873 LWA327868:LWA327873 LME327868:LME327873 LCI327868:LCI327873 KSM327868:KSM327873 KIQ327868:KIQ327873 JYU327868:JYU327873 JOY327868:JOY327873 JFC327868:JFC327873 IVG327868:IVG327873 ILK327868:ILK327873 IBO327868:IBO327873 HRS327868:HRS327873 HHW327868:HHW327873 GYA327868:GYA327873 GOE327868:GOE327873 GEI327868:GEI327873 FUM327868:FUM327873 FKQ327868:FKQ327873 FAU327868:FAU327873 EQY327868:EQY327873 EHC327868:EHC327873 DXG327868:DXG327873 DNK327868:DNK327873 DDO327868:DDO327873 CTS327868:CTS327873 CJW327868:CJW327873 CAA327868:CAA327873 BQE327868:BQE327873 BGI327868:BGI327873 AWM327868:AWM327873 AMQ327868:AMQ327873 ACU327868:ACU327873 SY327868:SY327873 JC327868:JC327873 D327868:E327873 WVO262332:WVO262337 WLS262332:WLS262337 WBW262332:WBW262337 VSA262332:VSA262337 VIE262332:VIE262337 UYI262332:UYI262337 UOM262332:UOM262337 UEQ262332:UEQ262337 TUU262332:TUU262337 TKY262332:TKY262337 TBC262332:TBC262337 SRG262332:SRG262337 SHK262332:SHK262337 RXO262332:RXO262337 RNS262332:RNS262337 RDW262332:RDW262337 QUA262332:QUA262337 QKE262332:QKE262337 QAI262332:QAI262337 PQM262332:PQM262337 PGQ262332:PGQ262337 OWU262332:OWU262337 OMY262332:OMY262337 ODC262332:ODC262337 NTG262332:NTG262337 NJK262332:NJK262337 MZO262332:MZO262337 MPS262332:MPS262337 MFW262332:MFW262337 LWA262332:LWA262337 LME262332:LME262337 LCI262332:LCI262337 KSM262332:KSM262337 KIQ262332:KIQ262337 JYU262332:JYU262337 JOY262332:JOY262337 JFC262332:JFC262337 IVG262332:IVG262337 ILK262332:ILK262337 IBO262332:IBO262337 HRS262332:HRS262337 HHW262332:HHW262337 GYA262332:GYA262337 GOE262332:GOE262337 GEI262332:GEI262337 FUM262332:FUM262337 FKQ262332:FKQ262337 FAU262332:FAU262337 EQY262332:EQY262337 EHC262332:EHC262337 DXG262332:DXG262337 DNK262332:DNK262337 DDO262332:DDO262337 CTS262332:CTS262337 CJW262332:CJW262337 CAA262332:CAA262337 BQE262332:BQE262337 BGI262332:BGI262337 AWM262332:AWM262337 AMQ262332:AMQ262337 ACU262332:ACU262337 SY262332:SY262337 JC262332:JC262337 D262332:E262337 WVO196796:WVO196801 WLS196796:WLS196801 WBW196796:WBW196801 VSA196796:VSA196801 VIE196796:VIE196801 UYI196796:UYI196801 UOM196796:UOM196801 UEQ196796:UEQ196801 TUU196796:TUU196801 TKY196796:TKY196801 TBC196796:TBC196801 SRG196796:SRG196801 SHK196796:SHK196801 RXO196796:RXO196801 RNS196796:RNS196801 RDW196796:RDW196801 QUA196796:QUA196801 QKE196796:QKE196801 QAI196796:QAI196801 PQM196796:PQM196801 PGQ196796:PGQ196801 OWU196796:OWU196801 OMY196796:OMY196801 ODC196796:ODC196801 NTG196796:NTG196801 NJK196796:NJK196801 MZO196796:MZO196801 MPS196796:MPS196801 MFW196796:MFW196801 LWA196796:LWA196801 LME196796:LME196801 LCI196796:LCI196801 KSM196796:KSM196801 KIQ196796:KIQ196801 JYU196796:JYU196801 JOY196796:JOY196801 JFC196796:JFC196801 IVG196796:IVG196801 ILK196796:ILK196801 IBO196796:IBO196801 HRS196796:HRS196801 HHW196796:HHW196801 GYA196796:GYA196801 GOE196796:GOE196801 GEI196796:GEI196801 FUM196796:FUM196801 FKQ196796:FKQ196801 FAU196796:FAU196801 EQY196796:EQY196801 EHC196796:EHC196801 DXG196796:DXG196801 DNK196796:DNK196801 DDO196796:DDO196801 CTS196796:CTS196801 CJW196796:CJW196801 CAA196796:CAA196801 BQE196796:BQE196801 BGI196796:BGI196801 AWM196796:AWM196801 AMQ196796:AMQ196801 ACU196796:ACU196801 SY196796:SY196801 JC196796:JC196801 D196796:E196801 WVO131260:WVO131265 WLS131260:WLS131265 WBW131260:WBW131265 VSA131260:VSA131265 VIE131260:VIE131265 UYI131260:UYI131265 UOM131260:UOM131265 UEQ131260:UEQ131265 TUU131260:TUU131265 TKY131260:TKY131265 TBC131260:TBC131265 SRG131260:SRG131265 SHK131260:SHK131265 RXO131260:RXO131265 RNS131260:RNS131265 RDW131260:RDW131265 QUA131260:QUA131265 QKE131260:QKE131265 QAI131260:QAI131265 PQM131260:PQM131265 PGQ131260:PGQ131265 OWU131260:OWU131265 OMY131260:OMY131265 ODC131260:ODC131265 NTG131260:NTG131265 NJK131260:NJK131265 MZO131260:MZO131265 MPS131260:MPS131265 MFW131260:MFW131265 LWA131260:LWA131265 LME131260:LME131265 LCI131260:LCI131265 KSM131260:KSM131265 KIQ131260:KIQ131265 JYU131260:JYU131265 JOY131260:JOY131265 JFC131260:JFC131265 IVG131260:IVG131265 ILK131260:ILK131265 IBO131260:IBO131265 HRS131260:HRS131265 HHW131260:HHW131265 GYA131260:GYA131265 GOE131260:GOE131265 GEI131260:GEI131265 FUM131260:FUM131265 FKQ131260:FKQ131265 FAU131260:FAU131265 EQY131260:EQY131265 EHC131260:EHC131265 DXG131260:DXG131265 DNK131260:DNK131265 DDO131260:DDO131265 CTS131260:CTS131265 CJW131260:CJW131265 CAA131260:CAA131265 BQE131260:BQE131265 BGI131260:BGI131265 AWM131260:AWM131265 AMQ131260:AMQ131265 ACU131260:ACU131265 SY131260:SY131265 JC131260:JC131265 D131260:E131265 WVO65724:WVO65729 WLS65724:WLS65729 WBW65724:WBW65729 VSA65724:VSA65729 VIE65724:VIE65729 UYI65724:UYI65729 UOM65724:UOM65729 UEQ65724:UEQ65729 TUU65724:TUU65729 TKY65724:TKY65729 TBC65724:TBC65729 SRG65724:SRG65729 SHK65724:SHK65729 RXO65724:RXO65729 RNS65724:RNS65729 RDW65724:RDW65729 QUA65724:QUA65729 QKE65724:QKE65729 QAI65724:QAI65729 PQM65724:PQM65729 PGQ65724:PGQ65729 OWU65724:OWU65729 OMY65724:OMY65729 ODC65724:ODC65729 NTG65724:NTG65729 NJK65724:NJK65729 MZO65724:MZO65729 MPS65724:MPS65729 MFW65724:MFW65729 LWA65724:LWA65729 LME65724:LME65729 LCI65724:LCI65729 KSM65724:KSM65729 KIQ65724:KIQ65729 JYU65724:JYU65729 JOY65724:JOY65729 JFC65724:JFC65729 IVG65724:IVG65729 ILK65724:ILK65729 IBO65724:IBO65729 HRS65724:HRS65729 HHW65724:HHW65729 GYA65724:GYA65729 GOE65724:GOE65729 GEI65724:GEI65729 FUM65724:FUM65729 FKQ65724:FKQ65729 FAU65724:FAU65729 EQY65724:EQY65729 EHC65724:EHC65729 DXG65724:DXG65729 DNK65724:DNK65729 DDO65724:DDO65729 CTS65724:CTS65729 CJW65724:CJW65729 CAA65724:CAA65729 BQE65724:BQE65729 BGI65724:BGI65729 AWM65724:AWM65729 AMQ65724:AMQ65729 ACU65724:ACU65729 SY65724:SY65729 JC65724:JC65729 D65724:E65729 WVO983236:WVO983241 WLS983236:WLS983241 WBW983236:WBW983241 VSA983236:VSA983241 VIE983236:VIE983241 UYI983236:UYI983241 UOM983236:UOM983241 UEQ983236:UEQ983241 TUU983236:TUU983241 TKY983236:TKY983241 TBC983236:TBC983241 SRG983236:SRG983241 SHK983236:SHK983241 RXO983236:RXO983241 RNS983236:RNS983241 RDW983236:RDW983241 QUA983236:QUA983241 QKE983236:QKE983241 QAI983236:QAI983241 PQM983236:PQM983241 PGQ983236:PGQ983241 OWU983236:OWU983241 OMY983236:OMY983241 ODC983236:ODC983241 NTG983236:NTG983241 NJK983236:NJK983241 MZO983236:MZO983241 MPS983236:MPS983241 MFW983236:MFW983241 LWA983236:LWA983241 LME983236:LME983241 LCI983236:LCI983241 KSM983236:KSM983241 KIQ983236:KIQ983241 JYU983236:JYU983241 JOY983236:JOY983241 JFC983236:JFC983241 IVG983236:IVG983241 ILK983236:ILK983241 IBO983236:IBO983241 HRS983236:HRS983241 HHW983236:HHW983241 GYA983236:GYA983241 GOE983236:GOE983241 GEI983236:GEI983241 FUM983236:FUM983241 FKQ983236:FKQ983241 FAU983236:FAU983241 EQY983236:EQY983241 EHC983236:EHC983241 DXG983236:DXG983241 DNK983236:DNK983241 DDO983236:DDO983241 CTS983236:CTS983241 CJW983236:CJW983241 CAA983236:CAA983241 BQE983236:BQE983241 BGI983236:BGI983241 AWM983236:AWM983241 AMQ983236:AMQ983241 ACU983236:ACU983241 SY983236:SY983241 JC983236:JC983241 D983236:E983241 WVO917700:WVO917705 WLS917700:WLS917705 WBW917700:WBW917705 VSA917700:VSA917705 VIE917700:VIE917705 UYI917700:UYI917705 UOM917700:UOM917705 UEQ917700:UEQ917705 TUU917700:TUU917705 TKY917700:TKY917705 TBC917700:TBC917705 SRG917700:SRG917705 SHK917700:SHK917705 RXO917700:RXO917705 RNS917700:RNS917705 RDW917700:RDW917705 QUA917700:QUA917705 QKE917700:QKE917705 QAI917700:QAI917705 PQM917700:PQM917705 PGQ917700:PGQ917705 OWU917700:OWU917705 OMY917700:OMY917705 ODC917700:ODC917705 NTG917700:NTG917705 NJK917700:NJK917705 MZO917700:MZO917705 MPS917700:MPS917705 MFW917700:MFW917705 LWA917700:LWA917705 LME917700:LME917705 LCI917700:LCI917705 KSM917700:KSM917705 KIQ917700:KIQ917705 JYU917700:JYU917705 JOY917700:JOY917705 JFC917700:JFC917705 IVG917700:IVG917705 ILK917700:ILK917705 IBO917700:IBO917705 HRS917700:HRS917705 HHW917700:HHW917705 GYA917700:GYA917705 GOE917700:GOE917705 GEI917700:GEI917705 FUM917700:FUM917705 FKQ917700:FKQ917705 FAU917700:FAU917705 EQY917700:EQY917705 EHC917700:EHC917705 DXG917700:DXG917705 DNK917700:DNK917705 DDO917700:DDO917705 CTS917700:CTS917705 CJW917700:CJW917705 CAA917700:CAA917705 BQE917700:BQE917705 BGI917700:BGI917705 AWM917700:AWM917705 AMQ917700:AMQ917705 ACU917700:ACU917705 SY917700:SY917705 JC917700:JC917705 D917700:E917705 WVO852164:WVO852169 WLS852164:WLS852169 WBW852164:WBW852169 VSA852164:VSA852169 VIE852164:VIE852169 UYI852164:UYI852169 UOM852164:UOM852169 UEQ852164:UEQ852169 TUU852164:TUU852169 TKY852164:TKY852169 TBC852164:TBC852169 SRG852164:SRG852169 SHK852164:SHK852169 RXO852164:RXO852169 RNS852164:RNS852169 RDW852164:RDW852169 QUA852164:QUA852169 QKE852164:QKE852169 QAI852164:QAI852169 PQM852164:PQM852169 PGQ852164:PGQ852169 OWU852164:OWU852169 OMY852164:OMY852169 ODC852164:ODC852169 NTG852164:NTG852169 NJK852164:NJK852169 MZO852164:MZO852169 MPS852164:MPS852169 MFW852164:MFW852169 LWA852164:LWA852169 LME852164:LME852169 LCI852164:LCI852169 KSM852164:KSM852169 KIQ852164:KIQ852169 JYU852164:JYU852169 JOY852164:JOY852169 JFC852164:JFC852169 IVG852164:IVG852169 ILK852164:ILK852169 IBO852164:IBO852169 HRS852164:HRS852169 HHW852164:HHW852169 GYA852164:GYA852169 GOE852164:GOE852169 GEI852164:GEI852169 FUM852164:FUM852169 FKQ852164:FKQ852169 FAU852164:FAU852169 EQY852164:EQY852169 EHC852164:EHC852169 DXG852164:DXG852169 DNK852164:DNK852169 DDO852164:DDO852169 CTS852164:CTS852169 CJW852164:CJW852169 CAA852164:CAA852169 BQE852164:BQE852169 BGI852164:BGI852169 AWM852164:AWM852169 AMQ852164:AMQ852169 ACU852164:ACU852169 SY852164:SY852169 JC852164:JC852169 D852164:E852169 WVO786628:WVO786633 WLS786628:WLS786633 WBW786628:WBW786633 VSA786628:VSA786633 VIE786628:VIE786633 UYI786628:UYI786633 UOM786628:UOM786633 UEQ786628:UEQ786633 TUU786628:TUU786633 TKY786628:TKY786633 TBC786628:TBC786633 SRG786628:SRG786633 SHK786628:SHK786633 RXO786628:RXO786633 RNS786628:RNS786633 RDW786628:RDW786633 QUA786628:QUA786633 QKE786628:QKE786633 QAI786628:QAI786633 PQM786628:PQM786633 PGQ786628:PGQ786633 OWU786628:OWU786633 OMY786628:OMY786633 ODC786628:ODC786633 NTG786628:NTG786633 NJK786628:NJK786633 MZO786628:MZO786633 MPS786628:MPS786633 MFW786628:MFW786633 LWA786628:LWA786633 LME786628:LME786633 LCI786628:LCI786633 KSM786628:KSM786633 KIQ786628:KIQ786633 JYU786628:JYU786633 JOY786628:JOY786633 JFC786628:JFC786633 IVG786628:IVG786633 ILK786628:ILK786633 IBO786628:IBO786633 HRS786628:HRS786633 HHW786628:HHW786633 GYA786628:GYA786633 GOE786628:GOE786633 GEI786628:GEI786633 FUM786628:FUM786633 FKQ786628:FKQ786633 FAU786628:FAU786633 EQY786628:EQY786633 EHC786628:EHC786633 DXG786628:DXG786633 DNK786628:DNK786633 DDO786628:DDO786633 CTS786628:CTS786633 CJW786628:CJW786633 CAA786628:CAA786633 BQE786628:BQE786633 BGI786628:BGI786633 AWM786628:AWM786633 AMQ786628:AMQ786633 ACU786628:ACU786633 SY786628:SY786633 JC786628:JC786633 D786628:E786633 WVO721092:WVO721097 WLS721092:WLS721097 WBW721092:WBW721097 VSA721092:VSA721097 VIE721092:VIE721097 UYI721092:UYI721097 UOM721092:UOM721097 UEQ721092:UEQ721097 TUU721092:TUU721097 TKY721092:TKY721097 TBC721092:TBC721097 SRG721092:SRG721097 SHK721092:SHK721097 RXO721092:RXO721097 RNS721092:RNS721097 RDW721092:RDW721097 QUA721092:QUA721097 QKE721092:QKE721097 QAI721092:QAI721097 PQM721092:PQM721097 PGQ721092:PGQ721097 OWU721092:OWU721097 OMY721092:OMY721097 ODC721092:ODC721097 NTG721092:NTG721097 NJK721092:NJK721097 MZO721092:MZO721097 MPS721092:MPS721097 MFW721092:MFW721097 LWA721092:LWA721097 LME721092:LME721097 LCI721092:LCI721097 KSM721092:KSM721097 KIQ721092:KIQ721097 JYU721092:JYU721097 JOY721092:JOY721097 JFC721092:JFC721097 IVG721092:IVG721097 ILK721092:ILK721097 IBO721092:IBO721097 HRS721092:HRS721097 HHW721092:HHW721097 GYA721092:GYA721097 GOE721092:GOE721097 GEI721092:GEI721097 FUM721092:FUM721097 FKQ721092:FKQ721097 FAU721092:FAU721097 EQY721092:EQY721097 EHC721092:EHC721097 DXG721092:DXG721097 DNK721092:DNK721097 DDO721092:DDO721097 CTS721092:CTS721097 CJW721092:CJW721097 CAA721092:CAA721097 BQE721092:BQE721097 BGI721092:BGI721097 AWM721092:AWM721097 AMQ721092:AMQ721097 ACU721092:ACU721097 SY721092:SY721097 JC721092:JC721097 D721092:E721097 WVO655556:WVO655561 WLS655556:WLS655561 WBW655556:WBW655561 VSA655556:VSA655561 VIE655556:VIE655561 UYI655556:UYI655561 UOM655556:UOM655561 UEQ655556:UEQ655561 TUU655556:TUU655561 TKY655556:TKY655561 TBC655556:TBC655561 SRG655556:SRG655561 SHK655556:SHK655561 RXO655556:RXO655561 RNS655556:RNS655561 RDW655556:RDW655561 QUA655556:QUA655561 QKE655556:QKE655561 QAI655556:QAI655561 PQM655556:PQM655561 PGQ655556:PGQ655561 OWU655556:OWU655561 OMY655556:OMY655561 ODC655556:ODC655561 NTG655556:NTG655561 NJK655556:NJK655561 MZO655556:MZO655561 MPS655556:MPS655561 MFW655556:MFW655561 LWA655556:LWA655561 LME655556:LME655561 LCI655556:LCI655561 KSM655556:KSM655561 KIQ655556:KIQ655561 JYU655556:JYU655561 JOY655556:JOY655561 JFC655556:JFC655561 IVG655556:IVG655561 ILK655556:ILK655561 IBO655556:IBO655561 HRS655556:HRS655561 HHW655556:HHW655561 GYA655556:GYA655561 GOE655556:GOE655561 GEI655556:GEI655561 FUM655556:FUM655561 FKQ655556:FKQ655561 FAU655556:FAU655561 EQY655556:EQY655561 EHC655556:EHC655561 DXG655556:DXG655561 DNK655556:DNK655561 DDO655556:DDO655561 CTS655556:CTS655561 CJW655556:CJW655561 CAA655556:CAA655561 BQE655556:BQE655561 BGI655556:BGI655561 AWM655556:AWM655561 AMQ655556:AMQ655561 ACU655556:ACU655561 SY655556:SY655561 JC655556:JC655561 D655556:E655561 WVO590020:WVO590025 WLS590020:WLS590025 WBW590020:WBW590025 VSA590020:VSA590025 VIE590020:VIE590025 UYI590020:UYI590025 UOM590020:UOM590025 UEQ590020:UEQ590025 TUU590020:TUU590025 TKY590020:TKY590025 TBC590020:TBC590025 SRG590020:SRG590025 SHK590020:SHK590025 RXO590020:RXO590025 RNS590020:RNS590025 RDW590020:RDW590025 QUA590020:QUA590025 QKE590020:QKE590025 QAI590020:QAI590025 PQM590020:PQM590025 PGQ590020:PGQ590025 OWU590020:OWU590025 OMY590020:OMY590025 ODC590020:ODC590025 NTG590020:NTG590025 NJK590020:NJK590025 MZO590020:MZO590025 MPS590020:MPS590025 MFW590020:MFW590025 LWA590020:LWA590025 LME590020:LME590025 LCI590020:LCI590025 KSM590020:KSM590025 KIQ590020:KIQ590025 JYU590020:JYU590025 JOY590020:JOY590025 JFC590020:JFC590025 IVG590020:IVG590025 ILK590020:ILK590025 IBO590020:IBO590025 HRS590020:HRS590025 HHW590020:HHW590025 GYA590020:GYA590025 GOE590020:GOE590025 GEI590020:GEI590025 FUM590020:FUM590025 FKQ590020:FKQ590025 FAU590020:FAU590025 EQY590020:EQY590025 EHC590020:EHC590025 DXG590020:DXG590025 DNK590020:DNK590025 DDO590020:DDO590025 CTS590020:CTS590025 CJW590020:CJW590025 CAA590020:CAA590025 BQE590020:BQE590025 BGI590020:BGI590025 AWM590020:AWM590025 AMQ590020:AMQ590025 ACU590020:ACU590025 SY590020:SY590025 JC590020:JC590025 D590020:E590025 WVO524484:WVO524489 WLS524484:WLS524489 WBW524484:WBW524489 VSA524484:VSA524489 VIE524484:VIE524489 UYI524484:UYI524489 UOM524484:UOM524489 UEQ524484:UEQ524489 TUU524484:TUU524489 TKY524484:TKY524489 TBC524484:TBC524489 SRG524484:SRG524489 SHK524484:SHK524489 RXO524484:RXO524489 RNS524484:RNS524489 RDW524484:RDW524489 QUA524484:QUA524489 QKE524484:QKE524489 QAI524484:QAI524489 PQM524484:PQM524489 PGQ524484:PGQ524489 OWU524484:OWU524489 OMY524484:OMY524489 ODC524484:ODC524489 NTG524484:NTG524489 NJK524484:NJK524489 MZO524484:MZO524489 MPS524484:MPS524489 MFW524484:MFW524489 LWA524484:LWA524489 LME524484:LME524489 LCI524484:LCI524489 KSM524484:KSM524489 KIQ524484:KIQ524489 JYU524484:JYU524489 JOY524484:JOY524489 JFC524484:JFC524489 IVG524484:IVG524489 ILK524484:ILK524489 IBO524484:IBO524489 HRS524484:HRS524489 HHW524484:HHW524489 GYA524484:GYA524489 GOE524484:GOE524489 GEI524484:GEI524489 FUM524484:FUM524489 FKQ524484:FKQ524489 FAU524484:FAU524489 EQY524484:EQY524489 EHC524484:EHC524489 DXG524484:DXG524489 DNK524484:DNK524489 DDO524484:DDO524489 CTS524484:CTS524489 CJW524484:CJW524489 CAA524484:CAA524489 BQE524484:BQE524489 BGI524484:BGI524489 AWM524484:AWM524489 AMQ524484:AMQ524489 ACU524484:ACU524489 SY524484:SY524489 JC524484:JC524489 D524484:E524489 WVO458948:WVO458953 WLS458948:WLS458953 WBW458948:WBW458953 VSA458948:VSA458953 VIE458948:VIE458953 UYI458948:UYI458953 UOM458948:UOM458953 UEQ458948:UEQ458953 TUU458948:TUU458953 TKY458948:TKY458953 TBC458948:TBC458953 SRG458948:SRG458953 SHK458948:SHK458953 RXO458948:RXO458953 RNS458948:RNS458953 RDW458948:RDW458953 QUA458948:QUA458953 QKE458948:QKE458953 QAI458948:QAI458953 PQM458948:PQM458953 PGQ458948:PGQ458953 OWU458948:OWU458953 OMY458948:OMY458953 ODC458948:ODC458953 NTG458948:NTG458953 NJK458948:NJK458953 MZO458948:MZO458953 MPS458948:MPS458953 MFW458948:MFW458953 LWA458948:LWA458953 LME458948:LME458953 LCI458948:LCI458953 KSM458948:KSM458953 KIQ458948:KIQ458953 JYU458948:JYU458953 JOY458948:JOY458953 JFC458948:JFC458953 IVG458948:IVG458953 ILK458948:ILK458953 IBO458948:IBO458953 HRS458948:HRS458953 HHW458948:HHW458953 GYA458948:GYA458953 GOE458948:GOE458953 GEI458948:GEI458953 FUM458948:FUM458953 FKQ458948:FKQ458953 FAU458948:FAU458953 EQY458948:EQY458953 EHC458948:EHC458953 DXG458948:DXG458953 DNK458948:DNK458953 DDO458948:DDO458953 CTS458948:CTS458953 CJW458948:CJW458953 CAA458948:CAA458953 BQE458948:BQE458953 BGI458948:BGI458953 AWM458948:AWM458953 AMQ458948:AMQ458953 ACU458948:ACU458953 SY458948:SY458953 JC458948:JC458953 D458948:E458953 WVO393412:WVO393417 WLS393412:WLS393417 WBW393412:WBW393417 VSA393412:VSA393417 VIE393412:VIE393417 UYI393412:UYI393417 UOM393412:UOM393417 UEQ393412:UEQ393417 TUU393412:TUU393417 TKY393412:TKY393417 TBC393412:TBC393417 SRG393412:SRG393417 SHK393412:SHK393417 RXO393412:RXO393417 RNS393412:RNS393417 RDW393412:RDW393417 QUA393412:QUA393417 QKE393412:QKE393417 QAI393412:QAI393417 PQM393412:PQM393417 PGQ393412:PGQ393417 OWU393412:OWU393417 OMY393412:OMY393417 ODC393412:ODC393417 NTG393412:NTG393417 NJK393412:NJK393417 MZO393412:MZO393417 MPS393412:MPS393417 MFW393412:MFW393417 LWA393412:LWA393417 LME393412:LME393417 LCI393412:LCI393417 KSM393412:KSM393417 KIQ393412:KIQ393417 JYU393412:JYU393417 JOY393412:JOY393417 JFC393412:JFC393417 IVG393412:IVG393417 ILK393412:ILK393417 IBO393412:IBO393417 HRS393412:HRS393417 HHW393412:HHW393417 GYA393412:GYA393417 GOE393412:GOE393417 GEI393412:GEI393417 FUM393412:FUM393417 FKQ393412:FKQ393417 FAU393412:FAU393417 EQY393412:EQY393417 EHC393412:EHC393417 DXG393412:DXG393417 DNK393412:DNK393417 DDO393412:DDO393417 CTS393412:CTS393417 CJW393412:CJW393417 CAA393412:CAA393417 BQE393412:BQE393417 BGI393412:BGI393417 AWM393412:AWM393417 AMQ393412:AMQ393417 ACU393412:ACU393417 SY393412:SY393417 JC393412:JC393417 D393412:E393417 WVO327876:WVO327881 WLS327876:WLS327881 WBW327876:WBW327881 VSA327876:VSA327881 VIE327876:VIE327881 UYI327876:UYI327881 UOM327876:UOM327881 UEQ327876:UEQ327881 TUU327876:TUU327881 TKY327876:TKY327881 TBC327876:TBC327881 SRG327876:SRG327881 SHK327876:SHK327881 RXO327876:RXO327881 RNS327876:RNS327881 RDW327876:RDW327881 QUA327876:QUA327881 QKE327876:QKE327881 QAI327876:QAI327881 PQM327876:PQM327881 PGQ327876:PGQ327881 OWU327876:OWU327881 OMY327876:OMY327881 ODC327876:ODC327881 NTG327876:NTG327881 NJK327876:NJK327881 MZO327876:MZO327881 MPS327876:MPS327881 MFW327876:MFW327881 LWA327876:LWA327881 LME327876:LME327881 LCI327876:LCI327881 KSM327876:KSM327881 KIQ327876:KIQ327881 JYU327876:JYU327881 JOY327876:JOY327881 JFC327876:JFC327881 IVG327876:IVG327881 ILK327876:ILK327881 IBO327876:IBO327881 HRS327876:HRS327881 HHW327876:HHW327881 GYA327876:GYA327881 GOE327876:GOE327881 GEI327876:GEI327881 FUM327876:FUM327881 FKQ327876:FKQ327881 FAU327876:FAU327881 EQY327876:EQY327881 EHC327876:EHC327881 DXG327876:DXG327881 DNK327876:DNK327881 DDO327876:DDO327881 CTS327876:CTS327881 CJW327876:CJW327881 CAA327876:CAA327881 BQE327876:BQE327881 BGI327876:BGI327881 AWM327876:AWM327881 AMQ327876:AMQ327881 ACU327876:ACU327881 SY327876:SY327881 JC327876:JC327881 D327876:E327881 WVO262340:WVO262345 WLS262340:WLS262345 WBW262340:WBW262345 VSA262340:VSA262345 VIE262340:VIE262345 UYI262340:UYI262345 UOM262340:UOM262345 UEQ262340:UEQ262345 TUU262340:TUU262345 TKY262340:TKY262345 TBC262340:TBC262345 SRG262340:SRG262345 SHK262340:SHK262345 RXO262340:RXO262345 RNS262340:RNS262345 RDW262340:RDW262345 QUA262340:QUA262345 QKE262340:QKE262345 QAI262340:QAI262345 PQM262340:PQM262345 PGQ262340:PGQ262345 OWU262340:OWU262345 OMY262340:OMY262345 ODC262340:ODC262345 NTG262340:NTG262345 NJK262340:NJK262345 MZO262340:MZO262345 MPS262340:MPS262345 MFW262340:MFW262345 LWA262340:LWA262345 LME262340:LME262345 LCI262340:LCI262345 KSM262340:KSM262345 KIQ262340:KIQ262345 JYU262340:JYU262345 JOY262340:JOY262345 JFC262340:JFC262345 IVG262340:IVG262345 ILK262340:ILK262345 IBO262340:IBO262345 HRS262340:HRS262345 HHW262340:HHW262345 GYA262340:GYA262345 GOE262340:GOE262345 GEI262340:GEI262345 FUM262340:FUM262345 FKQ262340:FKQ262345 FAU262340:FAU262345 EQY262340:EQY262345 EHC262340:EHC262345 DXG262340:DXG262345 DNK262340:DNK262345 DDO262340:DDO262345 CTS262340:CTS262345 CJW262340:CJW262345 CAA262340:CAA262345 BQE262340:BQE262345 BGI262340:BGI262345 AWM262340:AWM262345 AMQ262340:AMQ262345 ACU262340:ACU262345 SY262340:SY262345 JC262340:JC262345 D262340:E262345 WVO196804:WVO196809 WLS196804:WLS196809 WBW196804:WBW196809 VSA196804:VSA196809 VIE196804:VIE196809 UYI196804:UYI196809 UOM196804:UOM196809 UEQ196804:UEQ196809 TUU196804:TUU196809 TKY196804:TKY196809 TBC196804:TBC196809 SRG196804:SRG196809 SHK196804:SHK196809 RXO196804:RXO196809 RNS196804:RNS196809 RDW196804:RDW196809 QUA196804:QUA196809 QKE196804:QKE196809 QAI196804:QAI196809 PQM196804:PQM196809 PGQ196804:PGQ196809 OWU196804:OWU196809 OMY196804:OMY196809 ODC196804:ODC196809 NTG196804:NTG196809 NJK196804:NJK196809 MZO196804:MZO196809 MPS196804:MPS196809 MFW196804:MFW196809 LWA196804:LWA196809 LME196804:LME196809 LCI196804:LCI196809 KSM196804:KSM196809 KIQ196804:KIQ196809 JYU196804:JYU196809 JOY196804:JOY196809 JFC196804:JFC196809 IVG196804:IVG196809 ILK196804:ILK196809 IBO196804:IBO196809 HRS196804:HRS196809 HHW196804:HHW196809 GYA196804:GYA196809 GOE196804:GOE196809 GEI196804:GEI196809 FUM196804:FUM196809 FKQ196804:FKQ196809 FAU196804:FAU196809 EQY196804:EQY196809 EHC196804:EHC196809 DXG196804:DXG196809 DNK196804:DNK196809 DDO196804:DDO196809 CTS196804:CTS196809 CJW196804:CJW196809 CAA196804:CAA196809 BQE196804:BQE196809 BGI196804:BGI196809 AWM196804:AWM196809 AMQ196804:AMQ196809 ACU196804:ACU196809 SY196804:SY196809 JC196804:JC196809 D196804:E196809 WVO131268:WVO131273 WLS131268:WLS131273 WBW131268:WBW131273 VSA131268:VSA131273 VIE131268:VIE131273 UYI131268:UYI131273 UOM131268:UOM131273 UEQ131268:UEQ131273 TUU131268:TUU131273 TKY131268:TKY131273 TBC131268:TBC131273 SRG131268:SRG131273 SHK131268:SHK131273 RXO131268:RXO131273 RNS131268:RNS131273 RDW131268:RDW131273 QUA131268:QUA131273 QKE131268:QKE131273 QAI131268:QAI131273 PQM131268:PQM131273 PGQ131268:PGQ131273 OWU131268:OWU131273 OMY131268:OMY131273 ODC131268:ODC131273 NTG131268:NTG131273 NJK131268:NJK131273 MZO131268:MZO131273 MPS131268:MPS131273 MFW131268:MFW131273 LWA131268:LWA131273 LME131268:LME131273 LCI131268:LCI131273 KSM131268:KSM131273 KIQ131268:KIQ131273 JYU131268:JYU131273 JOY131268:JOY131273 JFC131268:JFC131273 IVG131268:IVG131273 ILK131268:ILK131273 IBO131268:IBO131273 HRS131268:HRS131273 HHW131268:HHW131273 GYA131268:GYA131273 GOE131268:GOE131273 GEI131268:GEI131273 FUM131268:FUM131273 FKQ131268:FKQ131273 FAU131268:FAU131273 EQY131268:EQY131273 EHC131268:EHC131273 DXG131268:DXG131273 DNK131268:DNK131273 DDO131268:DDO131273 CTS131268:CTS131273 CJW131268:CJW131273 CAA131268:CAA131273 BQE131268:BQE131273 BGI131268:BGI131273 AWM131268:AWM131273 AMQ131268:AMQ131273 ACU131268:ACU131273 SY131268:SY131273 JC131268:JC131273 D131268:E131273 WVO65732:WVO65737 WLS65732:WLS65737 WBW65732:WBW65737 VSA65732:VSA65737 VIE65732:VIE65737 UYI65732:UYI65737 UOM65732:UOM65737 UEQ65732:UEQ65737 TUU65732:TUU65737 TKY65732:TKY65737 TBC65732:TBC65737 SRG65732:SRG65737 SHK65732:SHK65737 RXO65732:RXO65737 RNS65732:RNS65737 RDW65732:RDW65737 QUA65732:QUA65737 QKE65732:QKE65737 QAI65732:QAI65737 PQM65732:PQM65737 PGQ65732:PGQ65737 OWU65732:OWU65737 OMY65732:OMY65737 ODC65732:ODC65737 NTG65732:NTG65737 NJK65732:NJK65737 MZO65732:MZO65737 MPS65732:MPS65737 MFW65732:MFW65737 LWA65732:LWA65737 LME65732:LME65737 LCI65732:LCI65737 KSM65732:KSM65737 KIQ65732:KIQ65737 JYU65732:JYU65737 JOY65732:JOY65737 JFC65732:JFC65737 IVG65732:IVG65737 ILK65732:ILK65737 IBO65732:IBO65737 HRS65732:HRS65737 HHW65732:HHW65737 GYA65732:GYA65737 GOE65732:GOE65737 GEI65732:GEI65737 FUM65732:FUM65737 FKQ65732:FKQ65737 FAU65732:FAU65737 EQY65732:EQY65737 EHC65732:EHC65737 DXG65732:DXG65737 DNK65732:DNK65737 DDO65732:DDO65737 CTS65732:CTS65737 CJW65732:CJW65737 CAA65732:CAA65737 BQE65732:BQE65737 BGI65732:BGI65737 AWM65732:AWM65737 AMQ65732:AMQ65737 ACU65732:ACU65737 SY65732:SY65737 JC65732:JC65737 D65732:E65737 WVO983164:WVO983169 WLS983164:WLS983169 WBW983164:WBW983169 VSA983164:VSA983169 VIE983164:VIE983169 UYI983164:UYI983169 UOM983164:UOM983169 UEQ983164:UEQ983169 TUU983164:TUU983169 TKY983164:TKY983169 TBC983164:TBC983169 SRG983164:SRG983169 SHK983164:SHK983169 RXO983164:RXO983169 RNS983164:RNS983169 RDW983164:RDW983169 QUA983164:QUA983169 QKE983164:QKE983169 QAI983164:QAI983169 PQM983164:PQM983169 PGQ983164:PGQ983169 OWU983164:OWU983169 OMY983164:OMY983169 ODC983164:ODC983169 NTG983164:NTG983169 NJK983164:NJK983169 MZO983164:MZO983169 MPS983164:MPS983169 MFW983164:MFW983169 LWA983164:LWA983169 LME983164:LME983169 LCI983164:LCI983169 KSM983164:KSM983169 KIQ983164:KIQ983169 JYU983164:JYU983169 JOY983164:JOY983169 JFC983164:JFC983169 IVG983164:IVG983169 ILK983164:ILK983169 IBO983164:IBO983169 HRS983164:HRS983169 HHW983164:HHW983169 GYA983164:GYA983169 GOE983164:GOE983169 GEI983164:GEI983169 FUM983164:FUM983169 FKQ983164:FKQ983169 FAU983164:FAU983169 EQY983164:EQY983169 EHC983164:EHC983169 DXG983164:DXG983169 DNK983164:DNK983169 DDO983164:DDO983169 CTS983164:CTS983169 CJW983164:CJW983169 CAA983164:CAA983169 BQE983164:BQE983169 BGI983164:BGI983169 AWM983164:AWM983169 AMQ983164:AMQ983169 ACU983164:ACU983169 SY983164:SY983169 JC983164:JC983169 D983164:E983169 WVO917628:WVO917633 WLS917628:WLS917633 WBW917628:WBW917633 VSA917628:VSA917633 VIE917628:VIE917633 UYI917628:UYI917633 UOM917628:UOM917633 UEQ917628:UEQ917633 TUU917628:TUU917633 TKY917628:TKY917633 TBC917628:TBC917633 SRG917628:SRG917633 SHK917628:SHK917633 RXO917628:RXO917633 RNS917628:RNS917633 RDW917628:RDW917633 QUA917628:QUA917633 QKE917628:QKE917633 QAI917628:QAI917633 PQM917628:PQM917633 PGQ917628:PGQ917633 OWU917628:OWU917633 OMY917628:OMY917633 ODC917628:ODC917633 NTG917628:NTG917633 NJK917628:NJK917633 MZO917628:MZO917633 MPS917628:MPS917633 MFW917628:MFW917633 LWA917628:LWA917633 LME917628:LME917633 LCI917628:LCI917633 KSM917628:KSM917633 KIQ917628:KIQ917633 JYU917628:JYU917633 JOY917628:JOY917633 JFC917628:JFC917633 IVG917628:IVG917633 ILK917628:ILK917633 IBO917628:IBO917633 HRS917628:HRS917633 HHW917628:HHW917633 GYA917628:GYA917633 GOE917628:GOE917633 GEI917628:GEI917633 FUM917628:FUM917633 FKQ917628:FKQ917633 FAU917628:FAU917633 EQY917628:EQY917633 EHC917628:EHC917633 DXG917628:DXG917633 DNK917628:DNK917633 DDO917628:DDO917633 CTS917628:CTS917633 CJW917628:CJW917633 CAA917628:CAA917633 BQE917628:BQE917633 BGI917628:BGI917633 AWM917628:AWM917633 AMQ917628:AMQ917633 ACU917628:ACU917633 SY917628:SY917633 JC917628:JC917633 D917628:E917633 WVO852092:WVO852097 WLS852092:WLS852097 WBW852092:WBW852097 VSA852092:VSA852097 VIE852092:VIE852097 UYI852092:UYI852097 UOM852092:UOM852097 UEQ852092:UEQ852097 TUU852092:TUU852097 TKY852092:TKY852097 TBC852092:TBC852097 SRG852092:SRG852097 SHK852092:SHK852097 RXO852092:RXO852097 RNS852092:RNS852097 RDW852092:RDW852097 QUA852092:QUA852097 QKE852092:QKE852097 QAI852092:QAI852097 PQM852092:PQM852097 PGQ852092:PGQ852097 OWU852092:OWU852097 OMY852092:OMY852097 ODC852092:ODC852097 NTG852092:NTG852097 NJK852092:NJK852097 MZO852092:MZO852097 MPS852092:MPS852097 MFW852092:MFW852097 LWA852092:LWA852097 LME852092:LME852097 LCI852092:LCI852097 KSM852092:KSM852097 KIQ852092:KIQ852097 JYU852092:JYU852097 JOY852092:JOY852097 JFC852092:JFC852097 IVG852092:IVG852097 ILK852092:ILK852097 IBO852092:IBO852097 HRS852092:HRS852097 HHW852092:HHW852097 GYA852092:GYA852097 GOE852092:GOE852097 GEI852092:GEI852097 FUM852092:FUM852097 FKQ852092:FKQ852097 FAU852092:FAU852097 EQY852092:EQY852097 EHC852092:EHC852097 DXG852092:DXG852097 DNK852092:DNK852097 DDO852092:DDO852097 CTS852092:CTS852097 CJW852092:CJW852097 CAA852092:CAA852097 BQE852092:BQE852097 BGI852092:BGI852097 AWM852092:AWM852097 AMQ852092:AMQ852097 ACU852092:ACU852097 SY852092:SY852097 JC852092:JC852097 D852092:E852097 WVO786556:WVO786561 WLS786556:WLS786561 WBW786556:WBW786561 VSA786556:VSA786561 VIE786556:VIE786561 UYI786556:UYI786561 UOM786556:UOM786561 UEQ786556:UEQ786561 TUU786556:TUU786561 TKY786556:TKY786561 TBC786556:TBC786561 SRG786556:SRG786561 SHK786556:SHK786561 RXO786556:RXO786561 RNS786556:RNS786561 RDW786556:RDW786561 QUA786556:QUA786561 QKE786556:QKE786561 QAI786556:QAI786561 PQM786556:PQM786561 PGQ786556:PGQ786561 OWU786556:OWU786561 OMY786556:OMY786561 ODC786556:ODC786561 NTG786556:NTG786561 NJK786556:NJK786561 MZO786556:MZO786561 MPS786556:MPS786561 MFW786556:MFW786561 LWA786556:LWA786561 LME786556:LME786561 LCI786556:LCI786561 KSM786556:KSM786561 KIQ786556:KIQ786561 JYU786556:JYU786561 JOY786556:JOY786561 JFC786556:JFC786561 IVG786556:IVG786561 ILK786556:ILK786561 IBO786556:IBO786561 HRS786556:HRS786561 HHW786556:HHW786561 GYA786556:GYA786561 GOE786556:GOE786561 GEI786556:GEI786561 FUM786556:FUM786561 FKQ786556:FKQ786561 FAU786556:FAU786561 EQY786556:EQY786561 EHC786556:EHC786561 DXG786556:DXG786561 DNK786556:DNK786561 DDO786556:DDO786561 CTS786556:CTS786561 CJW786556:CJW786561 CAA786556:CAA786561 BQE786556:BQE786561 BGI786556:BGI786561 AWM786556:AWM786561 AMQ786556:AMQ786561 ACU786556:ACU786561 SY786556:SY786561 JC786556:JC786561 D786556:E786561 WVO721020:WVO721025 WLS721020:WLS721025 WBW721020:WBW721025 VSA721020:VSA721025 VIE721020:VIE721025 UYI721020:UYI721025 UOM721020:UOM721025 UEQ721020:UEQ721025 TUU721020:TUU721025 TKY721020:TKY721025 TBC721020:TBC721025 SRG721020:SRG721025 SHK721020:SHK721025 RXO721020:RXO721025 RNS721020:RNS721025 RDW721020:RDW721025 QUA721020:QUA721025 QKE721020:QKE721025 QAI721020:QAI721025 PQM721020:PQM721025 PGQ721020:PGQ721025 OWU721020:OWU721025 OMY721020:OMY721025 ODC721020:ODC721025 NTG721020:NTG721025 NJK721020:NJK721025 MZO721020:MZO721025 MPS721020:MPS721025 MFW721020:MFW721025 LWA721020:LWA721025 LME721020:LME721025 LCI721020:LCI721025 KSM721020:KSM721025 KIQ721020:KIQ721025 JYU721020:JYU721025 JOY721020:JOY721025 JFC721020:JFC721025 IVG721020:IVG721025 ILK721020:ILK721025 IBO721020:IBO721025 HRS721020:HRS721025 HHW721020:HHW721025 GYA721020:GYA721025 GOE721020:GOE721025 GEI721020:GEI721025 FUM721020:FUM721025 FKQ721020:FKQ721025 FAU721020:FAU721025 EQY721020:EQY721025 EHC721020:EHC721025 DXG721020:DXG721025 DNK721020:DNK721025 DDO721020:DDO721025 CTS721020:CTS721025 CJW721020:CJW721025 CAA721020:CAA721025 BQE721020:BQE721025 BGI721020:BGI721025 AWM721020:AWM721025 AMQ721020:AMQ721025 ACU721020:ACU721025 SY721020:SY721025 JC721020:JC721025 D721020:E721025 WVO655484:WVO655489 WLS655484:WLS655489 WBW655484:WBW655489 VSA655484:VSA655489 VIE655484:VIE655489 UYI655484:UYI655489 UOM655484:UOM655489 UEQ655484:UEQ655489 TUU655484:TUU655489 TKY655484:TKY655489 TBC655484:TBC655489 SRG655484:SRG655489 SHK655484:SHK655489 RXO655484:RXO655489 RNS655484:RNS655489 RDW655484:RDW655489 QUA655484:QUA655489 QKE655484:QKE655489 QAI655484:QAI655489 PQM655484:PQM655489 PGQ655484:PGQ655489 OWU655484:OWU655489 OMY655484:OMY655489 ODC655484:ODC655489 NTG655484:NTG655489 NJK655484:NJK655489 MZO655484:MZO655489 MPS655484:MPS655489 MFW655484:MFW655489 LWA655484:LWA655489 LME655484:LME655489 LCI655484:LCI655489 KSM655484:KSM655489 KIQ655484:KIQ655489 JYU655484:JYU655489 JOY655484:JOY655489 JFC655484:JFC655489 IVG655484:IVG655489 ILK655484:ILK655489 IBO655484:IBO655489 HRS655484:HRS655489 HHW655484:HHW655489 GYA655484:GYA655489 GOE655484:GOE655489 GEI655484:GEI655489 FUM655484:FUM655489 FKQ655484:FKQ655489 FAU655484:FAU655489 EQY655484:EQY655489 EHC655484:EHC655489 DXG655484:DXG655489 DNK655484:DNK655489 DDO655484:DDO655489 CTS655484:CTS655489 CJW655484:CJW655489 CAA655484:CAA655489 BQE655484:BQE655489 BGI655484:BGI655489 AWM655484:AWM655489 AMQ655484:AMQ655489 ACU655484:ACU655489 SY655484:SY655489 JC655484:JC655489 D655484:E655489 WVO589948:WVO589953 WLS589948:WLS589953 WBW589948:WBW589953 VSA589948:VSA589953 VIE589948:VIE589953 UYI589948:UYI589953 UOM589948:UOM589953 UEQ589948:UEQ589953 TUU589948:TUU589953 TKY589948:TKY589953 TBC589948:TBC589953 SRG589948:SRG589953 SHK589948:SHK589953 RXO589948:RXO589953 RNS589948:RNS589953 RDW589948:RDW589953 QUA589948:QUA589953 QKE589948:QKE589953 QAI589948:QAI589953 PQM589948:PQM589953 PGQ589948:PGQ589953 OWU589948:OWU589953 OMY589948:OMY589953 ODC589948:ODC589953 NTG589948:NTG589953 NJK589948:NJK589953 MZO589948:MZO589953 MPS589948:MPS589953 MFW589948:MFW589953 LWA589948:LWA589953 LME589948:LME589953 LCI589948:LCI589953 KSM589948:KSM589953 KIQ589948:KIQ589953 JYU589948:JYU589953 JOY589948:JOY589953 JFC589948:JFC589953 IVG589948:IVG589953 ILK589948:ILK589953 IBO589948:IBO589953 HRS589948:HRS589953 HHW589948:HHW589953 GYA589948:GYA589953 GOE589948:GOE589953 GEI589948:GEI589953 FUM589948:FUM589953 FKQ589948:FKQ589953 FAU589948:FAU589953 EQY589948:EQY589953 EHC589948:EHC589953 DXG589948:DXG589953 DNK589948:DNK589953 DDO589948:DDO589953 CTS589948:CTS589953 CJW589948:CJW589953 CAA589948:CAA589953 BQE589948:BQE589953 BGI589948:BGI589953 AWM589948:AWM589953 AMQ589948:AMQ589953 ACU589948:ACU589953 SY589948:SY589953 JC589948:JC589953 D589948:E589953 WVO524412:WVO524417 WLS524412:WLS524417 WBW524412:WBW524417 VSA524412:VSA524417 VIE524412:VIE524417 UYI524412:UYI524417 UOM524412:UOM524417 UEQ524412:UEQ524417 TUU524412:TUU524417 TKY524412:TKY524417 TBC524412:TBC524417 SRG524412:SRG524417 SHK524412:SHK524417 RXO524412:RXO524417 RNS524412:RNS524417 RDW524412:RDW524417 QUA524412:QUA524417 QKE524412:QKE524417 QAI524412:QAI524417 PQM524412:PQM524417 PGQ524412:PGQ524417 OWU524412:OWU524417 OMY524412:OMY524417 ODC524412:ODC524417 NTG524412:NTG524417 NJK524412:NJK524417 MZO524412:MZO524417 MPS524412:MPS524417 MFW524412:MFW524417 LWA524412:LWA524417 LME524412:LME524417 LCI524412:LCI524417 KSM524412:KSM524417 KIQ524412:KIQ524417 JYU524412:JYU524417 JOY524412:JOY524417 JFC524412:JFC524417 IVG524412:IVG524417 ILK524412:ILK524417 IBO524412:IBO524417 HRS524412:HRS524417 HHW524412:HHW524417 GYA524412:GYA524417 GOE524412:GOE524417 GEI524412:GEI524417 FUM524412:FUM524417 FKQ524412:FKQ524417 FAU524412:FAU524417 EQY524412:EQY524417 EHC524412:EHC524417 DXG524412:DXG524417 DNK524412:DNK524417 DDO524412:DDO524417 CTS524412:CTS524417 CJW524412:CJW524417 CAA524412:CAA524417 BQE524412:BQE524417 BGI524412:BGI524417 AWM524412:AWM524417 AMQ524412:AMQ524417 ACU524412:ACU524417 SY524412:SY524417 JC524412:JC524417 D524412:E524417 WVO458876:WVO458881 WLS458876:WLS458881 WBW458876:WBW458881 VSA458876:VSA458881 VIE458876:VIE458881 UYI458876:UYI458881 UOM458876:UOM458881 UEQ458876:UEQ458881 TUU458876:TUU458881 TKY458876:TKY458881 TBC458876:TBC458881 SRG458876:SRG458881 SHK458876:SHK458881 RXO458876:RXO458881 RNS458876:RNS458881 RDW458876:RDW458881 QUA458876:QUA458881 QKE458876:QKE458881 QAI458876:QAI458881 PQM458876:PQM458881 PGQ458876:PGQ458881 OWU458876:OWU458881 OMY458876:OMY458881 ODC458876:ODC458881 NTG458876:NTG458881 NJK458876:NJK458881 MZO458876:MZO458881 MPS458876:MPS458881 MFW458876:MFW458881 LWA458876:LWA458881 LME458876:LME458881 LCI458876:LCI458881 KSM458876:KSM458881 KIQ458876:KIQ458881 JYU458876:JYU458881 JOY458876:JOY458881 JFC458876:JFC458881 IVG458876:IVG458881 ILK458876:ILK458881 IBO458876:IBO458881 HRS458876:HRS458881 HHW458876:HHW458881 GYA458876:GYA458881 GOE458876:GOE458881 GEI458876:GEI458881 FUM458876:FUM458881 FKQ458876:FKQ458881 FAU458876:FAU458881 EQY458876:EQY458881 EHC458876:EHC458881 DXG458876:DXG458881 DNK458876:DNK458881 DDO458876:DDO458881 CTS458876:CTS458881 CJW458876:CJW458881 CAA458876:CAA458881 BQE458876:BQE458881 BGI458876:BGI458881 AWM458876:AWM458881 AMQ458876:AMQ458881 ACU458876:ACU458881 SY458876:SY458881 JC458876:JC458881 D458876:E458881 WVO393340:WVO393345 WLS393340:WLS393345 WBW393340:WBW393345 VSA393340:VSA393345 VIE393340:VIE393345 UYI393340:UYI393345 UOM393340:UOM393345 UEQ393340:UEQ393345 TUU393340:TUU393345 TKY393340:TKY393345 TBC393340:TBC393345 SRG393340:SRG393345 SHK393340:SHK393345 RXO393340:RXO393345 RNS393340:RNS393345 RDW393340:RDW393345 QUA393340:QUA393345 QKE393340:QKE393345 QAI393340:QAI393345 PQM393340:PQM393345 PGQ393340:PGQ393345 OWU393340:OWU393345 OMY393340:OMY393345 ODC393340:ODC393345 NTG393340:NTG393345 NJK393340:NJK393345 MZO393340:MZO393345 MPS393340:MPS393345 MFW393340:MFW393345 LWA393340:LWA393345 LME393340:LME393345 LCI393340:LCI393345 KSM393340:KSM393345 KIQ393340:KIQ393345 JYU393340:JYU393345 JOY393340:JOY393345 JFC393340:JFC393345 IVG393340:IVG393345 ILK393340:ILK393345 IBO393340:IBO393345 HRS393340:HRS393345 HHW393340:HHW393345 GYA393340:GYA393345 GOE393340:GOE393345 GEI393340:GEI393345 FUM393340:FUM393345 FKQ393340:FKQ393345 FAU393340:FAU393345 EQY393340:EQY393345 EHC393340:EHC393345 DXG393340:DXG393345 DNK393340:DNK393345 DDO393340:DDO393345 CTS393340:CTS393345 CJW393340:CJW393345 CAA393340:CAA393345 BQE393340:BQE393345 BGI393340:BGI393345 AWM393340:AWM393345 AMQ393340:AMQ393345 ACU393340:ACU393345 SY393340:SY393345 JC393340:JC393345 D393340:E393345 WVO327804:WVO327809 WLS327804:WLS327809 WBW327804:WBW327809 VSA327804:VSA327809 VIE327804:VIE327809 UYI327804:UYI327809 UOM327804:UOM327809 UEQ327804:UEQ327809 TUU327804:TUU327809 TKY327804:TKY327809 TBC327804:TBC327809 SRG327804:SRG327809 SHK327804:SHK327809 RXO327804:RXO327809 RNS327804:RNS327809 RDW327804:RDW327809 QUA327804:QUA327809 QKE327804:QKE327809 QAI327804:QAI327809 PQM327804:PQM327809 PGQ327804:PGQ327809 OWU327804:OWU327809 OMY327804:OMY327809 ODC327804:ODC327809 NTG327804:NTG327809 NJK327804:NJK327809 MZO327804:MZO327809 MPS327804:MPS327809 MFW327804:MFW327809 LWA327804:LWA327809 LME327804:LME327809 LCI327804:LCI327809 KSM327804:KSM327809 KIQ327804:KIQ327809 JYU327804:JYU327809 JOY327804:JOY327809 JFC327804:JFC327809 IVG327804:IVG327809 ILK327804:ILK327809 IBO327804:IBO327809 HRS327804:HRS327809 HHW327804:HHW327809 GYA327804:GYA327809 GOE327804:GOE327809 GEI327804:GEI327809 FUM327804:FUM327809 FKQ327804:FKQ327809 FAU327804:FAU327809 EQY327804:EQY327809 EHC327804:EHC327809 DXG327804:DXG327809 DNK327804:DNK327809 DDO327804:DDO327809 CTS327804:CTS327809 CJW327804:CJW327809 CAA327804:CAA327809 BQE327804:BQE327809 BGI327804:BGI327809 AWM327804:AWM327809 AMQ327804:AMQ327809 ACU327804:ACU327809 SY327804:SY327809 JC327804:JC327809 D327804:E327809 WVO262268:WVO262273 WLS262268:WLS262273 WBW262268:WBW262273 VSA262268:VSA262273 VIE262268:VIE262273 UYI262268:UYI262273 UOM262268:UOM262273 UEQ262268:UEQ262273 TUU262268:TUU262273 TKY262268:TKY262273 TBC262268:TBC262273 SRG262268:SRG262273 SHK262268:SHK262273 RXO262268:RXO262273 RNS262268:RNS262273 RDW262268:RDW262273 QUA262268:QUA262273 QKE262268:QKE262273 QAI262268:QAI262273 PQM262268:PQM262273 PGQ262268:PGQ262273 OWU262268:OWU262273 OMY262268:OMY262273 ODC262268:ODC262273 NTG262268:NTG262273 NJK262268:NJK262273 MZO262268:MZO262273 MPS262268:MPS262273 MFW262268:MFW262273 LWA262268:LWA262273 LME262268:LME262273 LCI262268:LCI262273 KSM262268:KSM262273 KIQ262268:KIQ262273 JYU262268:JYU262273 JOY262268:JOY262273 JFC262268:JFC262273 IVG262268:IVG262273 ILK262268:ILK262273 IBO262268:IBO262273 HRS262268:HRS262273 HHW262268:HHW262273 GYA262268:GYA262273 GOE262268:GOE262273 GEI262268:GEI262273 FUM262268:FUM262273 FKQ262268:FKQ262273 FAU262268:FAU262273 EQY262268:EQY262273 EHC262268:EHC262273 DXG262268:DXG262273 DNK262268:DNK262273 DDO262268:DDO262273 CTS262268:CTS262273 CJW262268:CJW262273 CAA262268:CAA262273 BQE262268:BQE262273 BGI262268:BGI262273 AWM262268:AWM262273 AMQ262268:AMQ262273 ACU262268:ACU262273 SY262268:SY262273 JC262268:JC262273 D262268:E262273 WVO196732:WVO196737 WLS196732:WLS196737 WBW196732:WBW196737 VSA196732:VSA196737 VIE196732:VIE196737 UYI196732:UYI196737 UOM196732:UOM196737 UEQ196732:UEQ196737 TUU196732:TUU196737 TKY196732:TKY196737 TBC196732:TBC196737 SRG196732:SRG196737 SHK196732:SHK196737 RXO196732:RXO196737 RNS196732:RNS196737 RDW196732:RDW196737 QUA196732:QUA196737 QKE196732:QKE196737 QAI196732:QAI196737 PQM196732:PQM196737 PGQ196732:PGQ196737 OWU196732:OWU196737 OMY196732:OMY196737 ODC196732:ODC196737 NTG196732:NTG196737 NJK196732:NJK196737 MZO196732:MZO196737 MPS196732:MPS196737 MFW196732:MFW196737 LWA196732:LWA196737 LME196732:LME196737 LCI196732:LCI196737 KSM196732:KSM196737 KIQ196732:KIQ196737 JYU196732:JYU196737 JOY196732:JOY196737 JFC196732:JFC196737 IVG196732:IVG196737 ILK196732:ILK196737 IBO196732:IBO196737 HRS196732:HRS196737 HHW196732:HHW196737 GYA196732:GYA196737 GOE196732:GOE196737 GEI196732:GEI196737 FUM196732:FUM196737 FKQ196732:FKQ196737 FAU196732:FAU196737 EQY196732:EQY196737 EHC196732:EHC196737 DXG196732:DXG196737 DNK196732:DNK196737 DDO196732:DDO196737 CTS196732:CTS196737 CJW196732:CJW196737 CAA196732:CAA196737 BQE196732:BQE196737 BGI196732:BGI196737 AWM196732:AWM196737 AMQ196732:AMQ196737 ACU196732:ACU196737 SY196732:SY196737 JC196732:JC196737 D196732:E196737 WVO131196:WVO131201 WLS131196:WLS131201 WBW131196:WBW131201 VSA131196:VSA131201 VIE131196:VIE131201 UYI131196:UYI131201 UOM131196:UOM131201 UEQ131196:UEQ131201 TUU131196:TUU131201 TKY131196:TKY131201 TBC131196:TBC131201 SRG131196:SRG131201 SHK131196:SHK131201 RXO131196:RXO131201 RNS131196:RNS131201 RDW131196:RDW131201 QUA131196:QUA131201 QKE131196:QKE131201 QAI131196:QAI131201 PQM131196:PQM131201 PGQ131196:PGQ131201 OWU131196:OWU131201 OMY131196:OMY131201 ODC131196:ODC131201 NTG131196:NTG131201 NJK131196:NJK131201 MZO131196:MZO131201 MPS131196:MPS131201 MFW131196:MFW131201 LWA131196:LWA131201 LME131196:LME131201 LCI131196:LCI131201 KSM131196:KSM131201 KIQ131196:KIQ131201 JYU131196:JYU131201 JOY131196:JOY131201 JFC131196:JFC131201 IVG131196:IVG131201 ILK131196:ILK131201 IBO131196:IBO131201 HRS131196:HRS131201 HHW131196:HHW131201 GYA131196:GYA131201 GOE131196:GOE131201 GEI131196:GEI131201 FUM131196:FUM131201 FKQ131196:FKQ131201 FAU131196:FAU131201 EQY131196:EQY131201 EHC131196:EHC131201 DXG131196:DXG131201 DNK131196:DNK131201 DDO131196:DDO131201 CTS131196:CTS131201 CJW131196:CJW131201 CAA131196:CAA131201 BQE131196:BQE131201 BGI131196:BGI131201 AWM131196:AWM131201 AMQ131196:AMQ131201 ACU131196:ACU131201 SY131196:SY131201 JC131196:JC131201 D131196:E131201 WVO65660:WVO65665 WLS65660:WLS65665 WBW65660:WBW65665 VSA65660:VSA65665 VIE65660:VIE65665 UYI65660:UYI65665 UOM65660:UOM65665 UEQ65660:UEQ65665 TUU65660:TUU65665 TKY65660:TKY65665 TBC65660:TBC65665 SRG65660:SRG65665 SHK65660:SHK65665 RXO65660:RXO65665 RNS65660:RNS65665 RDW65660:RDW65665 QUA65660:QUA65665 QKE65660:QKE65665 QAI65660:QAI65665 PQM65660:PQM65665 PGQ65660:PGQ65665 OWU65660:OWU65665 OMY65660:OMY65665 ODC65660:ODC65665 NTG65660:NTG65665 NJK65660:NJK65665 MZO65660:MZO65665 MPS65660:MPS65665 MFW65660:MFW65665 LWA65660:LWA65665 LME65660:LME65665 LCI65660:LCI65665 KSM65660:KSM65665 KIQ65660:KIQ65665 JYU65660:JYU65665 JOY65660:JOY65665 JFC65660:JFC65665 IVG65660:IVG65665 ILK65660:ILK65665 IBO65660:IBO65665 HRS65660:HRS65665 HHW65660:HHW65665 GYA65660:GYA65665 GOE65660:GOE65665 GEI65660:GEI65665 FUM65660:FUM65665 FKQ65660:FKQ65665 FAU65660:FAU65665 EQY65660:EQY65665 EHC65660:EHC65665 DXG65660:DXG65665 DNK65660:DNK65665 DDO65660:DDO65665 CTS65660:CTS65665 CJW65660:CJW65665 CAA65660:CAA65665 BQE65660:BQE65665 BGI65660:BGI65665 AWM65660:AWM65665 AMQ65660:AMQ65665 ACU65660:ACU65665 SY65660:SY65665 JC65660:JC65665 D65660:E65665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JC195:JC201 WVO105:WVO111 WLS105:WLS111 WBW105:WBW111 VSA105:VSA111 VIE105:VIE111 UYI105:UYI111 UOM105:UOM111 UEQ105:UEQ111 TUU105:TUU111 TKY105:TKY111 TBC105:TBC111 SRG105:SRG111 SHK105:SHK111 RXO105:RXO111 RNS105:RNS111 RDW105:RDW111 QUA105:QUA111 QKE105:QKE111 QAI105:QAI111 PQM105:PQM111 PGQ105:PGQ111 OWU105:OWU111 OMY105:OMY111 ODC105:ODC111 NTG105:NTG111 NJK105:NJK111 MZO105:MZO111 MPS105:MPS111 MFW105:MFW111 LWA105:LWA111 LME105:LME111 LCI105:LCI111 KSM105:KSM111 KIQ105:KIQ111 JYU105:JYU111 JOY105:JOY111 JFC105:JFC111 IVG105:IVG111 ILK105:ILK111 IBO105:IBO111 HRS105:HRS111 HHW105:HHW111 GYA105:GYA111 GOE105:GOE111 GEI105:GEI111 FUM105:FUM111 FKQ105:FKQ111 FAU105:FAU111 EQY105:EQY111 EHC105:EHC111 DXG105:DXG111 DNK105:DNK111 DDO105:DDO111 CTS105:CTS111 CJW105:CJW111 CAA105:CAA111 BQE105:BQE111 BGI105:BGI111 AWM105:AWM111 AMQ105:AMQ111 ACU105:ACU111 SY105:SY111 JC105:JC111 WVO114:WVO120 WLS114:WLS120 WBW114:WBW120 VSA114:VSA120 VIE114:VIE120 UYI114:UYI120 UOM114:UOM120 UEQ114:UEQ120 TUU114:TUU120 TKY114:TKY120 TBC114:TBC120 SRG114:SRG120 SHK114:SHK120 RXO114:RXO120 RNS114:RNS120 RDW114:RDW120 QUA114:QUA120 QKE114:QKE120 QAI114:QAI120 PQM114:PQM120 PGQ114:PGQ120 OWU114:OWU120 OMY114:OMY120 ODC114:ODC120 NTG114:NTG120 NJK114:NJK120 MZO114:MZO120 MPS114:MPS120 MFW114:MFW120 LWA114:LWA120 LME114:LME120 LCI114:LCI120 KSM114:KSM120 KIQ114:KIQ120 JYU114:JYU120 JOY114:JOY120 JFC114:JFC120 IVG114:IVG120 ILK114:ILK120 IBO114:IBO120 HRS114:HRS120 HHW114:HHW120 GYA114:GYA120 GOE114:GOE120 GEI114:GEI120 FUM114:FUM120 FKQ114:FKQ120 FAU114:FAU120 EQY114:EQY120 EHC114:EHC120 DXG114:DXG120 DNK114:DNK120 DDO114:DDO120 CTS114:CTS120 CJW114:CJW120 CAA114:CAA120 BQE114:BQE120 BGI114:BGI120 AWM114:AWM120 AMQ114:AMQ120 ACU114:ACU120 SY114:SY120 JC114:JC120 WVO123:WVO129 WLS123:WLS129 WBW123:WBW129 VSA123:VSA129 VIE123:VIE129 UYI123:UYI129 UOM123:UOM129 UEQ123:UEQ129 TUU123:TUU129 TKY123:TKY129 TBC123:TBC129 SRG123:SRG129 SHK123:SHK129 RXO123:RXO129 RNS123:RNS129 RDW123:RDW129 QUA123:QUA129 QKE123:QKE129 QAI123:QAI129 PQM123:PQM129 PGQ123:PGQ129 OWU123:OWU129 OMY123:OMY129 ODC123:ODC129 NTG123:NTG129 NJK123:NJK129 MZO123:MZO129 MPS123:MPS129 MFW123:MFW129 LWA123:LWA129 LME123:LME129 LCI123:LCI129 KSM123:KSM129 KIQ123:KIQ129 JYU123:JYU129 JOY123:JOY129 JFC123:JFC129 IVG123:IVG129 ILK123:ILK129 IBO123:IBO129 HRS123:HRS129 HHW123:HHW129 GYA123:GYA129 GOE123:GOE129 GEI123:GEI129 FUM123:FUM129 FKQ123:FKQ129 FAU123:FAU129 EQY123:EQY129 EHC123:EHC129 DXG123:DXG129 DNK123:DNK129 DDO123:DDO129 CTS123:CTS129 CJW123:CJW129 CAA123:CAA129 BQE123:BQE129 BGI123:BGI129 AWM123:AWM129 AMQ123:AMQ129 ACU123:ACU129 SY123:SY129 JC123:JC129 WVO132:WVO138 WLS132:WLS138 WBW132:WBW138 VSA132:VSA138 VIE132:VIE138 UYI132:UYI138 UOM132:UOM138 UEQ132:UEQ138 TUU132:TUU138 TKY132:TKY138 TBC132:TBC138 SRG132:SRG138 SHK132:SHK138 RXO132:RXO138 RNS132:RNS138 RDW132:RDW138 QUA132:QUA138 QKE132:QKE138 QAI132:QAI138 PQM132:PQM138 PGQ132:PGQ138 OWU132:OWU138 OMY132:OMY138 ODC132:ODC138 NTG132:NTG138 NJK132:NJK138 MZO132:MZO138 MPS132:MPS138 MFW132:MFW138 LWA132:LWA138 LME132:LME138 LCI132:LCI138 KSM132:KSM138 KIQ132:KIQ138 JYU132:JYU138 JOY132:JOY138 JFC132:JFC138 IVG132:IVG138 ILK132:ILK138 IBO132:IBO138 HRS132:HRS138 HHW132:HHW138 GYA132:GYA138 GOE132:GOE138 GEI132:GEI138 FUM132:FUM138 FKQ132:FKQ138 FAU132:FAU138 EQY132:EQY138 EHC132:EHC138 DXG132:DXG138 DNK132:DNK138 DDO132:DDO138 CTS132:CTS138 CJW132:CJW138 CAA132:CAA138 BQE132:BQE138 BGI132:BGI138 AWM132:AWM138 AMQ132:AMQ138 ACU132:ACU138 SY132:SY138 JC132:JC138 WVO141:WVO147 WLS141:WLS147 WBW141:WBW147 VSA141:VSA147 VIE141:VIE147 UYI141:UYI147 UOM141:UOM147 UEQ141:UEQ147 TUU141:TUU147 TKY141:TKY147 TBC141:TBC147 SRG141:SRG147 SHK141:SHK147 RXO141:RXO147 RNS141:RNS147 RDW141:RDW147 QUA141:QUA147 QKE141:QKE147 QAI141:QAI147 PQM141:PQM147 PGQ141:PGQ147 OWU141:OWU147 OMY141:OMY147 ODC141:ODC147 NTG141:NTG147 NJK141:NJK147 MZO141:MZO147 MPS141:MPS147 MFW141:MFW147 LWA141:LWA147 LME141:LME147 LCI141:LCI147 KSM141:KSM147 KIQ141:KIQ147 JYU141:JYU147 JOY141:JOY147 JFC141:JFC147 IVG141:IVG147 ILK141:ILK147 IBO141:IBO147 HRS141:HRS147 HHW141:HHW147 GYA141:GYA147 GOE141:GOE147 GEI141:GEI147 FUM141:FUM147 FKQ141:FKQ147 FAU141:FAU147 EQY141:EQY147 EHC141:EHC147 DXG141:DXG147 DNK141:DNK147 DDO141:DDO147 CTS141:CTS147 CJW141:CJW147 CAA141:CAA147 BQE141:BQE147 BGI141:BGI147 AWM141:AWM147 AMQ141:AMQ147 ACU141:ACU147 SY141:SY147 JC141:JC147 WVO150:WVO156 WLS150:WLS156 WBW150:WBW156 VSA150:VSA156 VIE150:VIE156 UYI150:UYI156 UOM150:UOM156 UEQ150:UEQ156 TUU150:TUU156 TKY150:TKY156 TBC150:TBC156 SRG150:SRG156 SHK150:SHK156 RXO150:RXO156 RNS150:RNS156 RDW150:RDW156 QUA150:QUA156 QKE150:QKE156 QAI150:QAI156 PQM150:PQM156 PGQ150:PGQ156 OWU150:OWU156 OMY150:OMY156 ODC150:ODC156 NTG150:NTG156 NJK150:NJK156 MZO150:MZO156 MPS150:MPS156 MFW150:MFW156 LWA150:LWA156 LME150:LME156 LCI150:LCI156 KSM150:KSM156 KIQ150:KIQ156 JYU150:JYU156 JOY150:JOY156 JFC150:JFC156 IVG150:IVG156 ILK150:ILK156 IBO150:IBO156 HRS150:HRS156 HHW150:HHW156 GYA150:GYA156 GOE150:GOE156 GEI150:GEI156 FUM150:FUM156 FKQ150:FKQ156 FAU150:FAU156 EQY150:EQY156 EHC150:EHC156 DXG150:DXG156 DNK150:DNK156 DDO150:DDO156 CTS150:CTS156 CJW150:CJW156 CAA150:CAA156 BQE150:BQE156 BGI150:BGI156 AWM150:AWM156 AMQ150:AMQ156 ACU150:ACU156 SY150:SY156 JC150:JC156 WVO159:WVO165 WLS159:WLS165 WBW159:WBW165 VSA159:VSA165 VIE159:VIE165 UYI159:UYI165 UOM159:UOM165 UEQ159:UEQ165 TUU159:TUU165 TKY159:TKY165 TBC159:TBC165 SRG159:SRG165 SHK159:SHK165 RXO159:RXO165 RNS159:RNS165 RDW159:RDW165 QUA159:QUA165 QKE159:QKE165 QAI159:QAI165 PQM159:PQM165 PGQ159:PGQ165 OWU159:OWU165 OMY159:OMY165 ODC159:ODC165 NTG159:NTG165 NJK159:NJK165 MZO159:MZO165 MPS159:MPS165 MFW159:MFW165 LWA159:LWA165 LME159:LME165 LCI159:LCI165 KSM159:KSM165 KIQ159:KIQ165 JYU159:JYU165 JOY159:JOY165 JFC159:JFC165 IVG159:IVG165 ILK159:ILK165 IBO159:IBO165 HRS159:HRS165 HHW159:HHW165 GYA159:GYA165 GOE159:GOE165 GEI159:GEI165 FUM159:FUM165 FKQ159:FKQ165 FAU159:FAU165 EQY159:EQY165 EHC159:EHC165 DXG159:DXG165 DNK159:DNK165 DDO159:DDO165 CTS159:CTS165 CJW159:CJW165 CAA159:CAA165 BQE159:BQE165 BGI159:BGI165 AWM159:AWM165 AMQ159:AMQ165 ACU159:ACU165 SY159:SY165 JC159:JC165 WVO168:WVO174 WLS168:WLS174 WBW168:WBW174 VSA168:VSA174 VIE168:VIE174 UYI168:UYI174 UOM168:UOM174 UEQ168:UEQ174 TUU168:TUU174 TKY168:TKY174 TBC168:TBC174 SRG168:SRG174 SHK168:SHK174 RXO168:RXO174 RNS168:RNS174 RDW168:RDW174 QUA168:QUA174 QKE168:QKE174 QAI168:QAI174 PQM168:PQM174 PGQ168:PGQ174 OWU168:OWU174 OMY168:OMY174 ODC168:ODC174 NTG168:NTG174 NJK168:NJK174 MZO168:MZO174 MPS168:MPS174 MFW168:MFW174 LWA168:LWA174 LME168:LME174 LCI168:LCI174 KSM168:KSM174 KIQ168:KIQ174 JYU168:JYU174 JOY168:JOY174 JFC168:JFC174 IVG168:IVG174 ILK168:ILK174 IBO168:IBO174 HRS168:HRS174 HHW168:HHW174 GYA168:GYA174 GOE168:GOE174 GEI168:GEI174 FUM168:FUM174 FKQ168:FKQ174 FAU168:FAU174 EQY168:EQY174 EHC168:EHC174 DXG168:DXG174 DNK168:DNK174 DDO168:DDO174 CTS168:CTS174 CJW168:CJW174 CAA168:CAA174 BQE168:BQE174 BGI168:BGI174 AWM168:AWM174 AMQ168:AMQ174 ACU168:ACU174 SY168:SY174 JC168:JC174 WVO177:WVO183 WLS177:WLS183 WBW177:WBW183 VSA177:VSA183 VIE177:VIE183 UYI177:UYI183 UOM177:UOM183 UEQ177:UEQ183 TUU177:TUU183 TKY177:TKY183 TBC177:TBC183 SRG177:SRG183 SHK177:SHK183 RXO177:RXO183 RNS177:RNS183 RDW177:RDW183 QUA177:QUA183 QKE177:QKE183 QAI177:QAI183 PQM177:PQM183 PGQ177:PGQ183 OWU177:OWU183 OMY177:OMY183 ODC177:ODC183 NTG177:NTG183 NJK177:NJK183 MZO177:MZO183 MPS177:MPS183 MFW177:MFW183 LWA177:LWA183 LME177:LME183 LCI177:LCI183 KSM177:KSM183 KIQ177:KIQ183 JYU177:JYU183 JOY177:JOY183 JFC177:JFC183 IVG177:IVG183 ILK177:ILK183 IBO177:IBO183 HRS177:HRS183 HHW177:HHW183 GYA177:GYA183 GOE177:GOE183 GEI177:GEI183 FUM177:FUM183 FKQ177:FKQ183 FAU177:FAU183 EQY177:EQY183 EHC177:EHC183 DXG177:DXG183 DNK177:DNK183 DDO177:DDO183 CTS177:CTS183 CJW177:CJW183 CAA177:CAA183 BQE177:BQE183 BGI177:BGI183 AWM177:AWM183 AMQ177:AMQ183 ACU177:ACU183 SY177:SY183 JC177:JC183 WVO186:WVO192 WLS186:WLS192 WBW186:WBW192 VSA186:VSA192 VIE186:VIE192 UYI186:UYI192 UOM186:UOM192 UEQ186:UEQ192 TUU186:TUU192 TKY186:TKY192 TBC186:TBC192 SRG186:SRG192 SHK186:SHK192 RXO186:RXO192 RNS186:RNS192 RDW186:RDW192 QUA186:QUA192 QKE186:QKE192 QAI186:QAI192 PQM186:PQM192 PGQ186:PGQ192 OWU186:OWU192 OMY186:OMY192 ODC186:ODC192 NTG186:NTG192 NJK186:NJK192 MZO186:MZO192 MPS186:MPS192 MFW186:MFW192 LWA186:LWA192 LME186:LME192 LCI186:LCI192 KSM186:KSM192 KIQ186:KIQ192 JYU186:JYU192 JOY186:JOY192 JFC186:JFC192 IVG186:IVG192 ILK186:ILK192 IBO186:IBO192 HRS186:HRS192 HHW186:HHW192 GYA186:GYA192 GOE186:GOE192 GEI186:GEI192 FUM186:FUM192 FKQ186:FKQ192 FAU186:FAU192 EQY186:EQY192 EHC186:EHC192 DXG186:DXG192 DNK186:DNK192 DDO186:DDO192 CTS186:CTS192 CJW186:CJW192 CAA186:CAA192 BQE186:BQE192 BGI186:BGI192 AWM186:AWM192 AMQ186:AMQ192 ACU186:ACU192 SY186:SY192 JC186:JC192 WVO195:WVO201 WLS195:WLS201 WBW195:WBW201 VSA195:VSA201 VIE195:VIE201 UYI195:UYI201 UOM195:UOM201 UEQ195:UEQ201 TUU195:TUU201 TKY195:TKY201 TBC195:TBC201 SRG195:SRG201 SHK195:SHK201 RXO195:RXO201 RNS195:RNS201 RDW195:RDW201 QUA195:QUA201 QKE195:QKE201 QAI195:QAI201 PQM195:PQM201 PGQ195:PGQ201 OWU195:OWU201 OMY195:OMY201 ODC195:ODC201 NTG195:NTG201 NJK195:NJK201 MZO195:MZO201 MPS195:MPS201 MFW195:MFW201 LWA195:LWA201 LME195:LME201 LCI195:LCI201 KSM195:KSM201 KIQ195:KIQ201 JYU195:JYU201 JOY195:JOY201 JFC195:JFC201 IVG195:IVG201 ILK195:ILK201 IBO195:IBO201 HRS195:HRS201 HHW195:HHW201 GYA195:GYA201 GOE195:GOE201 GEI195:GEI201 FUM195:FUM201 FKQ195:FKQ201 FAU195:FAU201 EQY195:EQY201 EHC195:EHC201 DXG195:DXG201 DNK195:DNK201 DDO195:DDO201 CTS195:CTS201 CJW195:CJW201 CAA195:CAA201 BQE195:BQE201 BGI195:BGI201 AWM195:AWM201 AMQ195:AMQ201 ACU195:ACU201 SY195:SY201 WVO94:WVO102 WLS94:WLS102 WBW94:WBW102 VSA94:VSA102 VIE94:VIE102 UYI94:UYI102 UOM94:UOM102 UEQ94:UEQ102 TUU94:TUU102 TKY94:TKY102 TBC94:TBC102 SRG94:SRG102 SHK94:SHK102 RXO94:RXO102 RNS94:RNS102 RDW94:RDW102 QUA94:QUA102 QKE94:QKE102 QAI94:QAI102 PQM94:PQM102 PGQ94:PGQ102 OWU94:OWU102 OMY94:OMY102 ODC94:ODC102 NTG94:NTG102 NJK94:NJK102 MZO94:MZO102 MPS94:MPS102 MFW94:MFW102 LWA94:LWA102 LME94:LME102 LCI94:LCI102 KSM94:KSM102 KIQ94:KIQ102 JYU94:JYU102 JOY94:JOY102 JFC94:JFC102 IVG94:IVG102 ILK94:ILK102 IBO94:IBO102 HRS94:HRS102 HHW94:HHW102 GYA94:GYA102 GOE94:GOE102 GEI94:GEI102 FUM94:FUM102 FKQ94:FKQ102 FAU94:FAU102 EQY94:EQY102 EHC94:EHC102 DXG94:DXG102 DNK94:DNK102 DDO94:DDO102 CTS94:CTS102 CJW94:CJW102 CAA94:CAA102 BQE94:BQE102 BGI94:BGI102 AWM94:AWM102 AMQ94:AMQ102 ACU94:ACU102 SY94:SY102 JC94:JC102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6" t="s">
        <v>0</v>
      </c>
      <c r="C1" s="1046"/>
      <c r="D1" s="1046"/>
      <c r="E1" s="1046"/>
      <c r="F1" s="1046"/>
      <c r="G1" s="1046"/>
      <c r="H1" s="1046"/>
      <c r="I1" s="1046"/>
      <c r="J1" s="1046"/>
      <c r="K1" s="1046"/>
      <c r="L1" s="1046"/>
      <c r="M1" s="1046"/>
      <c r="N1" s="1046"/>
      <c r="O1" s="1046"/>
      <c r="P1" s="1046"/>
      <c r="Q1" s="1046"/>
      <c r="R1" s="1046"/>
      <c r="S1" s="1046"/>
      <c r="T1" s="1046"/>
      <c r="U1" s="1046"/>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7" t="s">
        <v>3</v>
      </c>
      <c r="B4" s="1047"/>
      <c r="C4" s="1047"/>
      <c r="D4" s="1047"/>
      <c r="E4" s="1047"/>
      <c r="F4" s="1047"/>
      <c r="G4" s="1047"/>
      <c r="H4" s="1047"/>
      <c r="I4" s="1047"/>
      <c r="J4" s="1047"/>
      <c r="K4" s="1047"/>
      <c r="L4" s="1047"/>
      <c r="M4" s="1047"/>
      <c r="N4" s="1047"/>
      <c r="O4" s="1047"/>
      <c r="P4" s="1047"/>
      <c r="Q4" s="1047"/>
      <c r="R4" s="1047"/>
      <c r="S4" s="1047"/>
      <c r="T4" s="1047"/>
      <c r="U4" s="1047"/>
      <c r="V4" s="1047"/>
      <c r="W4" s="1047"/>
      <c r="X4" s="1047"/>
      <c r="Y4" s="1047"/>
      <c r="Z4" s="1047"/>
      <c r="AA4" s="1047"/>
      <c r="AB4" s="1047"/>
      <c r="AC4" s="1047"/>
      <c r="AD4" s="1047"/>
      <c r="AE4" s="1047"/>
      <c r="AF4" s="1047"/>
      <c r="AG4" s="1047"/>
      <c r="AH4" s="1047"/>
      <c r="AI4" s="1047"/>
      <c r="AJ4" s="1047"/>
      <c r="AK4" s="1047"/>
      <c r="AL4" s="1047"/>
      <c r="AM4" s="1047"/>
      <c r="AN4" s="1047"/>
      <c r="AO4" s="1047"/>
      <c r="AP4" s="1047"/>
      <c r="AQ4" s="1047"/>
      <c r="AR4" s="1047"/>
      <c r="AS4" s="1047"/>
      <c r="AT4" s="1047"/>
      <c r="AU4" s="1047"/>
      <c r="AV4" s="1047"/>
      <c r="AW4" s="1047"/>
      <c r="AX4" s="1047"/>
      <c r="AY4" s="1047"/>
      <c r="AZ4" s="1047"/>
      <c r="BA4" s="1047"/>
      <c r="BB4" s="1047"/>
      <c r="BC4" s="1047"/>
      <c r="BD4" s="1047"/>
    </row>
    <row r="5" spans="1:150" s="205" customFormat="1" ht="72.75" customHeight="1" thickBot="1" x14ac:dyDescent="0.3">
      <c r="A5" s="1047" t="s">
        <v>4</v>
      </c>
      <c r="B5" s="1047"/>
      <c r="C5" s="1047"/>
      <c r="D5" s="1047"/>
      <c r="E5" s="1047"/>
      <c r="F5" s="1047"/>
      <c r="G5" s="1047"/>
      <c r="H5" s="1047"/>
      <c r="I5" s="1047"/>
      <c r="J5" s="1047"/>
      <c r="K5" s="1047"/>
      <c r="L5" s="1047"/>
      <c r="M5" s="1047"/>
      <c r="N5" s="1047"/>
      <c r="O5" s="1047"/>
      <c r="P5" s="1047"/>
      <c r="Q5" s="1047"/>
      <c r="R5" s="1047"/>
      <c r="S5" s="1047"/>
      <c r="T5" s="1047"/>
      <c r="U5" s="1047"/>
      <c r="V5" s="1047"/>
      <c r="W5" s="1047"/>
      <c r="X5" s="1047"/>
      <c r="Y5" s="1047"/>
      <c r="Z5" s="1047"/>
      <c r="AA5" s="1047"/>
      <c r="AB5" s="1047"/>
      <c r="AC5" s="1047"/>
      <c r="AD5" s="1047"/>
      <c r="AE5" s="1047"/>
      <c r="AF5" s="1047"/>
      <c r="AG5" s="1047"/>
      <c r="AH5" s="1047"/>
      <c r="AI5" s="1047"/>
      <c r="AJ5" s="1047"/>
      <c r="AK5" s="1047"/>
      <c r="AL5" s="1047"/>
      <c r="AM5" s="1047"/>
      <c r="AN5" s="1047"/>
      <c r="AO5" s="1047"/>
      <c r="AP5" s="1047"/>
      <c r="AQ5" s="1047"/>
      <c r="AR5" s="1047"/>
      <c r="AS5" s="1047"/>
      <c r="AT5" s="1047"/>
      <c r="AU5" s="1047"/>
      <c r="AV5" s="1047"/>
      <c r="AW5" s="1047"/>
      <c r="AX5" s="1047"/>
      <c r="AY5" s="1047"/>
      <c r="AZ5" s="1047"/>
      <c r="BA5" s="1047"/>
      <c r="BB5" s="1047"/>
      <c r="BC5" s="1047"/>
      <c r="BD5" s="1047"/>
    </row>
    <row r="6" spans="1:150" s="205" customFormat="1" ht="27" customHeight="1" thickBot="1" x14ac:dyDescent="0.3">
      <c r="A6" s="1040" t="s">
        <v>5</v>
      </c>
      <c r="B6" s="1048" t="s">
        <v>6</v>
      </c>
      <c r="C6" s="1048" t="s">
        <v>7</v>
      </c>
      <c r="D6" s="1040" t="s">
        <v>8</v>
      </c>
      <c r="E6" s="1040" t="s">
        <v>9</v>
      </c>
      <c r="F6" s="1040" t="s">
        <v>10</v>
      </c>
      <c r="G6" s="1037" t="s">
        <v>11</v>
      </c>
      <c r="H6" s="1037" t="s">
        <v>12</v>
      </c>
      <c r="I6" s="1054" t="s">
        <v>13</v>
      </c>
      <c r="J6" s="1037" t="s">
        <v>14</v>
      </c>
      <c r="K6" s="1037" t="s">
        <v>15</v>
      </c>
      <c r="L6" s="1037" t="s">
        <v>16</v>
      </c>
      <c r="M6" s="1037" t="s">
        <v>17</v>
      </c>
      <c r="N6" s="1031" t="s">
        <v>18</v>
      </c>
      <c r="O6" s="1037" t="s">
        <v>19</v>
      </c>
      <c r="P6" s="1040" t="s">
        <v>20</v>
      </c>
      <c r="Q6" s="1040" t="s">
        <v>21</v>
      </c>
      <c r="R6" s="1037" t="s">
        <v>22</v>
      </c>
      <c r="S6" s="1051" t="s">
        <v>23</v>
      </c>
      <c r="T6" s="1031" t="s">
        <v>24</v>
      </c>
      <c r="U6" s="1034" t="s">
        <v>25</v>
      </c>
      <c r="V6" s="1037" t="s">
        <v>26</v>
      </c>
      <c r="W6" s="1037" t="s">
        <v>27</v>
      </c>
      <c r="X6" s="1023" t="s">
        <v>28</v>
      </c>
      <c r="Y6" s="1037" t="s">
        <v>29</v>
      </c>
      <c r="Z6" s="1023" t="s">
        <v>30</v>
      </c>
      <c r="AA6" s="1026" t="s">
        <v>31</v>
      </c>
      <c r="AB6" s="1026"/>
      <c r="AC6" s="1026"/>
      <c r="AD6" s="1026"/>
      <c r="AE6" s="1026"/>
      <c r="AF6" s="1026"/>
      <c r="AG6" s="1026"/>
      <c r="AH6" s="1026"/>
      <c r="AI6" s="1026"/>
      <c r="AJ6" s="1026"/>
      <c r="AK6" s="1026"/>
      <c r="AL6" s="1026"/>
      <c r="AM6" s="1026"/>
      <c r="AN6" s="1026"/>
      <c r="AO6" s="1026"/>
      <c r="AP6" s="1026"/>
      <c r="AQ6" s="1026"/>
      <c r="AR6" s="1026"/>
      <c r="AS6" s="1026"/>
      <c r="AT6" s="1026"/>
      <c r="AU6" s="1026"/>
      <c r="AV6" s="1026"/>
      <c r="AW6" s="1026"/>
      <c r="AX6" s="1026"/>
      <c r="AY6" s="1026"/>
      <c r="AZ6" s="1026"/>
      <c r="BA6" s="1026"/>
      <c r="BB6" s="1027"/>
      <c r="BC6" s="1028" t="s">
        <v>32</v>
      </c>
      <c r="BD6" s="1037"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41"/>
      <c r="B7" s="1049"/>
      <c r="C7" s="1049"/>
      <c r="D7" s="1049"/>
      <c r="E7" s="1041"/>
      <c r="F7" s="1041"/>
      <c r="G7" s="1038"/>
      <c r="H7" s="1038"/>
      <c r="I7" s="1055"/>
      <c r="J7" s="1038"/>
      <c r="K7" s="1038"/>
      <c r="L7" s="1038"/>
      <c r="M7" s="1038"/>
      <c r="N7" s="1032"/>
      <c r="O7" s="1038"/>
      <c r="P7" s="1041"/>
      <c r="Q7" s="1041"/>
      <c r="R7" s="1038"/>
      <c r="S7" s="1052"/>
      <c r="T7" s="1032"/>
      <c r="U7" s="1035"/>
      <c r="V7" s="1038"/>
      <c r="W7" s="1038"/>
      <c r="X7" s="1024"/>
      <c r="Y7" s="1038"/>
      <c r="Z7" s="1024"/>
      <c r="AA7" s="1043">
        <v>2016</v>
      </c>
      <c r="AB7" s="1043"/>
      <c r="AC7" s="1043"/>
      <c r="AD7" s="1043"/>
      <c r="AE7" s="1043"/>
      <c r="AF7" s="1043"/>
      <c r="AG7" s="1044"/>
      <c r="AH7" s="1045">
        <v>2017</v>
      </c>
      <c r="AI7" s="1043"/>
      <c r="AJ7" s="1043"/>
      <c r="AK7" s="1043"/>
      <c r="AL7" s="1043"/>
      <c r="AM7" s="1043"/>
      <c r="AN7" s="1044"/>
      <c r="AO7" s="1045">
        <v>2018</v>
      </c>
      <c r="AP7" s="1043"/>
      <c r="AQ7" s="1043"/>
      <c r="AR7" s="1043"/>
      <c r="AS7" s="1043"/>
      <c r="AT7" s="1043"/>
      <c r="AU7" s="1044"/>
      <c r="AV7" s="1045">
        <v>2019</v>
      </c>
      <c r="AW7" s="1043"/>
      <c r="AX7" s="1043"/>
      <c r="AY7" s="1043"/>
      <c r="AZ7" s="1043"/>
      <c r="BA7" s="1043"/>
      <c r="BB7" s="1044"/>
      <c r="BC7" s="1029"/>
      <c r="BD7" s="1038"/>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42"/>
      <c r="B8" s="1050"/>
      <c r="C8" s="1050"/>
      <c r="D8" s="1050"/>
      <c r="E8" s="1042"/>
      <c r="F8" s="1042"/>
      <c r="G8" s="1039"/>
      <c r="H8" s="1039"/>
      <c r="I8" s="1056"/>
      <c r="J8" s="1039"/>
      <c r="K8" s="1039"/>
      <c r="L8" s="1039"/>
      <c r="M8" s="1039"/>
      <c r="N8" s="1033"/>
      <c r="O8" s="1039"/>
      <c r="P8" s="1042"/>
      <c r="Q8" s="1042"/>
      <c r="R8" s="1039"/>
      <c r="S8" s="1053"/>
      <c r="T8" s="1033"/>
      <c r="U8" s="1036"/>
      <c r="V8" s="1038"/>
      <c r="W8" s="1039"/>
      <c r="X8" s="1025"/>
      <c r="Y8" s="1039"/>
      <c r="Z8" s="1025"/>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30"/>
      <c r="BD8" s="1039"/>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1985</v>
      </c>
      <c r="ER8" s="821" t="s">
        <v>1986</v>
      </c>
      <c r="ES8" s="821" t="s">
        <v>1987</v>
      </c>
      <c r="ET8" s="823" t="s">
        <v>1988</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825" t="s">
        <v>65</v>
      </c>
      <c r="EN9" s="274" t="s">
        <v>1893</v>
      </c>
      <c r="EO9" s="275">
        <v>0</v>
      </c>
      <c r="EP9" s="276">
        <v>30</v>
      </c>
      <c r="EQ9" s="276">
        <v>0</v>
      </c>
      <c r="ER9" s="817">
        <v>0</v>
      </c>
      <c r="ES9" s="817">
        <v>0</v>
      </c>
      <c r="ET9" s="826">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4" t="s">
        <v>82</v>
      </c>
      <c r="EM10" s="825" t="s">
        <v>65</v>
      </c>
      <c r="EN10" s="274" t="s">
        <v>75</v>
      </c>
      <c r="EO10" s="275">
        <v>0</v>
      </c>
      <c r="EP10" s="812">
        <v>1</v>
      </c>
      <c r="EQ10" s="811">
        <v>0</v>
      </c>
      <c r="ER10" s="817">
        <v>0</v>
      </c>
      <c r="ES10" s="817">
        <v>0</v>
      </c>
      <c r="ET10" s="826">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4" t="s">
        <v>96</v>
      </c>
      <c r="EM11" s="319" t="s">
        <v>88</v>
      </c>
      <c r="EN11" s="275" t="s">
        <v>89</v>
      </c>
      <c r="EO11" s="275">
        <v>1</v>
      </c>
      <c r="EP11" s="275">
        <v>2</v>
      </c>
      <c r="EQ11" s="276">
        <v>0</v>
      </c>
      <c r="ER11" s="817">
        <v>0.5</v>
      </c>
      <c r="ES11" s="277">
        <v>0.5</v>
      </c>
      <c r="ET11" s="826">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4" t="s">
        <v>109</v>
      </c>
      <c r="EM12" s="319" t="s">
        <v>100</v>
      </c>
      <c r="EN12" s="275" t="s">
        <v>1894</v>
      </c>
      <c r="EO12" s="330">
        <v>98</v>
      </c>
      <c r="EP12" s="330">
        <v>98</v>
      </c>
      <c r="EQ12" s="330">
        <v>98</v>
      </c>
      <c r="ER12" s="330">
        <v>98</v>
      </c>
      <c r="ES12" s="330">
        <v>98</v>
      </c>
      <c r="ET12" s="827">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4" t="s">
        <v>119</v>
      </c>
      <c r="EM13" s="319" t="s">
        <v>113</v>
      </c>
      <c r="EN13" s="275" t="s">
        <v>114</v>
      </c>
      <c r="EO13" s="275">
        <v>0</v>
      </c>
      <c r="EP13" s="275">
        <v>3</v>
      </c>
      <c r="EQ13" s="277">
        <v>0.5</v>
      </c>
      <c r="ER13" s="277">
        <v>0.5</v>
      </c>
      <c r="ES13" s="276">
        <v>1</v>
      </c>
      <c r="ET13" s="828">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4" t="s">
        <v>129</v>
      </c>
      <c r="EM14" s="319" t="s">
        <v>123</v>
      </c>
      <c r="EN14" s="275" t="s">
        <v>124</v>
      </c>
      <c r="EO14" s="275">
        <v>3</v>
      </c>
      <c r="EP14" s="275">
        <v>3</v>
      </c>
      <c r="EQ14" s="276">
        <v>3</v>
      </c>
      <c r="ER14" s="276">
        <v>3</v>
      </c>
      <c r="ES14" s="276">
        <v>3</v>
      </c>
      <c r="ET14" s="828">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4" t="s">
        <v>139</v>
      </c>
      <c r="EM15" s="319" t="s">
        <v>133</v>
      </c>
      <c r="EN15" s="275" t="s">
        <v>134</v>
      </c>
      <c r="EO15" s="275">
        <v>3</v>
      </c>
      <c r="EP15" s="275">
        <v>3</v>
      </c>
      <c r="EQ15" s="276">
        <v>3</v>
      </c>
      <c r="ER15" s="276">
        <v>3</v>
      </c>
      <c r="ES15" s="276">
        <v>3</v>
      </c>
      <c r="ET15" s="828">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4" t="s">
        <v>149</v>
      </c>
      <c r="EM16" s="319" t="s">
        <v>143</v>
      </c>
      <c r="EN16" s="275" t="s">
        <v>144</v>
      </c>
      <c r="EO16" s="275">
        <v>3</v>
      </c>
      <c r="EP16" s="275">
        <v>3</v>
      </c>
      <c r="EQ16" s="276">
        <v>3</v>
      </c>
      <c r="ER16" s="276">
        <v>3</v>
      </c>
      <c r="ES16" s="276">
        <v>3</v>
      </c>
      <c r="ET16" s="828">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4" t="s">
        <v>163</v>
      </c>
      <c r="EM17" s="319" t="s">
        <v>157</v>
      </c>
      <c r="EN17" s="275" t="s">
        <v>158</v>
      </c>
      <c r="EO17" s="275">
        <v>0</v>
      </c>
      <c r="EP17" s="275">
        <v>3</v>
      </c>
      <c r="EQ17" s="276">
        <v>1</v>
      </c>
      <c r="ER17" s="818">
        <v>0.66</v>
      </c>
      <c r="ES17" s="818">
        <v>0.66</v>
      </c>
      <c r="ET17" s="829">
        <v>0.68</v>
      </c>
    </row>
    <row r="18" spans="1:150" ht="49.5" customHeight="1" thickBot="1" x14ac:dyDescent="0.3">
      <c r="A18" s="278" t="s">
        <v>53</v>
      </c>
      <c r="B18" s="279" t="s">
        <v>54</v>
      </c>
      <c r="C18" s="280" t="s">
        <v>55</v>
      </c>
      <c r="D18" s="281"/>
      <c r="E18" s="8" t="s">
        <v>57</v>
      </c>
      <c r="F18" s="282" t="str">
        <f t="shared" si="4"/>
        <v>E1.P_A</v>
      </c>
      <c r="G18" s="283" t="s">
        <v>58</v>
      </c>
      <c r="H18" s="283" t="s">
        <v>59</v>
      </c>
      <c r="I18" s="1020"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0" t="s">
        <v>175</v>
      </c>
      <c r="EM18" s="319" t="s">
        <v>169</v>
      </c>
      <c r="EN18" s="275" t="s">
        <v>170</v>
      </c>
      <c r="EO18" s="275">
        <v>0</v>
      </c>
      <c r="EP18" s="275">
        <v>4</v>
      </c>
      <c r="EQ18" s="276">
        <v>0</v>
      </c>
      <c r="ER18" s="276">
        <v>1</v>
      </c>
      <c r="ES18" s="276">
        <v>2</v>
      </c>
      <c r="ET18" s="828">
        <v>1</v>
      </c>
    </row>
    <row r="19" spans="1:150" ht="33" customHeight="1" thickBot="1" x14ac:dyDescent="0.25">
      <c r="A19" s="278" t="s">
        <v>53</v>
      </c>
      <c r="B19" s="279" t="s">
        <v>54</v>
      </c>
      <c r="C19" s="280" t="s">
        <v>55</v>
      </c>
      <c r="D19" s="281"/>
      <c r="E19" s="8" t="s">
        <v>57</v>
      </c>
      <c r="F19" s="282" t="str">
        <f t="shared" si="4"/>
        <v>E1.P_A</v>
      </c>
      <c r="G19" s="283" t="s">
        <v>58</v>
      </c>
      <c r="H19" s="283" t="s">
        <v>59</v>
      </c>
      <c r="I19" s="1021"/>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0" t="s">
        <v>184</v>
      </c>
      <c r="EM19" s="319" t="s">
        <v>178</v>
      </c>
      <c r="EN19" s="275" t="s">
        <v>179</v>
      </c>
      <c r="EO19" s="275">
        <v>0</v>
      </c>
      <c r="EP19" s="275">
        <v>1</v>
      </c>
      <c r="EQ19" s="330">
        <v>0.25</v>
      </c>
      <c r="ER19" s="277">
        <v>0.25</v>
      </c>
      <c r="ES19" s="330">
        <v>0.25</v>
      </c>
      <c r="ET19" s="827">
        <v>0.25</v>
      </c>
    </row>
    <row r="20" spans="1:150" ht="49.5" customHeight="1" x14ac:dyDescent="0.2">
      <c r="A20" s="278" t="s">
        <v>53</v>
      </c>
      <c r="B20" s="279" t="s">
        <v>54</v>
      </c>
      <c r="C20" s="280" t="s">
        <v>55</v>
      </c>
      <c r="D20" s="281"/>
      <c r="E20" s="8" t="s">
        <v>57</v>
      </c>
      <c r="F20" s="282" t="str">
        <f t="shared" si="4"/>
        <v>E1.P_A</v>
      </c>
      <c r="G20" s="283" t="s">
        <v>58</v>
      </c>
      <c r="H20" s="283" t="s">
        <v>59</v>
      </c>
      <c r="I20" s="1021"/>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0" t="s">
        <v>195</v>
      </c>
      <c r="EM20" s="319" t="s">
        <v>189</v>
      </c>
      <c r="EN20" s="275" t="s">
        <v>190</v>
      </c>
      <c r="EO20" s="387">
        <v>8</v>
      </c>
      <c r="EP20" s="387">
        <v>8</v>
      </c>
      <c r="EQ20" s="276">
        <v>8</v>
      </c>
      <c r="ER20" s="276">
        <v>8</v>
      </c>
      <c r="ES20" s="276">
        <v>8</v>
      </c>
      <c r="ET20" s="828">
        <v>8</v>
      </c>
    </row>
    <row r="21" spans="1:150" ht="37.5" customHeight="1" thickBot="1" x14ac:dyDescent="0.25">
      <c r="A21" s="278" t="s">
        <v>53</v>
      </c>
      <c r="B21" s="279" t="s">
        <v>54</v>
      </c>
      <c r="C21" s="280" t="s">
        <v>55</v>
      </c>
      <c r="D21" s="281"/>
      <c r="E21" s="8" t="s">
        <v>57</v>
      </c>
      <c r="F21" s="282" t="str">
        <f t="shared" si="4"/>
        <v>E1.P_A</v>
      </c>
      <c r="G21" s="283" t="s">
        <v>58</v>
      </c>
      <c r="H21" s="283" t="s">
        <v>59</v>
      </c>
      <c r="I21" s="1022"/>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0" t="s">
        <v>206</v>
      </c>
      <c r="EM21" s="319" t="s">
        <v>200</v>
      </c>
      <c r="EN21" s="275" t="s">
        <v>201</v>
      </c>
      <c r="EO21" s="387">
        <v>0</v>
      </c>
      <c r="EP21" s="387">
        <v>3</v>
      </c>
      <c r="EQ21" s="330">
        <v>0.75</v>
      </c>
      <c r="ER21" s="330">
        <v>0.75</v>
      </c>
      <c r="ES21" s="330">
        <v>0.75</v>
      </c>
      <c r="ET21" s="827">
        <v>0.75</v>
      </c>
    </row>
    <row r="22" spans="1:150" ht="133.5" customHeight="1" x14ac:dyDescent="0.2">
      <c r="A22" s="278" t="s">
        <v>53</v>
      </c>
      <c r="B22" s="279" t="s">
        <v>54</v>
      </c>
      <c r="C22" s="280" t="s">
        <v>55</v>
      </c>
      <c r="D22" s="281"/>
      <c r="E22" s="8" t="s">
        <v>57</v>
      </c>
      <c r="F22" s="282" t="str">
        <f t="shared" si="4"/>
        <v>E1.P_A</v>
      </c>
      <c r="G22" s="283" t="s">
        <v>58</v>
      </c>
      <c r="H22" s="283" t="s">
        <v>59</v>
      </c>
      <c r="I22" s="1020"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0" t="s">
        <v>221</v>
      </c>
      <c r="EM22" s="319" t="s">
        <v>215</v>
      </c>
      <c r="EN22" s="275" t="s">
        <v>216</v>
      </c>
      <c r="EO22" s="275">
        <v>1</v>
      </c>
      <c r="EP22" s="275">
        <v>2</v>
      </c>
      <c r="EQ22" s="277">
        <v>0.5</v>
      </c>
      <c r="ER22" s="277">
        <v>0.5</v>
      </c>
      <c r="ES22" s="277">
        <v>0.5</v>
      </c>
      <c r="ET22" s="831">
        <v>0.5</v>
      </c>
    </row>
    <row r="23" spans="1:150" ht="39" customHeight="1" thickBot="1" x14ac:dyDescent="0.25">
      <c r="A23" s="278" t="s">
        <v>53</v>
      </c>
      <c r="B23" s="279" t="s">
        <v>54</v>
      </c>
      <c r="C23" s="280" t="s">
        <v>55</v>
      </c>
      <c r="D23" s="281"/>
      <c r="E23" s="8" t="s">
        <v>57</v>
      </c>
      <c r="F23" s="282" t="str">
        <f t="shared" si="4"/>
        <v>E1.P_A</v>
      </c>
      <c r="G23" s="283" t="s">
        <v>58</v>
      </c>
      <c r="H23" s="283" t="s">
        <v>59</v>
      </c>
      <c r="I23" s="1021"/>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0" t="s">
        <v>233</v>
      </c>
      <c r="EM23" s="319" t="s">
        <v>227</v>
      </c>
      <c r="EN23" s="275" t="s">
        <v>228</v>
      </c>
      <c r="EO23" s="275">
        <v>0</v>
      </c>
      <c r="EP23" s="275">
        <v>3</v>
      </c>
      <c r="EQ23" s="276">
        <v>0</v>
      </c>
      <c r="ER23" s="816">
        <v>0</v>
      </c>
      <c r="ES23" s="276">
        <v>1</v>
      </c>
      <c r="ET23" s="832">
        <v>2</v>
      </c>
    </row>
    <row r="24" spans="1:150" ht="48.75" customHeight="1" thickBot="1" x14ac:dyDescent="0.25">
      <c r="A24" s="278" t="s">
        <v>53</v>
      </c>
      <c r="B24" s="279" t="s">
        <v>54</v>
      </c>
      <c r="C24" s="280" t="s">
        <v>55</v>
      </c>
      <c r="D24" s="281"/>
      <c r="E24" s="8" t="s">
        <v>57</v>
      </c>
      <c r="F24" s="282" t="str">
        <f t="shared" si="4"/>
        <v>E1.P_A</v>
      </c>
      <c r="G24" s="283" t="s">
        <v>58</v>
      </c>
      <c r="H24" s="283" t="s">
        <v>59</v>
      </c>
      <c r="I24" s="1021"/>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0" t="s">
        <v>242</v>
      </c>
      <c r="EM24" s="319" t="s">
        <v>236</v>
      </c>
      <c r="EN24" s="275" t="s">
        <v>237</v>
      </c>
      <c r="EO24" s="276">
        <v>100</v>
      </c>
      <c r="EP24" s="276">
        <v>100</v>
      </c>
      <c r="EQ24" s="276">
        <v>100</v>
      </c>
      <c r="ER24" s="276">
        <v>100</v>
      </c>
      <c r="ES24" s="276">
        <v>100</v>
      </c>
      <c r="ET24" s="828">
        <v>100</v>
      </c>
    </row>
    <row r="25" spans="1:150" ht="54" customHeight="1" thickBot="1" x14ac:dyDescent="0.25">
      <c r="A25" s="278" t="s">
        <v>53</v>
      </c>
      <c r="B25" s="279" t="s">
        <v>54</v>
      </c>
      <c r="C25" s="280" t="s">
        <v>55</v>
      </c>
      <c r="D25" s="281"/>
      <c r="E25" s="8" t="s">
        <v>57</v>
      </c>
      <c r="F25" s="282" t="str">
        <f t="shared" si="4"/>
        <v>E1.P_A</v>
      </c>
      <c r="G25" s="283" t="s">
        <v>58</v>
      </c>
      <c r="H25" s="283" t="s">
        <v>59</v>
      </c>
      <c r="I25" s="1021"/>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0" t="s">
        <v>253</v>
      </c>
      <c r="EM25" s="319" t="s">
        <v>247</v>
      </c>
      <c r="EN25" s="275" t="s">
        <v>248</v>
      </c>
      <c r="EO25" s="275">
        <v>3</v>
      </c>
      <c r="EP25" s="275">
        <v>3</v>
      </c>
      <c r="EQ25" s="276">
        <v>3</v>
      </c>
      <c r="ER25" s="276">
        <v>3</v>
      </c>
      <c r="ES25" s="276">
        <v>3</v>
      </c>
      <c r="ET25" s="828">
        <v>3</v>
      </c>
    </row>
    <row r="26" spans="1:150" ht="37.5" customHeight="1" thickBot="1" x14ac:dyDescent="0.25">
      <c r="A26" s="278" t="s">
        <v>53</v>
      </c>
      <c r="B26" s="279" t="s">
        <v>54</v>
      </c>
      <c r="C26" s="280" t="s">
        <v>55</v>
      </c>
      <c r="D26" s="281"/>
      <c r="E26" s="8" t="s">
        <v>57</v>
      </c>
      <c r="F26" s="282" t="str">
        <f t="shared" si="4"/>
        <v>E1.P_A</v>
      </c>
      <c r="G26" s="283" t="s">
        <v>58</v>
      </c>
      <c r="H26" s="283" t="s">
        <v>59</v>
      </c>
      <c r="I26" s="1022"/>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0" t="s">
        <v>262</v>
      </c>
      <c r="EM26" s="319" t="s">
        <v>256</v>
      </c>
      <c r="EN26" s="275" t="s">
        <v>257</v>
      </c>
      <c r="EO26" s="275">
        <v>0</v>
      </c>
      <c r="EP26" s="275">
        <v>1</v>
      </c>
      <c r="EQ26" s="276">
        <v>0</v>
      </c>
      <c r="ER26" s="276">
        <v>0</v>
      </c>
      <c r="ES26" s="277">
        <v>0.5</v>
      </c>
      <c r="ET26" s="831">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4" t="s">
        <v>276</v>
      </c>
      <c r="EM27" s="319" t="s">
        <v>270</v>
      </c>
      <c r="EN27" s="275" t="s">
        <v>271</v>
      </c>
      <c r="EO27" s="275">
        <v>2</v>
      </c>
      <c r="EP27" s="275">
        <v>2</v>
      </c>
      <c r="EQ27" s="810">
        <v>0.5</v>
      </c>
      <c r="ER27" s="810">
        <v>0.5</v>
      </c>
      <c r="ES27" s="810">
        <v>0.5</v>
      </c>
      <c r="ET27" s="833">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4" t="s">
        <v>287</v>
      </c>
      <c r="EM28" s="319" t="s">
        <v>281</v>
      </c>
      <c r="EN28" s="275" t="s">
        <v>282</v>
      </c>
      <c r="EO28" s="275">
        <v>1</v>
      </c>
      <c r="EP28" s="275">
        <v>3</v>
      </c>
      <c r="EQ28" s="330">
        <v>0.75</v>
      </c>
      <c r="ER28" s="330">
        <v>0.75</v>
      </c>
      <c r="ES28" s="330">
        <v>0.75</v>
      </c>
      <c r="ET28" s="827">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4" t="s">
        <v>298</v>
      </c>
      <c r="EM29" s="319" t="s">
        <v>292</v>
      </c>
      <c r="EN29" s="275" t="s">
        <v>293</v>
      </c>
      <c r="EO29" s="275">
        <v>1</v>
      </c>
      <c r="EP29" s="275">
        <v>3</v>
      </c>
      <c r="EQ29" s="330">
        <v>0.75</v>
      </c>
      <c r="ER29" s="330">
        <v>0.75</v>
      </c>
      <c r="ES29" s="330">
        <v>0.75</v>
      </c>
      <c r="ET29" s="827">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4" t="s">
        <v>310</v>
      </c>
      <c r="EM30" s="319" t="s">
        <v>304</v>
      </c>
      <c r="EN30" s="275" t="s">
        <v>305</v>
      </c>
      <c r="EO30" s="275">
        <v>0</v>
      </c>
      <c r="EP30" s="275">
        <v>1</v>
      </c>
      <c r="EQ30" s="330">
        <v>0.25</v>
      </c>
      <c r="ER30" s="330">
        <v>0.25</v>
      </c>
      <c r="ES30" s="330">
        <v>0.25</v>
      </c>
      <c r="ET30" s="827">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4" t="s">
        <v>321</v>
      </c>
      <c r="EM31" s="319" t="s">
        <v>315</v>
      </c>
      <c r="EN31" s="275" t="s">
        <v>316</v>
      </c>
      <c r="EO31" s="275">
        <v>120</v>
      </c>
      <c r="EP31" s="275">
        <v>1500</v>
      </c>
      <c r="EQ31" s="276">
        <v>375</v>
      </c>
      <c r="ER31" s="276">
        <v>375</v>
      </c>
      <c r="ES31" s="276">
        <v>375</v>
      </c>
      <c r="ET31" s="828">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0" t="s">
        <v>335</v>
      </c>
      <c r="EM32" s="319" t="s">
        <v>329</v>
      </c>
      <c r="EN32" s="275" t="s">
        <v>330</v>
      </c>
      <c r="EO32" s="275">
        <v>1</v>
      </c>
      <c r="EP32" s="275">
        <v>1</v>
      </c>
      <c r="EQ32" s="330">
        <v>0.25</v>
      </c>
      <c r="ER32" s="330">
        <v>0.25</v>
      </c>
      <c r="ES32" s="330">
        <v>0.25</v>
      </c>
      <c r="ET32" s="827">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0" t="s">
        <v>346</v>
      </c>
      <c r="EM33" s="319" t="s">
        <v>340</v>
      </c>
      <c r="EN33" s="275" t="s">
        <v>341</v>
      </c>
      <c r="EO33" s="275">
        <v>1</v>
      </c>
      <c r="EP33" s="275">
        <v>2</v>
      </c>
      <c r="EQ33" s="277">
        <v>0.5</v>
      </c>
      <c r="ER33" s="277">
        <v>0.5</v>
      </c>
      <c r="ES33" s="277">
        <v>0.5</v>
      </c>
      <c r="ET33" s="831">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0" t="s">
        <v>357</v>
      </c>
      <c r="EM34" s="319" t="s">
        <v>351</v>
      </c>
      <c r="EN34" s="275" t="s">
        <v>352</v>
      </c>
      <c r="EO34" s="275">
        <v>5</v>
      </c>
      <c r="EP34" s="387">
        <v>6</v>
      </c>
      <c r="EQ34" s="276">
        <v>2</v>
      </c>
      <c r="ER34" s="276">
        <v>2</v>
      </c>
      <c r="ES34" s="276">
        <v>1</v>
      </c>
      <c r="ET34" s="828">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0" t="s">
        <v>368</v>
      </c>
      <c r="EM35" s="319" t="s">
        <v>362</v>
      </c>
      <c r="EN35" s="275" t="s">
        <v>363</v>
      </c>
      <c r="EO35" s="275">
        <v>0</v>
      </c>
      <c r="EP35" s="275">
        <v>1</v>
      </c>
      <c r="EQ35" s="330">
        <v>0.25</v>
      </c>
      <c r="ER35" s="330">
        <v>0.25</v>
      </c>
      <c r="ES35" s="330">
        <v>0.25</v>
      </c>
      <c r="ET35" s="827">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4" t="s">
        <v>382</v>
      </c>
      <c r="EM36" s="319" t="s">
        <v>375</v>
      </c>
      <c r="EN36" s="275" t="s">
        <v>1895</v>
      </c>
      <c r="EO36" s="276">
        <v>60</v>
      </c>
      <c r="EP36" s="276">
        <v>100</v>
      </c>
      <c r="EQ36" s="276">
        <v>0</v>
      </c>
      <c r="ER36" s="817">
        <v>0</v>
      </c>
      <c r="ES36" s="277">
        <v>50</v>
      </c>
      <c r="ET36" s="832">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4" t="s">
        <v>394</v>
      </c>
      <c r="EM37" s="319" t="s">
        <v>388</v>
      </c>
      <c r="EN37" s="275" t="s">
        <v>389</v>
      </c>
      <c r="EO37" s="275">
        <v>0</v>
      </c>
      <c r="EP37" s="275">
        <v>1</v>
      </c>
      <c r="EQ37" s="276">
        <v>0</v>
      </c>
      <c r="ER37" s="276">
        <v>0</v>
      </c>
      <c r="ES37" s="277">
        <v>0.5</v>
      </c>
      <c r="ET37" s="831">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4" t="s">
        <v>405</v>
      </c>
      <c r="EM38" s="319" t="s">
        <v>399</v>
      </c>
      <c r="EN38" s="275" t="s">
        <v>400</v>
      </c>
      <c r="EO38" s="275">
        <v>0</v>
      </c>
      <c r="EP38" s="275">
        <v>1</v>
      </c>
      <c r="EQ38" s="330">
        <v>0.25</v>
      </c>
      <c r="ER38" s="330">
        <v>0.25</v>
      </c>
      <c r="ES38" s="330">
        <v>0.25</v>
      </c>
      <c r="ET38" s="827">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4" t="s">
        <v>416</v>
      </c>
      <c r="EM39" s="835" t="s">
        <v>410</v>
      </c>
      <c r="EN39" s="812" t="s">
        <v>411</v>
      </c>
      <c r="EO39" s="812">
        <v>0</v>
      </c>
      <c r="EP39" s="812">
        <v>1</v>
      </c>
      <c r="EQ39" s="811">
        <v>0</v>
      </c>
      <c r="ER39" s="811">
        <v>0</v>
      </c>
      <c r="ES39" s="810">
        <v>0.5</v>
      </c>
      <c r="ET39" s="833">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0" t="s">
        <v>427</v>
      </c>
      <c r="EM40" s="319" t="s">
        <v>421</v>
      </c>
      <c r="EN40" s="275" t="s">
        <v>422</v>
      </c>
      <c r="EO40" s="275">
        <v>5295</v>
      </c>
      <c r="EP40" s="275">
        <v>5295</v>
      </c>
      <c r="EQ40" s="276">
        <v>5295</v>
      </c>
      <c r="ER40" s="276">
        <v>5295</v>
      </c>
      <c r="ES40" s="276">
        <v>5295</v>
      </c>
      <c r="ET40" s="828">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0" t="s">
        <v>438</v>
      </c>
      <c r="EM41" s="319" t="s">
        <v>432</v>
      </c>
      <c r="EN41" s="275" t="s">
        <v>433</v>
      </c>
      <c r="EO41" s="275">
        <v>1</v>
      </c>
      <c r="EP41" s="275">
        <v>1</v>
      </c>
      <c r="EQ41" s="330">
        <v>1</v>
      </c>
      <c r="ER41" s="330">
        <v>1</v>
      </c>
      <c r="ES41" s="330">
        <v>1</v>
      </c>
      <c r="ET41" s="827">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0" t="s">
        <v>445</v>
      </c>
      <c r="EM42" s="319" t="s">
        <v>441</v>
      </c>
      <c r="EN42" s="275" t="s">
        <v>442</v>
      </c>
      <c r="EO42" s="387">
        <v>0</v>
      </c>
      <c r="EP42" s="387">
        <v>1</v>
      </c>
      <c r="EQ42" s="330">
        <v>0.25</v>
      </c>
      <c r="ER42" s="330">
        <v>0.25</v>
      </c>
      <c r="ES42" s="330">
        <v>0.25</v>
      </c>
      <c r="ET42" s="827">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0" t="s">
        <v>456</v>
      </c>
      <c r="EM43" s="319" t="s">
        <v>452</v>
      </c>
      <c r="EN43" s="275" t="s">
        <v>453</v>
      </c>
      <c r="EO43" s="275">
        <v>0</v>
      </c>
      <c r="EP43" s="275">
        <v>2</v>
      </c>
      <c r="EQ43" s="277">
        <v>0.5</v>
      </c>
      <c r="ER43" s="277">
        <v>0.5</v>
      </c>
      <c r="ES43" s="277">
        <v>0.5</v>
      </c>
      <c r="ET43" s="831">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0" t="s">
        <v>464</v>
      </c>
      <c r="EM44" s="319" t="s">
        <v>461</v>
      </c>
      <c r="EN44" s="275" t="s">
        <v>453</v>
      </c>
      <c r="EO44" s="275">
        <v>0</v>
      </c>
      <c r="EP44" s="275">
        <v>2</v>
      </c>
      <c r="EQ44" s="277">
        <v>0.5</v>
      </c>
      <c r="ER44" s="277">
        <v>0.5</v>
      </c>
      <c r="ES44" s="277">
        <v>0.5</v>
      </c>
      <c r="ET44" s="831">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0" t="s">
        <v>472</v>
      </c>
      <c r="EM45" s="319" t="s">
        <v>469</v>
      </c>
      <c r="EN45" s="275" t="s">
        <v>453</v>
      </c>
      <c r="EO45" s="387">
        <v>0</v>
      </c>
      <c r="EP45" s="387">
        <v>2</v>
      </c>
      <c r="EQ45" s="277">
        <v>0.5</v>
      </c>
      <c r="ER45" s="277">
        <v>0.5</v>
      </c>
      <c r="ES45" s="277">
        <v>0.5</v>
      </c>
      <c r="ET45" s="831">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0" t="s">
        <v>480</v>
      </c>
      <c r="EM46" s="319" t="s">
        <v>477</v>
      </c>
      <c r="EN46" s="275" t="s">
        <v>453</v>
      </c>
      <c r="EO46" s="275">
        <v>0</v>
      </c>
      <c r="EP46" s="275">
        <v>2</v>
      </c>
      <c r="EQ46" s="277">
        <v>0.5</v>
      </c>
      <c r="ER46" s="277">
        <v>0.5</v>
      </c>
      <c r="ES46" s="277">
        <v>0.5</v>
      </c>
      <c r="ET46" s="831">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0" t="s">
        <v>488</v>
      </c>
      <c r="EM47" s="319" t="s">
        <v>485</v>
      </c>
      <c r="EN47" s="275" t="s">
        <v>453</v>
      </c>
      <c r="EO47" s="275">
        <v>0</v>
      </c>
      <c r="EP47" s="275">
        <v>2</v>
      </c>
      <c r="EQ47" s="277">
        <v>0.5</v>
      </c>
      <c r="ER47" s="277">
        <v>0.5</v>
      </c>
      <c r="ES47" s="277">
        <v>0.5</v>
      </c>
      <c r="ET47" s="831">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0" t="s">
        <v>496</v>
      </c>
      <c r="EM48" s="319" t="s">
        <v>493</v>
      </c>
      <c r="EN48" s="275" t="s">
        <v>453</v>
      </c>
      <c r="EO48" s="275">
        <v>0</v>
      </c>
      <c r="EP48" s="275">
        <v>3</v>
      </c>
      <c r="EQ48" s="330">
        <v>0.75</v>
      </c>
      <c r="ER48" s="330">
        <v>0.75</v>
      </c>
      <c r="ES48" s="330">
        <v>0.75</v>
      </c>
      <c r="ET48" s="827">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0" t="s">
        <v>504</v>
      </c>
      <c r="EM49" s="319" t="s">
        <v>501</v>
      </c>
      <c r="EN49" s="275" t="s">
        <v>453</v>
      </c>
      <c r="EO49" s="275">
        <v>0</v>
      </c>
      <c r="EP49" s="275">
        <v>1</v>
      </c>
      <c r="EQ49" s="330">
        <v>0.25</v>
      </c>
      <c r="ER49" s="330">
        <v>0.25</v>
      </c>
      <c r="ES49" s="330">
        <v>0.25</v>
      </c>
      <c r="ET49" s="827">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0" t="s">
        <v>512</v>
      </c>
      <c r="EM50" s="319" t="s">
        <v>509</v>
      </c>
      <c r="EN50" s="275" t="s">
        <v>453</v>
      </c>
      <c r="EO50" s="275">
        <v>0</v>
      </c>
      <c r="EP50" s="275">
        <v>2</v>
      </c>
      <c r="EQ50" s="277">
        <v>0.5</v>
      </c>
      <c r="ER50" s="277">
        <v>0.5</v>
      </c>
      <c r="ES50" s="277">
        <v>0.5</v>
      </c>
      <c r="ET50" s="831">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0" t="s">
        <v>519</v>
      </c>
      <c r="EM51" s="319" t="s">
        <v>516</v>
      </c>
      <c r="EN51" s="275" t="s">
        <v>453</v>
      </c>
      <c r="EO51" s="275">
        <v>0</v>
      </c>
      <c r="EP51" s="275">
        <v>3</v>
      </c>
      <c r="EQ51" s="330">
        <v>0.75</v>
      </c>
      <c r="ER51" s="330">
        <v>0.75</v>
      </c>
      <c r="ES51" s="330">
        <v>0.75</v>
      </c>
      <c r="ET51" s="827">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0" t="s">
        <v>526</v>
      </c>
      <c r="EM52" s="319" t="s">
        <v>523</v>
      </c>
      <c r="EN52" s="275" t="s">
        <v>453</v>
      </c>
      <c r="EO52" s="275">
        <v>0</v>
      </c>
      <c r="EP52" s="275">
        <v>1</v>
      </c>
      <c r="EQ52" s="330">
        <v>0.25</v>
      </c>
      <c r="ER52" s="330">
        <v>0.25</v>
      </c>
      <c r="ES52" s="330">
        <v>0.25</v>
      </c>
      <c r="ET52" s="827">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6" t="s">
        <v>538</v>
      </c>
      <c r="EM53" s="319" t="s">
        <v>533</v>
      </c>
      <c r="EN53" s="275" t="s">
        <v>534</v>
      </c>
      <c r="EO53" s="387">
        <v>24</v>
      </c>
      <c r="EP53" s="387">
        <v>34</v>
      </c>
      <c r="EQ53" s="491">
        <v>34</v>
      </c>
      <c r="ER53" s="491">
        <v>34</v>
      </c>
      <c r="ES53" s="491">
        <v>34</v>
      </c>
      <c r="ET53" s="837">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6" t="s">
        <v>548</v>
      </c>
      <c r="EM54" s="319" t="s">
        <v>544</v>
      </c>
      <c r="EN54" s="275" t="s">
        <v>545</v>
      </c>
      <c r="EO54" s="275">
        <v>3</v>
      </c>
      <c r="EP54" s="275">
        <v>5</v>
      </c>
      <c r="EQ54" s="811">
        <v>0</v>
      </c>
      <c r="ER54" s="816">
        <v>0</v>
      </c>
      <c r="ES54" s="816">
        <v>1</v>
      </c>
      <c r="ET54" s="838">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6" t="s">
        <v>555</v>
      </c>
      <c r="EM55" s="319" t="s">
        <v>551</v>
      </c>
      <c r="EN55" s="275" t="s">
        <v>552</v>
      </c>
      <c r="EO55" s="275">
        <v>62</v>
      </c>
      <c r="EP55" s="275">
        <v>120</v>
      </c>
      <c r="EQ55" s="811">
        <v>30</v>
      </c>
      <c r="ER55" s="811">
        <v>30</v>
      </c>
      <c r="ES55" s="811">
        <v>30</v>
      </c>
      <c r="ET55" s="838">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6" t="s">
        <v>562</v>
      </c>
      <c r="EM56" s="319" t="s">
        <v>558</v>
      </c>
      <c r="EN56" s="275" t="s">
        <v>559</v>
      </c>
      <c r="EO56" s="275">
        <v>5</v>
      </c>
      <c r="EP56" s="275">
        <v>5</v>
      </c>
      <c r="EQ56" s="811">
        <v>5</v>
      </c>
      <c r="ER56" s="811">
        <v>5</v>
      </c>
      <c r="ES56" s="811">
        <v>5</v>
      </c>
      <c r="ET56" s="838">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6" t="s">
        <v>569</v>
      </c>
      <c r="EM57" s="319" t="s">
        <v>565</v>
      </c>
      <c r="EN57" s="275" t="s">
        <v>566</v>
      </c>
      <c r="EO57" s="275">
        <v>126</v>
      </c>
      <c r="EP57" s="275">
        <v>126</v>
      </c>
      <c r="EQ57" s="276">
        <v>126</v>
      </c>
      <c r="ER57" s="276">
        <v>126</v>
      </c>
      <c r="ES57" s="276">
        <v>126</v>
      </c>
      <c r="ET57" s="828">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6" t="s">
        <v>578</v>
      </c>
      <c r="EM58" s="319" t="s">
        <v>574</v>
      </c>
      <c r="EN58" s="275" t="s">
        <v>575</v>
      </c>
      <c r="EO58" s="275">
        <v>0</v>
      </c>
      <c r="EP58" s="275">
        <v>25</v>
      </c>
      <c r="EQ58" s="276">
        <v>0</v>
      </c>
      <c r="ER58" s="276">
        <v>0</v>
      </c>
      <c r="ES58" s="816">
        <v>12</v>
      </c>
      <c r="ET58" s="832">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6" t="s">
        <v>586</v>
      </c>
      <c r="EM59" s="319" t="s">
        <v>583</v>
      </c>
      <c r="EN59" s="275" t="s">
        <v>532</v>
      </c>
      <c r="EO59" s="387">
        <v>3630</v>
      </c>
      <c r="EP59" s="387">
        <v>3700</v>
      </c>
      <c r="EQ59" s="276">
        <v>3200</v>
      </c>
      <c r="ER59" s="276">
        <v>3300</v>
      </c>
      <c r="ES59" s="276">
        <v>3400</v>
      </c>
      <c r="ET59" s="828">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6" t="s">
        <v>595</v>
      </c>
      <c r="EM60" s="319" t="s">
        <v>591</v>
      </c>
      <c r="EN60" s="275" t="s">
        <v>592</v>
      </c>
      <c r="EO60" s="839">
        <v>14</v>
      </c>
      <c r="EP60" s="839">
        <v>18</v>
      </c>
      <c r="EQ60" s="811">
        <v>1</v>
      </c>
      <c r="ER60" s="811">
        <v>1</v>
      </c>
      <c r="ES60" s="811">
        <v>1</v>
      </c>
      <c r="ET60" s="838">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6" t="s">
        <v>600</v>
      </c>
      <c r="EM61" s="319" t="s">
        <v>598</v>
      </c>
      <c r="EN61" s="275" t="s">
        <v>599</v>
      </c>
      <c r="EO61" s="387">
        <v>0</v>
      </c>
      <c r="EP61" s="387">
        <v>3</v>
      </c>
      <c r="EQ61" s="276">
        <v>1</v>
      </c>
      <c r="ER61" s="816">
        <v>0</v>
      </c>
      <c r="ES61" s="816">
        <v>2</v>
      </c>
      <c r="ET61" s="828">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6" t="s">
        <v>605</v>
      </c>
      <c r="EM62" s="319" t="s">
        <v>603</v>
      </c>
      <c r="EN62" s="275" t="s">
        <v>604</v>
      </c>
      <c r="EO62" s="275">
        <v>6</v>
      </c>
      <c r="EP62" s="275">
        <v>16</v>
      </c>
      <c r="EQ62" s="276">
        <v>16</v>
      </c>
      <c r="ER62" s="276">
        <v>16</v>
      </c>
      <c r="ES62" s="276">
        <v>16</v>
      </c>
      <c r="ET62" s="828">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6" t="s">
        <v>613</v>
      </c>
      <c r="EM63" s="319" t="s">
        <v>611</v>
      </c>
      <c r="EN63" s="275" t="s">
        <v>612</v>
      </c>
      <c r="EO63" s="275">
        <v>0</v>
      </c>
      <c r="EP63" s="275">
        <v>1</v>
      </c>
      <c r="EQ63" s="330">
        <v>0.25</v>
      </c>
      <c r="ER63" s="330">
        <v>0.25</v>
      </c>
      <c r="ES63" s="330">
        <v>0.25</v>
      </c>
      <c r="ET63" s="827">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6" t="s">
        <v>618</v>
      </c>
      <c r="EM64" s="319" t="s">
        <v>616</v>
      </c>
      <c r="EN64" s="275" t="s">
        <v>1896</v>
      </c>
      <c r="EO64" s="811">
        <v>25</v>
      </c>
      <c r="EP64" s="811">
        <v>50</v>
      </c>
      <c r="EQ64" s="811">
        <v>0</v>
      </c>
      <c r="ER64" s="811">
        <v>0</v>
      </c>
      <c r="ES64" s="818">
        <v>0</v>
      </c>
      <c r="ET64" s="829">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6" t="s">
        <v>623</v>
      </c>
      <c r="EM65" s="319" t="s">
        <v>621</v>
      </c>
      <c r="EN65" s="275" t="s">
        <v>622</v>
      </c>
      <c r="EO65" s="275">
        <v>2</v>
      </c>
      <c r="EP65" s="275">
        <v>6</v>
      </c>
      <c r="EQ65" s="276">
        <v>0</v>
      </c>
      <c r="ER65" s="816">
        <v>0</v>
      </c>
      <c r="ES65" s="276">
        <v>2</v>
      </c>
      <c r="ET65" s="828">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6" t="s">
        <v>628</v>
      </c>
      <c r="EM66" s="319" t="s">
        <v>626</v>
      </c>
      <c r="EN66" s="275" t="s">
        <v>627</v>
      </c>
      <c r="EO66" s="275">
        <v>1</v>
      </c>
      <c r="EP66" s="275">
        <v>1</v>
      </c>
      <c r="EQ66" s="330">
        <v>1</v>
      </c>
      <c r="ER66" s="330">
        <v>1</v>
      </c>
      <c r="ES66" s="330">
        <v>1</v>
      </c>
      <c r="ET66" s="827">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6" t="s">
        <v>633</v>
      </c>
      <c r="EM67" s="319" t="s">
        <v>631</v>
      </c>
      <c r="EN67" s="275" t="s">
        <v>632</v>
      </c>
      <c r="EO67" s="275">
        <v>1</v>
      </c>
      <c r="EP67" s="275">
        <v>20</v>
      </c>
      <c r="EQ67" s="276">
        <v>0</v>
      </c>
      <c r="ER67" s="816">
        <v>3</v>
      </c>
      <c r="ES67" s="816">
        <v>8</v>
      </c>
      <c r="ET67" s="832">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6" t="s">
        <v>638</v>
      </c>
      <c r="EM68" s="319" t="s">
        <v>636</v>
      </c>
      <c r="EN68" s="275" t="s">
        <v>637</v>
      </c>
      <c r="EO68" s="275">
        <v>0</v>
      </c>
      <c r="EP68" s="276">
        <v>40</v>
      </c>
      <c r="EQ68" s="276">
        <v>0</v>
      </c>
      <c r="ER68" s="818">
        <v>0</v>
      </c>
      <c r="ES68" s="330">
        <v>15</v>
      </c>
      <c r="ET68" s="826">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6" t="s">
        <v>646</v>
      </c>
      <c r="EM69" s="319" t="s">
        <v>643</v>
      </c>
      <c r="EN69" s="275" t="s">
        <v>644</v>
      </c>
      <c r="EO69" s="387">
        <v>15</v>
      </c>
      <c r="EP69" s="387">
        <v>19</v>
      </c>
      <c r="EQ69" s="276">
        <v>17</v>
      </c>
      <c r="ER69" s="276">
        <v>18</v>
      </c>
      <c r="ES69" s="276">
        <v>19</v>
      </c>
      <c r="ET69" s="828">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6" t="s">
        <v>650</v>
      </c>
      <c r="EM70" s="319" t="s">
        <v>648</v>
      </c>
      <c r="EN70" s="275" t="s">
        <v>649</v>
      </c>
      <c r="EO70" s="275">
        <v>4</v>
      </c>
      <c r="EP70" s="275">
        <v>8</v>
      </c>
      <c r="EQ70" s="276">
        <v>6</v>
      </c>
      <c r="ER70" s="276">
        <v>8</v>
      </c>
      <c r="ES70" s="276">
        <v>8</v>
      </c>
      <c r="ET70" s="828">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6" t="s">
        <v>654</v>
      </c>
      <c r="EM71" s="319" t="s">
        <v>652</v>
      </c>
      <c r="EN71" s="275" t="s">
        <v>653</v>
      </c>
      <c r="EO71" s="275">
        <v>0</v>
      </c>
      <c r="EP71" s="275">
        <v>1</v>
      </c>
      <c r="EQ71" s="330">
        <v>0.25</v>
      </c>
      <c r="ER71" s="330">
        <v>0.25</v>
      </c>
      <c r="ES71" s="330">
        <v>0.25</v>
      </c>
      <c r="ET71" s="827">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6" t="s">
        <v>658</v>
      </c>
      <c r="EM72" s="319" t="s">
        <v>656</v>
      </c>
      <c r="EN72" s="275" t="s">
        <v>657</v>
      </c>
      <c r="EO72" s="275">
        <v>2</v>
      </c>
      <c r="EP72" s="275">
        <v>4</v>
      </c>
      <c r="EQ72" s="276">
        <v>1</v>
      </c>
      <c r="ER72" s="276">
        <v>1</v>
      </c>
      <c r="ES72" s="276">
        <v>1</v>
      </c>
      <c r="ET72" s="828">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6" t="s">
        <v>661</v>
      </c>
      <c r="EM73" s="319" t="s">
        <v>660</v>
      </c>
      <c r="EN73" s="275" t="s">
        <v>532</v>
      </c>
      <c r="EO73" s="275">
        <v>1</v>
      </c>
      <c r="EP73" s="275">
        <v>2</v>
      </c>
      <c r="EQ73" s="277">
        <v>0.5</v>
      </c>
      <c r="ER73" s="817">
        <v>0</v>
      </c>
      <c r="ES73" s="818">
        <v>0.25</v>
      </c>
      <c r="ET73" s="829">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6" t="s">
        <v>665</v>
      </c>
      <c r="EM74" s="319" t="s">
        <v>663</v>
      </c>
      <c r="EN74" s="275" t="s">
        <v>664</v>
      </c>
      <c r="EO74" s="275">
        <v>1</v>
      </c>
      <c r="EP74" s="275">
        <v>5</v>
      </c>
      <c r="EQ74" s="276">
        <v>2</v>
      </c>
      <c r="ER74" s="276">
        <v>5</v>
      </c>
      <c r="ES74" s="276">
        <v>5</v>
      </c>
      <c r="ET74" s="828">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6" t="s">
        <v>669</v>
      </c>
      <c r="EM75" s="319" t="s">
        <v>667</v>
      </c>
      <c r="EN75" s="275" t="s">
        <v>668</v>
      </c>
      <c r="EO75" s="387">
        <v>1</v>
      </c>
      <c r="EP75" s="387">
        <v>1</v>
      </c>
      <c r="EQ75" s="277">
        <v>1</v>
      </c>
      <c r="ER75" s="277">
        <v>1</v>
      </c>
      <c r="ES75" s="277">
        <v>1</v>
      </c>
      <c r="ET75" s="831">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6" t="s">
        <v>673</v>
      </c>
      <c r="EM76" s="319" t="s">
        <v>671</v>
      </c>
      <c r="EN76" s="275" t="s">
        <v>672</v>
      </c>
      <c r="EO76" s="387">
        <v>200</v>
      </c>
      <c r="EP76" s="387">
        <v>240</v>
      </c>
      <c r="EQ76" s="276">
        <v>45</v>
      </c>
      <c r="ER76" s="276">
        <v>65</v>
      </c>
      <c r="ES76" s="276">
        <v>65</v>
      </c>
      <c r="ET76" s="828">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6" t="s">
        <v>677</v>
      </c>
      <c r="EM77" s="319" t="s">
        <v>675</v>
      </c>
      <c r="EN77" s="275" t="s">
        <v>676</v>
      </c>
      <c r="EO77" s="387">
        <v>154</v>
      </c>
      <c r="EP77" s="387">
        <v>200</v>
      </c>
      <c r="EQ77" s="276">
        <v>50</v>
      </c>
      <c r="ER77" s="276">
        <v>50</v>
      </c>
      <c r="ES77" s="276">
        <v>50</v>
      </c>
      <c r="ET77" s="828">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6" t="s">
        <v>681</v>
      </c>
      <c r="EM78" s="319" t="s">
        <v>679</v>
      </c>
      <c r="EN78" s="275" t="s">
        <v>1897</v>
      </c>
      <c r="EO78" s="330">
        <v>10</v>
      </c>
      <c r="EP78" s="330">
        <v>100</v>
      </c>
      <c r="EQ78" s="330">
        <v>25</v>
      </c>
      <c r="ER78" s="330">
        <v>25</v>
      </c>
      <c r="ES78" s="330">
        <v>25</v>
      </c>
      <c r="ET78" s="827">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6" t="s">
        <v>685</v>
      </c>
      <c r="EM79" s="319" t="s">
        <v>683</v>
      </c>
      <c r="EN79" s="275" t="s">
        <v>684</v>
      </c>
      <c r="EO79" s="275">
        <v>1</v>
      </c>
      <c r="EP79" s="275">
        <v>2</v>
      </c>
      <c r="EQ79" s="276">
        <v>0</v>
      </c>
      <c r="ER79" s="816">
        <v>0</v>
      </c>
      <c r="ES79" s="817">
        <v>0.5</v>
      </c>
      <c r="ET79" s="826">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6" t="s">
        <v>689</v>
      </c>
      <c r="EM80" s="319" t="s">
        <v>687</v>
      </c>
      <c r="EN80" s="275" t="s">
        <v>688</v>
      </c>
      <c r="EO80" s="839">
        <v>55</v>
      </c>
      <c r="EP80" s="839">
        <v>57</v>
      </c>
      <c r="EQ80" s="811">
        <v>0</v>
      </c>
      <c r="ER80" s="816">
        <v>1</v>
      </c>
      <c r="ES80" s="816">
        <v>1</v>
      </c>
      <c r="ET80" s="838">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6" t="s">
        <v>692</v>
      </c>
      <c r="EM81" s="319" t="s">
        <v>691</v>
      </c>
      <c r="EN81" s="812" t="s">
        <v>668</v>
      </c>
      <c r="EO81" s="275">
        <v>1</v>
      </c>
      <c r="EP81" s="275">
        <v>1</v>
      </c>
      <c r="EQ81" s="330">
        <v>1</v>
      </c>
      <c r="ER81" s="330">
        <v>1</v>
      </c>
      <c r="ES81" s="330">
        <v>1</v>
      </c>
      <c r="ET81" s="827">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0" t="s">
        <v>700</v>
      </c>
      <c r="EM82" s="825" t="s">
        <v>697</v>
      </c>
      <c r="EN82" s="275" t="s">
        <v>698</v>
      </c>
      <c r="EO82" s="275">
        <v>0</v>
      </c>
      <c r="EP82" s="275">
        <v>1</v>
      </c>
      <c r="EQ82" s="276">
        <v>0</v>
      </c>
      <c r="ER82" s="817">
        <v>0.1</v>
      </c>
      <c r="ES82" s="818">
        <v>0.45</v>
      </c>
      <c r="ET82" s="829">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0" t="s">
        <v>704</v>
      </c>
      <c r="EM83" s="825" t="s">
        <v>702</v>
      </c>
      <c r="EN83" s="275" t="s">
        <v>703</v>
      </c>
      <c r="EO83" s="275">
        <v>0</v>
      </c>
      <c r="EP83" s="275">
        <v>1</v>
      </c>
      <c r="EQ83" s="277">
        <v>0.5</v>
      </c>
      <c r="ER83" s="277">
        <v>0.5</v>
      </c>
      <c r="ES83" s="276">
        <v>0</v>
      </c>
      <c r="ET83" s="828">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0" t="s">
        <v>708</v>
      </c>
      <c r="EM84" s="825" t="s">
        <v>706</v>
      </c>
      <c r="EN84" s="275" t="s">
        <v>1898</v>
      </c>
      <c r="EO84" s="276">
        <v>40</v>
      </c>
      <c r="EP84" s="276">
        <v>100</v>
      </c>
      <c r="EQ84" s="276">
        <v>0</v>
      </c>
      <c r="ER84" s="817">
        <v>100</v>
      </c>
      <c r="ES84" s="817">
        <v>0</v>
      </c>
      <c r="ET84" s="826">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0" t="s">
        <v>712</v>
      </c>
      <c r="EM85" s="825" t="s">
        <v>710</v>
      </c>
      <c r="EN85" s="275" t="s">
        <v>711</v>
      </c>
      <c r="EO85" s="275">
        <v>1</v>
      </c>
      <c r="EP85" s="275">
        <v>1</v>
      </c>
      <c r="EQ85" s="330">
        <v>1</v>
      </c>
      <c r="ER85" s="330">
        <v>1</v>
      </c>
      <c r="ES85" s="330">
        <v>1</v>
      </c>
      <c r="ET85" s="827">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0" t="s">
        <v>716</v>
      </c>
      <c r="EM86" s="825" t="s">
        <v>714</v>
      </c>
      <c r="EN86" s="275" t="s">
        <v>715</v>
      </c>
      <c r="EO86" s="275">
        <v>8</v>
      </c>
      <c r="EP86" s="275">
        <v>10</v>
      </c>
      <c r="EQ86" s="276">
        <v>3</v>
      </c>
      <c r="ER86" s="816">
        <v>2</v>
      </c>
      <c r="ES86" s="816">
        <v>3</v>
      </c>
      <c r="ET86" s="828">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0" t="s">
        <v>723</v>
      </c>
      <c r="EM87" s="319" t="s">
        <v>721</v>
      </c>
      <c r="EN87" s="275" t="s">
        <v>722</v>
      </c>
      <c r="EO87" s="275">
        <v>0</v>
      </c>
      <c r="EP87" s="275">
        <v>2</v>
      </c>
      <c r="EQ87" s="811">
        <v>0</v>
      </c>
      <c r="ER87" s="816">
        <v>0</v>
      </c>
      <c r="ES87" s="811">
        <v>1</v>
      </c>
      <c r="ET87" s="832">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0" t="s">
        <v>727</v>
      </c>
      <c r="EM88" s="319" t="s">
        <v>725</v>
      </c>
      <c r="EN88" s="275" t="s">
        <v>726</v>
      </c>
      <c r="EO88" s="275">
        <v>0</v>
      </c>
      <c r="EP88" s="275">
        <v>3</v>
      </c>
      <c r="EQ88" s="276">
        <v>0</v>
      </c>
      <c r="ER88" s="276">
        <v>2</v>
      </c>
      <c r="ES88" s="276">
        <v>1</v>
      </c>
      <c r="ET88" s="828">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0" t="s">
        <v>731</v>
      </c>
      <c r="EM89" s="319" t="s">
        <v>729</v>
      </c>
      <c r="EN89" s="275" t="s">
        <v>1899</v>
      </c>
      <c r="EO89" s="810">
        <v>70</v>
      </c>
      <c r="EP89" s="810">
        <v>100</v>
      </c>
      <c r="EQ89" s="810">
        <v>30</v>
      </c>
      <c r="ER89" s="816">
        <v>25</v>
      </c>
      <c r="ES89" s="816">
        <v>25</v>
      </c>
      <c r="ET89" s="832">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0" t="s">
        <v>735</v>
      </c>
      <c r="EM90" s="319" t="s">
        <v>733</v>
      </c>
      <c r="EN90" s="275" t="s">
        <v>1900</v>
      </c>
      <c r="EO90" s="810">
        <v>90</v>
      </c>
      <c r="EP90" s="810">
        <v>100</v>
      </c>
      <c r="EQ90" s="810">
        <v>10</v>
      </c>
      <c r="ER90" s="816">
        <v>90</v>
      </c>
      <c r="ES90" s="811">
        <v>0</v>
      </c>
      <c r="ET90" s="838">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0" t="s">
        <v>740</v>
      </c>
      <c r="EM91" s="319" t="s">
        <v>738</v>
      </c>
      <c r="EN91" s="275" t="s">
        <v>739</v>
      </c>
      <c r="EO91" s="275">
        <v>1</v>
      </c>
      <c r="EP91" s="275">
        <v>1</v>
      </c>
      <c r="EQ91" s="330">
        <v>1</v>
      </c>
      <c r="ER91" s="330">
        <v>1</v>
      </c>
      <c r="ES91" s="330">
        <v>1</v>
      </c>
      <c r="ET91" s="827">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0" t="s">
        <v>743</v>
      </c>
      <c r="EM92" s="319" t="s">
        <v>742</v>
      </c>
      <c r="EN92" s="275" t="s">
        <v>433</v>
      </c>
      <c r="EO92" s="275">
        <v>3</v>
      </c>
      <c r="EP92" s="275">
        <v>3</v>
      </c>
      <c r="EQ92" s="277">
        <v>3</v>
      </c>
      <c r="ER92" s="277">
        <v>3</v>
      </c>
      <c r="ES92" s="276">
        <v>3</v>
      </c>
      <c r="ET92" s="828">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0" t="s">
        <v>747</v>
      </c>
      <c r="EM93" s="319" t="s">
        <v>745</v>
      </c>
      <c r="EN93" s="275" t="s">
        <v>746</v>
      </c>
      <c r="EO93" s="275">
        <v>1</v>
      </c>
      <c r="EP93" s="275">
        <v>1</v>
      </c>
      <c r="EQ93" s="330">
        <v>1</v>
      </c>
      <c r="ER93" s="330">
        <v>1</v>
      </c>
      <c r="ES93" s="330">
        <v>1</v>
      </c>
      <c r="ET93" s="827">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0" t="s">
        <v>750</v>
      </c>
      <c r="EM94" s="319" t="s">
        <v>749</v>
      </c>
      <c r="EN94" s="275" t="s">
        <v>532</v>
      </c>
      <c r="EO94" s="275">
        <v>492</v>
      </c>
      <c r="EP94" s="275">
        <v>600</v>
      </c>
      <c r="EQ94" s="276">
        <v>519</v>
      </c>
      <c r="ER94" s="276">
        <v>546</v>
      </c>
      <c r="ES94" s="276">
        <v>573</v>
      </c>
      <c r="ET94" s="828">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0" t="s">
        <v>757</v>
      </c>
      <c r="EM95" s="319" t="s">
        <v>755</v>
      </c>
      <c r="EN95" s="275" t="s">
        <v>756</v>
      </c>
      <c r="EO95" s="275">
        <v>0</v>
      </c>
      <c r="EP95" s="275">
        <v>1</v>
      </c>
      <c r="EQ95" s="276">
        <v>0</v>
      </c>
      <c r="ER95" s="277">
        <v>0.6</v>
      </c>
      <c r="ES95" s="277">
        <v>0.4</v>
      </c>
      <c r="ET95" s="828">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0" t="s">
        <v>761</v>
      </c>
      <c r="EM96" s="319" t="s">
        <v>759</v>
      </c>
      <c r="EN96" s="275" t="s">
        <v>760</v>
      </c>
      <c r="EO96" s="275">
        <v>0</v>
      </c>
      <c r="EP96" s="275">
        <v>1</v>
      </c>
      <c r="EQ96" s="276">
        <v>0</v>
      </c>
      <c r="ER96" s="330">
        <v>0.25</v>
      </c>
      <c r="ES96" s="277">
        <v>0.5</v>
      </c>
      <c r="ET96" s="827">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0" t="s">
        <v>765</v>
      </c>
      <c r="EM97" s="319" t="s">
        <v>763</v>
      </c>
      <c r="EN97" s="275" t="s">
        <v>764</v>
      </c>
      <c r="EO97" s="275">
        <v>8</v>
      </c>
      <c r="EP97" s="275">
        <v>8</v>
      </c>
      <c r="EQ97" s="276">
        <v>2</v>
      </c>
      <c r="ER97" s="276">
        <v>2</v>
      </c>
      <c r="ES97" s="276">
        <v>2</v>
      </c>
      <c r="ET97" s="828">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0" t="s">
        <v>770</v>
      </c>
      <c r="EM98" s="319" t="s">
        <v>768</v>
      </c>
      <c r="EN98" s="275" t="s">
        <v>769</v>
      </c>
      <c r="EO98" s="275">
        <v>0</v>
      </c>
      <c r="EP98" s="275">
        <v>1</v>
      </c>
      <c r="EQ98" s="330">
        <v>0.25</v>
      </c>
      <c r="ER98" s="330">
        <v>0.25</v>
      </c>
      <c r="ES98" s="330">
        <v>0.25</v>
      </c>
      <c r="ET98" s="827">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0" t="s">
        <v>777</v>
      </c>
      <c r="EM99" s="319" t="s">
        <v>775</v>
      </c>
      <c r="EN99" s="275" t="s">
        <v>776</v>
      </c>
      <c r="EO99" s="275">
        <v>0</v>
      </c>
      <c r="EP99" s="275">
        <v>1</v>
      </c>
      <c r="EQ99" s="330">
        <v>0.25</v>
      </c>
      <c r="ER99" s="330">
        <v>0.25</v>
      </c>
      <c r="ES99" s="330">
        <v>0.25</v>
      </c>
      <c r="ET99" s="827">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0" t="s">
        <v>781</v>
      </c>
      <c r="EM100" s="319" t="s">
        <v>779</v>
      </c>
      <c r="EN100" s="275" t="s">
        <v>780</v>
      </c>
      <c r="EO100" s="275">
        <v>0</v>
      </c>
      <c r="EP100" s="275">
        <v>1</v>
      </c>
      <c r="EQ100" s="330">
        <v>0.25</v>
      </c>
      <c r="ER100" s="330">
        <v>0.25</v>
      </c>
      <c r="ES100" s="330">
        <v>0.25</v>
      </c>
      <c r="ET100" s="827">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0" t="s">
        <v>785</v>
      </c>
      <c r="EM101" s="319" t="s">
        <v>783</v>
      </c>
      <c r="EN101" s="275" t="s">
        <v>784</v>
      </c>
      <c r="EO101" s="275">
        <v>0</v>
      </c>
      <c r="EP101" s="330">
        <v>100</v>
      </c>
      <c r="EQ101" s="330">
        <v>25</v>
      </c>
      <c r="ER101" s="330">
        <v>25</v>
      </c>
      <c r="ES101" s="330">
        <v>25</v>
      </c>
      <c r="ET101" s="827">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0" t="s">
        <v>789</v>
      </c>
      <c r="EM102" s="319" t="s">
        <v>787</v>
      </c>
      <c r="EN102" s="275" t="s">
        <v>788</v>
      </c>
      <c r="EO102" s="275">
        <v>1</v>
      </c>
      <c r="EP102" s="275">
        <v>1</v>
      </c>
      <c r="EQ102" s="330">
        <v>1</v>
      </c>
      <c r="ER102" s="330">
        <v>1</v>
      </c>
      <c r="ES102" s="330">
        <v>1</v>
      </c>
      <c r="ET102" s="827">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0" t="s">
        <v>793</v>
      </c>
      <c r="EM103" s="319" t="s">
        <v>791</v>
      </c>
      <c r="EN103" s="275" t="s">
        <v>792</v>
      </c>
      <c r="EO103" s="275">
        <v>3</v>
      </c>
      <c r="EP103" s="275">
        <v>3</v>
      </c>
      <c r="EQ103" s="277">
        <v>3</v>
      </c>
      <c r="ER103" s="277">
        <v>3</v>
      </c>
      <c r="ES103" s="276">
        <v>3</v>
      </c>
      <c r="ET103" s="828">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0" t="s">
        <v>797</v>
      </c>
      <c r="EM104" s="319" t="s">
        <v>795</v>
      </c>
      <c r="EN104" s="275" t="s">
        <v>796</v>
      </c>
      <c r="EO104" s="275">
        <v>0</v>
      </c>
      <c r="EP104" s="330">
        <v>100</v>
      </c>
      <c r="EQ104" s="330">
        <v>25</v>
      </c>
      <c r="ER104" s="330">
        <v>25</v>
      </c>
      <c r="ES104" s="330">
        <v>25</v>
      </c>
      <c r="ET104" s="827">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0" t="s">
        <v>800</v>
      </c>
      <c r="EM105" s="319" t="s">
        <v>799</v>
      </c>
      <c r="EN105" s="275" t="s">
        <v>653</v>
      </c>
      <c r="EO105" s="275">
        <v>0</v>
      </c>
      <c r="EP105" s="275">
        <v>1</v>
      </c>
      <c r="EQ105" s="330">
        <v>0.25</v>
      </c>
      <c r="ER105" s="330">
        <v>0.25</v>
      </c>
      <c r="ES105" s="330">
        <v>0.25</v>
      </c>
      <c r="ET105" s="827">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0" t="s">
        <v>808</v>
      </c>
      <c r="EM106" s="319" t="s">
        <v>805</v>
      </c>
      <c r="EN106" s="275" t="s">
        <v>806</v>
      </c>
      <c r="EO106" s="275">
        <v>164</v>
      </c>
      <c r="EP106" s="275">
        <v>131</v>
      </c>
      <c r="EQ106" s="276">
        <v>164</v>
      </c>
      <c r="ER106" s="276">
        <v>154</v>
      </c>
      <c r="ES106" s="276">
        <v>144</v>
      </c>
      <c r="ET106" s="828">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0" t="s">
        <v>812</v>
      </c>
      <c r="EM107" s="319" t="s">
        <v>810</v>
      </c>
      <c r="EN107" s="275" t="s">
        <v>811</v>
      </c>
      <c r="EO107" s="275">
        <v>1</v>
      </c>
      <c r="EP107" s="275">
        <v>1</v>
      </c>
      <c r="EQ107" s="330">
        <v>1</v>
      </c>
      <c r="ER107" s="330">
        <v>1</v>
      </c>
      <c r="ES107" s="330">
        <v>1</v>
      </c>
      <c r="ET107" s="827">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0" t="s">
        <v>816</v>
      </c>
      <c r="EM108" s="319" t="s">
        <v>814</v>
      </c>
      <c r="EN108" s="275" t="s">
        <v>815</v>
      </c>
      <c r="EO108" s="275">
        <v>1</v>
      </c>
      <c r="EP108" s="275">
        <v>1</v>
      </c>
      <c r="EQ108" s="330">
        <v>1</v>
      </c>
      <c r="ER108" s="330">
        <v>1</v>
      </c>
      <c r="ES108" s="330">
        <v>1</v>
      </c>
      <c r="ET108" s="827">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0" t="s">
        <v>821</v>
      </c>
      <c r="EM109" s="319" t="s">
        <v>820</v>
      </c>
      <c r="EN109" s="275" t="s">
        <v>653</v>
      </c>
      <c r="EO109" s="275">
        <v>0</v>
      </c>
      <c r="EP109" s="275">
        <v>1</v>
      </c>
      <c r="EQ109" s="277">
        <v>0.2</v>
      </c>
      <c r="ER109" s="277">
        <v>0.3</v>
      </c>
      <c r="ES109" s="330">
        <v>0.25</v>
      </c>
      <c r="ET109" s="827">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0" t="s">
        <v>824</v>
      </c>
      <c r="EM110" s="319" t="s">
        <v>823</v>
      </c>
      <c r="EN110" s="275" t="s">
        <v>653</v>
      </c>
      <c r="EO110" s="275">
        <v>1</v>
      </c>
      <c r="EP110" s="275">
        <v>1</v>
      </c>
      <c r="EQ110" s="330">
        <v>1</v>
      </c>
      <c r="ER110" s="330">
        <v>1</v>
      </c>
      <c r="ES110" s="330">
        <v>1</v>
      </c>
      <c r="ET110" s="827">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0" t="s">
        <v>833</v>
      </c>
      <c r="EM111" s="319" t="s">
        <v>830</v>
      </c>
      <c r="EN111" s="275" t="s">
        <v>831</v>
      </c>
      <c r="EO111" s="275">
        <v>0</v>
      </c>
      <c r="EP111" s="275">
        <v>1</v>
      </c>
      <c r="EQ111" s="276">
        <v>1</v>
      </c>
      <c r="ER111" s="276">
        <v>1</v>
      </c>
      <c r="ES111" s="276">
        <v>1</v>
      </c>
      <c r="ET111" s="828">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0" t="s">
        <v>837</v>
      </c>
      <c r="EM112" s="319" t="s">
        <v>835</v>
      </c>
      <c r="EN112" s="275" t="s">
        <v>836</v>
      </c>
      <c r="EO112" s="275">
        <v>0</v>
      </c>
      <c r="EP112" s="275">
        <v>1</v>
      </c>
      <c r="EQ112" s="276">
        <v>0</v>
      </c>
      <c r="ER112" s="276">
        <v>1</v>
      </c>
      <c r="ES112" s="276">
        <v>1</v>
      </c>
      <c r="ET112" s="828">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0" t="s">
        <v>841</v>
      </c>
      <c r="EM113" s="319" t="s">
        <v>839</v>
      </c>
      <c r="EN113" s="275" t="s">
        <v>1901</v>
      </c>
      <c r="EO113" s="330">
        <v>25</v>
      </c>
      <c r="EP113" s="330">
        <v>30</v>
      </c>
      <c r="EQ113" s="330">
        <v>25</v>
      </c>
      <c r="ER113" s="330">
        <v>26</v>
      </c>
      <c r="ES113" s="330">
        <v>29</v>
      </c>
      <c r="ET113" s="831">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0" t="s">
        <v>845</v>
      </c>
      <c r="EM114" s="319" t="s">
        <v>843</v>
      </c>
      <c r="EN114" s="275" t="s">
        <v>1902</v>
      </c>
      <c r="EO114" s="277">
        <v>38</v>
      </c>
      <c r="EP114" s="277">
        <v>58</v>
      </c>
      <c r="EQ114" s="277">
        <v>40</v>
      </c>
      <c r="ER114" s="330">
        <v>45</v>
      </c>
      <c r="ES114" s="277">
        <v>50</v>
      </c>
      <c r="ET114" s="827">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0" t="s">
        <v>849</v>
      </c>
      <c r="EM115" s="319" t="s">
        <v>847</v>
      </c>
      <c r="EN115" s="275" t="s">
        <v>1903</v>
      </c>
      <c r="EO115" s="276">
        <v>2</v>
      </c>
      <c r="EP115" s="811">
        <v>10</v>
      </c>
      <c r="EQ115" s="811">
        <v>2</v>
      </c>
      <c r="ER115" s="811">
        <v>4</v>
      </c>
      <c r="ES115" s="811">
        <v>6</v>
      </c>
      <c r="ET115" s="838">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0" t="s">
        <v>853</v>
      </c>
      <c r="EM116" s="319" t="s">
        <v>851</v>
      </c>
      <c r="EN116" s="275" t="s">
        <v>852</v>
      </c>
      <c r="EO116" s="275">
        <v>2</v>
      </c>
      <c r="EP116" s="275">
        <v>3</v>
      </c>
      <c r="EQ116" s="276">
        <v>1</v>
      </c>
      <c r="ER116" s="276">
        <v>1</v>
      </c>
      <c r="ES116" s="277">
        <v>0.5</v>
      </c>
      <c r="ET116" s="831">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0" t="s">
        <v>857</v>
      </c>
      <c r="EM117" s="319" t="s">
        <v>855</v>
      </c>
      <c r="EN117" s="275" t="s">
        <v>1904</v>
      </c>
      <c r="EO117" s="276">
        <v>5</v>
      </c>
      <c r="EP117" s="811">
        <v>30</v>
      </c>
      <c r="EQ117" s="811">
        <v>5</v>
      </c>
      <c r="ER117" s="811">
        <v>15</v>
      </c>
      <c r="ES117" s="811">
        <v>25</v>
      </c>
      <c r="ET117" s="838">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0" t="s">
        <v>861</v>
      </c>
      <c r="EM118" s="319" t="s">
        <v>859</v>
      </c>
      <c r="EN118" s="275" t="s">
        <v>860</v>
      </c>
      <c r="EO118" s="275">
        <v>1</v>
      </c>
      <c r="EP118" s="812">
        <v>2</v>
      </c>
      <c r="EQ118" s="811">
        <v>0</v>
      </c>
      <c r="ER118" s="816">
        <v>0</v>
      </c>
      <c r="ES118" s="811">
        <v>1</v>
      </c>
      <c r="ET118" s="832">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0" t="s">
        <v>865</v>
      </c>
      <c r="EM119" s="319" t="s">
        <v>863</v>
      </c>
      <c r="EN119" s="275" t="s">
        <v>864</v>
      </c>
      <c r="EO119" s="276">
        <v>0</v>
      </c>
      <c r="EP119" s="811">
        <v>40</v>
      </c>
      <c r="EQ119" s="811">
        <v>5</v>
      </c>
      <c r="ER119" s="811">
        <v>15</v>
      </c>
      <c r="ES119" s="811">
        <v>30</v>
      </c>
      <c r="ET119" s="838">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0" t="s">
        <v>869</v>
      </c>
      <c r="EM120" s="319" t="s">
        <v>867</v>
      </c>
      <c r="EN120" s="275" t="s">
        <v>868</v>
      </c>
      <c r="EO120" s="276">
        <v>0</v>
      </c>
      <c r="EP120" s="811">
        <v>90</v>
      </c>
      <c r="EQ120" s="811">
        <v>0</v>
      </c>
      <c r="ER120" s="811">
        <v>5</v>
      </c>
      <c r="ES120" s="811">
        <v>40</v>
      </c>
      <c r="ET120" s="838">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0" t="s">
        <v>875</v>
      </c>
      <c r="EM121" s="319" t="s">
        <v>873</v>
      </c>
      <c r="EN121" s="275" t="s">
        <v>874</v>
      </c>
      <c r="EO121" s="275">
        <v>1</v>
      </c>
      <c r="EP121" s="277">
        <v>2</v>
      </c>
      <c r="EQ121" s="277">
        <v>0.5</v>
      </c>
      <c r="ER121" s="277">
        <v>0.5</v>
      </c>
      <c r="ES121" s="277">
        <v>0.5</v>
      </c>
      <c r="ET121" s="831">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0" t="s">
        <v>879</v>
      </c>
      <c r="EM122" s="319" t="s">
        <v>877</v>
      </c>
      <c r="EN122" s="275" t="s">
        <v>878</v>
      </c>
      <c r="EO122" s="275">
        <v>281</v>
      </c>
      <c r="EP122" s="275">
        <v>600</v>
      </c>
      <c r="EQ122" s="276">
        <v>150</v>
      </c>
      <c r="ER122" s="276">
        <v>150</v>
      </c>
      <c r="ES122" s="276">
        <v>150</v>
      </c>
      <c r="ET122" s="828">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0" t="s">
        <v>883</v>
      </c>
      <c r="EM123" s="319" t="s">
        <v>881</v>
      </c>
      <c r="EN123" s="275" t="s">
        <v>882</v>
      </c>
      <c r="EO123" s="387">
        <v>0</v>
      </c>
      <c r="EP123" s="387">
        <v>1</v>
      </c>
      <c r="EQ123" s="277">
        <v>0.2</v>
      </c>
      <c r="ER123" s="817">
        <v>0</v>
      </c>
      <c r="ES123" s="817">
        <v>0.4</v>
      </c>
      <c r="ET123" s="826">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0" t="s">
        <v>887</v>
      </c>
      <c r="EM124" s="319" t="s">
        <v>885</v>
      </c>
      <c r="EN124" s="275" t="s">
        <v>886</v>
      </c>
      <c r="EO124" s="387">
        <v>1</v>
      </c>
      <c r="EP124" s="387">
        <v>3</v>
      </c>
      <c r="EQ124" s="277">
        <v>0.5</v>
      </c>
      <c r="ER124" s="277">
        <v>0.5</v>
      </c>
      <c r="ES124" s="276">
        <v>1</v>
      </c>
      <c r="ET124" s="828">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0" t="s">
        <v>893</v>
      </c>
      <c r="EM125" s="319" t="s">
        <v>891</v>
      </c>
      <c r="EN125" s="275" t="s">
        <v>892</v>
      </c>
      <c r="EO125" s="277">
        <v>0</v>
      </c>
      <c r="EP125" s="277">
        <v>70</v>
      </c>
      <c r="EQ125" s="277">
        <v>10</v>
      </c>
      <c r="ER125" s="817">
        <v>0</v>
      </c>
      <c r="ES125" s="817">
        <v>30</v>
      </c>
      <c r="ET125" s="826">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0" t="s">
        <v>897</v>
      </c>
      <c r="EM126" s="319" t="s">
        <v>895</v>
      </c>
      <c r="EN126" s="275" t="s">
        <v>896</v>
      </c>
      <c r="EO126" s="275">
        <v>0</v>
      </c>
      <c r="EP126" s="275">
        <v>1</v>
      </c>
      <c r="EQ126" s="277">
        <v>0.2</v>
      </c>
      <c r="ER126" s="817">
        <v>0.2</v>
      </c>
      <c r="ES126" s="277">
        <v>0.3</v>
      </c>
      <c r="ET126" s="826">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0" t="s">
        <v>901</v>
      </c>
      <c r="EM127" s="319" t="s">
        <v>899</v>
      </c>
      <c r="EN127" s="275" t="s">
        <v>900</v>
      </c>
      <c r="EO127" s="275">
        <v>0</v>
      </c>
      <c r="EP127" s="275">
        <v>4</v>
      </c>
      <c r="EQ127" s="276">
        <v>1</v>
      </c>
      <c r="ER127" s="276">
        <v>1</v>
      </c>
      <c r="ES127" s="276">
        <v>1</v>
      </c>
      <c r="ET127" s="828">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0" t="s">
        <v>907</v>
      </c>
      <c r="EM128" s="319" t="s">
        <v>905</v>
      </c>
      <c r="EN128" s="275" t="s">
        <v>906</v>
      </c>
      <c r="EO128" s="275">
        <v>0</v>
      </c>
      <c r="EP128" s="275">
        <v>2</v>
      </c>
      <c r="EQ128" s="277">
        <v>0.5</v>
      </c>
      <c r="ER128" s="277">
        <v>0.5</v>
      </c>
      <c r="ES128" s="277">
        <v>0.5</v>
      </c>
      <c r="ET128" s="831">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0" t="s">
        <v>911</v>
      </c>
      <c r="EM129" s="319" t="s">
        <v>909</v>
      </c>
      <c r="EN129" s="275" t="s">
        <v>910</v>
      </c>
      <c r="EO129" s="275">
        <v>0</v>
      </c>
      <c r="EP129" s="275">
        <v>200</v>
      </c>
      <c r="EQ129" s="276">
        <v>50</v>
      </c>
      <c r="ER129" s="276">
        <v>50</v>
      </c>
      <c r="ES129" s="276">
        <v>50</v>
      </c>
      <c r="ET129" s="828">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0" t="s">
        <v>915</v>
      </c>
      <c r="EM130" s="319" t="s">
        <v>913</v>
      </c>
      <c r="EN130" s="275" t="s">
        <v>914</v>
      </c>
      <c r="EO130" s="275">
        <v>0</v>
      </c>
      <c r="EP130" s="275">
        <v>1</v>
      </c>
      <c r="EQ130" s="277">
        <v>0.2</v>
      </c>
      <c r="ER130" s="277">
        <v>0.3</v>
      </c>
      <c r="ES130" s="277">
        <v>0.3</v>
      </c>
      <c r="ET130" s="831">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0" t="s">
        <v>919</v>
      </c>
      <c r="EM131" s="319" t="s">
        <v>917</v>
      </c>
      <c r="EN131" s="275" t="s">
        <v>918</v>
      </c>
      <c r="EO131" s="275">
        <v>0</v>
      </c>
      <c r="EP131" s="275">
        <v>1</v>
      </c>
      <c r="EQ131" s="277">
        <v>0.2</v>
      </c>
      <c r="ER131" s="277">
        <v>0.3</v>
      </c>
      <c r="ES131" s="277">
        <v>0.3</v>
      </c>
      <c r="ET131" s="831">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0" t="s">
        <v>923</v>
      </c>
      <c r="EM132" s="319" t="s">
        <v>921</v>
      </c>
      <c r="EN132" s="275" t="s">
        <v>922</v>
      </c>
      <c r="EO132" s="275">
        <v>0</v>
      </c>
      <c r="EP132" s="275">
        <v>1</v>
      </c>
      <c r="EQ132" s="277">
        <v>0.2</v>
      </c>
      <c r="ER132" s="277">
        <v>0.3</v>
      </c>
      <c r="ES132" s="277">
        <v>0.3</v>
      </c>
      <c r="ET132" s="831">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0" t="s">
        <v>930</v>
      </c>
      <c r="EM133" s="319" t="s">
        <v>928</v>
      </c>
      <c r="EN133" s="275" t="s">
        <v>929</v>
      </c>
      <c r="EO133" s="275">
        <v>0</v>
      </c>
      <c r="EP133" s="275">
        <v>2</v>
      </c>
      <c r="EQ133" s="277">
        <v>0.5</v>
      </c>
      <c r="ER133" s="277">
        <v>0.5</v>
      </c>
      <c r="ES133" s="277">
        <v>0.5</v>
      </c>
      <c r="ET133" s="831">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0" t="s">
        <v>934</v>
      </c>
      <c r="EM134" s="319" t="s">
        <v>932</v>
      </c>
      <c r="EN134" s="275" t="s">
        <v>933</v>
      </c>
      <c r="EO134" s="275">
        <v>300</v>
      </c>
      <c r="EP134" s="275">
        <v>500</v>
      </c>
      <c r="EQ134" s="276">
        <v>125</v>
      </c>
      <c r="ER134" s="276">
        <v>125</v>
      </c>
      <c r="ES134" s="276">
        <v>125</v>
      </c>
      <c r="ET134" s="828">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0" t="s">
        <v>938</v>
      </c>
      <c r="EM135" s="319" t="s">
        <v>936</v>
      </c>
      <c r="EN135" s="275" t="s">
        <v>937</v>
      </c>
      <c r="EO135" s="275">
        <v>0</v>
      </c>
      <c r="EP135" s="387">
        <v>1</v>
      </c>
      <c r="EQ135" s="330">
        <v>0.25</v>
      </c>
      <c r="ER135" s="818">
        <v>0.05</v>
      </c>
      <c r="ES135" s="818">
        <v>0.35</v>
      </c>
      <c r="ET135" s="829">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0" t="s">
        <v>942</v>
      </c>
      <c r="EM136" s="319" t="s">
        <v>940</v>
      </c>
      <c r="EN136" s="275" t="s">
        <v>941</v>
      </c>
      <c r="EO136" s="275">
        <v>0</v>
      </c>
      <c r="EP136" s="275">
        <v>8</v>
      </c>
      <c r="EQ136" s="276">
        <v>2</v>
      </c>
      <c r="ER136" s="276">
        <v>2</v>
      </c>
      <c r="ES136" s="276">
        <v>2</v>
      </c>
      <c r="ET136" s="828">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0" t="s">
        <v>946</v>
      </c>
      <c r="EM137" s="319" t="s">
        <v>944</v>
      </c>
      <c r="EN137" s="275" t="s">
        <v>945</v>
      </c>
      <c r="EO137" s="275">
        <v>6</v>
      </c>
      <c r="EP137" s="275">
        <v>194</v>
      </c>
      <c r="EQ137" s="276">
        <v>48</v>
      </c>
      <c r="ER137" s="276">
        <v>48</v>
      </c>
      <c r="ES137" s="276">
        <v>48</v>
      </c>
      <c r="ET137" s="828">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0" t="s">
        <v>950</v>
      </c>
      <c r="EM138" s="319" t="s">
        <v>948</v>
      </c>
      <c r="EN138" s="275" t="s">
        <v>949</v>
      </c>
      <c r="EO138" s="275">
        <v>0</v>
      </c>
      <c r="EP138" s="387">
        <v>1</v>
      </c>
      <c r="EQ138" s="330">
        <v>0.25</v>
      </c>
      <c r="ER138" s="330">
        <v>0.25</v>
      </c>
      <c r="ES138" s="330">
        <v>0.25</v>
      </c>
      <c r="ET138" s="827">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0" t="s">
        <v>956</v>
      </c>
      <c r="EM139" s="319" t="s">
        <v>954</v>
      </c>
      <c r="EN139" s="275" t="s">
        <v>955</v>
      </c>
      <c r="EO139" s="275">
        <v>0</v>
      </c>
      <c r="EP139" s="275">
        <v>1</v>
      </c>
      <c r="EQ139" s="276">
        <v>0</v>
      </c>
      <c r="ER139" s="817">
        <v>0</v>
      </c>
      <c r="ES139" s="818">
        <v>0.5</v>
      </c>
      <c r="ET139" s="829">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0" t="s">
        <v>960</v>
      </c>
      <c r="EM140" s="319" t="s">
        <v>958</v>
      </c>
      <c r="EN140" s="275" t="s">
        <v>959</v>
      </c>
      <c r="EO140" s="275">
        <v>0</v>
      </c>
      <c r="EP140" s="275">
        <v>1</v>
      </c>
      <c r="EQ140" s="330">
        <v>0.25</v>
      </c>
      <c r="ER140" s="330">
        <v>0.25</v>
      </c>
      <c r="ES140" s="330">
        <v>0.25</v>
      </c>
      <c r="ET140" s="827">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0" t="s">
        <v>964</v>
      </c>
      <c r="EM141" s="319" t="s">
        <v>962</v>
      </c>
      <c r="EN141" s="275" t="s">
        <v>963</v>
      </c>
      <c r="EO141" s="275">
        <v>1</v>
      </c>
      <c r="EP141" s="275">
        <v>2</v>
      </c>
      <c r="EQ141" s="277">
        <v>0.5</v>
      </c>
      <c r="ER141" s="277">
        <v>0.5</v>
      </c>
      <c r="ES141" s="277">
        <v>0.5</v>
      </c>
      <c r="ET141" s="831">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0" t="s">
        <v>968</v>
      </c>
      <c r="EM142" s="319" t="s">
        <v>966</v>
      </c>
      <c r="EN142" s="275" t="s">
        <v>967</v>
      </c>
      <c r="EO142" s="275">
        <v>10</v>
      </c>
      <c r="EP142" s="275">
        <v>20</v>
      </c>
      <c r="EQ142" s="276">
        <v>6</v>
      </c>
      <c r="ER142" s="276">
        <v>6</v>
      </c>
      <c r="ES142" s="276">
        <v>4</v>
      </c>
      <c r="ET142" s="828">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0" t="s">
        <v>972</v>
      </c>
      <c r="EM143" s="319" t="s">
        <v>970</v>
      </c>
      <c r="EN143" s="275" t="s">
        <v>971</v>
      </c>
      <c r="EO143" s="276">
        <v>15</v>
      </c>
      <c r="EP143" s="276">
        <v>65</v>
      </c>
      <c r="EQ143" s="276">
        <v>0</v>
      </c>
      <c r="ER143" s="277">
        <v>30</v>
      </c>
      <c r="ES143" s="277">
        <v>30</v>
      </c>
      <c r="ET143" s="827">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0" t="s">
        <v>978</v>
      </c>
      <c r="EM144" s="319" t="s">
        <v>976</v>
      </c>
      <c r="EN144" s="275" t="s">
        <v>977</v>
      </c>
      <c r="EO144" s="387">
        <v>0</v>
      </c>
      <c r="EP144" s="387">
        <v>1</v>
      </c>
      <c r="EQ144" s="330">
        <v>0.25</v>
      </c>
      <c r="ER144" s="818">
        <v>0</v>
      </c>
      <c r="ES144" s="818">
        <v>0.35</v>
      </c>
      <c r="ET144" s="829">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0" t="s">
        <v>982</v>
      </c>
      <c r="EM145" s="319" t="s">
        <v>980</v>
      </c>
      <c r="EN145" s="275" t="s">
        <v>981</v>
      </c>
      <c r="EO145" s="387">
        <v>0</v>
      </c>
      <c r="EP145" s="387">
        <v>4</v>
      </c>
      <c r="EQ145" s="276">
        <v>1</v>
      </c>
      <c r="ER145" s="276">
        <v>1</v>
      </c>
      <c r="ES145" s="276">
        <v>1</v>
      </c>
      <c r="ET145" s="828">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0" t="s">
        <v>986</v>
      </c>
      <c r="EM146" s="319" t="s">
        <v>984</v>
      </c>
      <c r="EN146" s="275" t="s">
        <v>985</v>
      </c>
      <c r="EO146" s="387">
        <v>1</v>
      </c>
      <c r="EP146" s="387">
        <v>3</v>
      </c>
      <c r="EQ146" s="276">
        <v>1</v>
      </c>
      <c r="ER146" s="276">
        <v>1</v>
      </c>
      <c r="ES146" s="276">
        <v>1</v>
      </c>
      <c r="ET146" s="828">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0" t="s">
        <v>990</v>
      </c>
      <c r="EM147" s="319" t="s">
        <v>988</v>
      </c>
      <c r="EN147" s="275" t="s">
        <v>989</v>
      </c>
      <c r="EO147" s="387">
        <v>0</v>
      </c>
      <c r="EP147" s="387">
        <v>1</v>
      </c>
      <c r="EQ147" s="277">
        <v>0.2</v>
      </c>
      <c r="ER147" s="277">
        <v>0.2</v>
      </c>
      <c r="ES147" s="277">
        <v>0.3</v>
      </c>
      <c r="ET147" s="831">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6" t="s">
        <v>999</v>
      </c>
      <c r="EM148" s="319" t="s">
        <v>996</v>
      </c>
      <c r="EN148" s="275" t="s">
        <v>997</v>
      </c>
      <c r="EO148" s="812">
        <v>12</v>
      </c>
      <c r="EP148" s="812">
        <v>17</v>
      </c>
      <c r="EQ148" s="811">
        <v>0</v>
      </c>
      <c r="ER148" s="811">
        <v>3</v>
      </c>
      <c r="ES148" s="811">
        <v>2</v>
      </c>
      <c r="ET148" s="838">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6" t="s">
        <v>1003</v>
      </c>
      <c r="EM149" s="319" t="s">
        <v>1001</v>
      </c>
      <c r="EN149" s="275" t="s">
        <v>1002</v>
      </c>
      <c r="EO149" s="275">
        <v>0</v>
      </c>
      <c r="EP149" s="275">
        <v>3</v>
      </c>
      <c r="EQ149" s="277">
        <v>0.2</v>
      </c>
      <c r="ER149" s="841">
        <v>0.2</v>
      </c>
      <c r="ES149" s="841">
        <v>1.6</v>
      </c>
      <c r="ET149" s="828">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6" t="s">
        <v>1007</v>
      </c>
      <c r="EM150" s="319" t="s">
        <v>1005</v>
      </c>
      <c r="EN150" s="275" t="s">
        <v>1006</v>
      </c>
      <c r="EO150" s="387">
        <v>12</v>
      </c>
      <c r="EP150" s="387">
        <v>12</v>
      </c>
      <c r="EQ150" s="276">
        <v>12</v>
      </c>
      <c r="ER150" s="842">
        <v>4</v>
      </c>
      <c r="ES150" s="842">
        <v>4</v>
      </c>
      <c r="ET150" s="843">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6" t="s">
        <v>1011</v>
      </c>
      <c r="EM151" s="319" t="s">
        <v>1009</v>
      </c>
      <c r="EN151" s="275" t="s">
        <v>1010</v>
      </c>
      <c r="EO151" s="839">
        <v>26</v>
      </c>
      <c r="EP151" s="839">
        <v>28</v>
      </c>
      <c r="EQ151" s="811">
        <v>0</v>
      </c>
      <c r="ER151" s="841">
        <v>0.5</v>
      </c>
      <c r="ES151" s="841">
        <v>0.5</v>
      </c>
      <c r="ET151" s="843">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6" t="s">
        <v>1015</v>
      </c>
      <c r="EM152" s="319" t="s">
        <v>1013</v>
      </c>
      <c r="EN152" s="275" t="s">
        <v>1014</v>
      </c>
      <c r="EO152" s="387">
        <v>0</v>
      </c>
      <c r="EP152" s="387">
        <v>3</v>
      </c>
      <c r="EQ152" s="276">
        <v>0</v>
      </c>
      <c r="ER152" s="842">
        <v>0</v>
      </c>
      <c r="ES152" s="842">
        <v>2</v>
      </c>
      <c r="ET152" s="828">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6" t="s">
        <v>1019</v>
      </c>
      <c r="EM153" s="319" t="s">
        <v>1017</v>
      </c>
      <c r="EN153" s="275" t="s">
        <v>1018</v>
      </c>
      <c r="EO153" s="387">
        <v>26</v>
      </c>
      <c r="EP153" s="387">
        <v>26</v>
      </c>
      <c r="EQ153" s="277">
        <v>0.2</v>
      </c>
      <c r="ER153" s="277">
        <v>7.8</v>
      </c>
      <c r="ES153" s="276">
        <v>10</v>
      </c>
      <c r="ET153" s="828">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6" t="s">
        <v>1022</v>
      </c>
      <c r="EM154" s="319" t="s">
        <v>1021</v>
      </c>
      <c r="EN154" s="275" t="s">
        <v>1010</v>
      </c>
      <c r="EO154" s="654">
        <v>0.6</v>
      </c>
      <c r="EP154" s="387">
        <v>1</v>
      </c>
      <c r="EQ154" s="277">
        <v>0.5</v>
      </c>
      <c r="ER154" s="841">
        <v>0.4</v>
      </c>
      <c r="ES154" s="841">
        <v>0.1</v>
      </c>
      <c r="ET154" s="828">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6" t="s">
        <v>1025</v>
      </c>
      <c r="EM155" s="319" t="s">
        <v>1024</v>
      </c>
      <c r="EN155" s="275" t="s">
        <v>1018</v>
      </c>
      <c r="EO155" s="387">
        <v>1</v>
      </c>
      <c r="EP155" s="387">
        <v>1</v>
      </c>
      <c r="EQ155" s="276">
        <v>0</v>
      </c>
      <c r="ER155" s="842">
        <v>0</v>
      </c>
      <c r="ES155" s="841">
        <v>0.5</v>
      </c>
      <c r="ET155" s="844">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6" t="s">
        <v>1028</v>
      </c>
      <c r="EM156" s="319" t="s">
        <v>1027</v>
      </c>
      <c r="EN156" s="275" t="s">
        <v>1010</v>
      </c>
      <c r="EO156" s="387">
        <v>1</v>
      </c>
      <c r="EP156" s="387">
        <v>2</v>
      </c>
      <c r="EQ156" s="277">
        <v>0.4</v>
      </c>
      <c r="ER156" s="845">
        <v>0.08</v>
      </c>
      <c r="ES156" s="845">
        <v>0.6</v>
      </c>
      <c r="ET156" s="846">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6" t="s">
        <v>1031</v>
      </c>
      <c r="EM157" s="319" t="s">
        <v>1030</v>
      </c>
      <c r="EN157" s="275" t="s">
        <v>1018</v>
      </c>
      <c r="EO157" s="387">
        <v>3</v>
      </c>
      <c r="EP157" s="387">
        <v>3</v>
      </c>
      <c r="EQ157" s="277">
        <v>2</v>
      </c>
      <c r="ER157" s="842">
        <v>1</v>
      </c>
      <c r="ES157" s="842">
        <v>1</v>
      </c>
      <c r="ET157" s="843">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6" t="s">
        <v>1034</v>
      </c>
      <c r="EM158" s="319" t="s">
        <v>1033</v>
      </c>
      <c r="EN158" s="275" t="s">
        <v>1010</v>
      </c>
      <c r="EO158" s="839">
        <v>2</v>
      </c>
      <c r="EP158" s="839">
        <v>6</v>
      </c>
      <c r="EQ158" s="811">
        <v>1</v>
      </c>
      <c r="ER158" s="842">
        <v>1</v>
      </c>
      <c r="ES158" s="842">
        <v>2</v>
      </c>
      <c r="ET158" s="838">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6" t="s">
        <v>1037</v>
      </c>
      <c r="EM159" s="319" t="s">
        <v>1036</v>
      </c>
      <c r="EN159" s="275" t="s">
        <v>1018</v>
      </c>
      <c r="EO159" s="387">
        <v>6</v>
      </c>
      <c r="EP159" s="387">
        <v>7</v>
      </c>
      <c r="EQ159" s="277">
        <v>0.2</v>
      </c>
      <c r="ER159" s="841">
        <v>0.4</v>
      </c>
      <c r="ES159" s="841">
        <v>0.4</v>
      </c>
      <c r="ET159" s="843">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6" t="s">
        <v>1040</v>
      </c>
      <c r="EM160" s="319" t="s">
        <v>1039</v>
      </c>
      <c r="EN160" s="275" t="s">
        <v>1010</v>
      </c>
      <c r="EO160" s="387">
        <v>0</v>
      </c>
      <c r="EP160" s="387">
        <v>1</v>
      </c>
      <c r="EQ160" s="276">
        <v>0</v>
      </c>
      <c r="ER160" s="841">
        <v>0.7</v>
      </c>
      <c r="ES160" s="841">
        <v>0.3</v>
      </c>
      <c r="ET160" s="828">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6" t="s">
        <v>1043</v>
      </c>
      <c r="EM161" s="319" t="s">
        <v>1042</v>
      </c>
      <c r="EN161" s="275" t="s">
        <v>1018</v>
      </c>
      <c r="EO161" s="387">
        <v>1</v>
      </c>
      <c r="EP161" s="387">
        <v>1</v>
      </c>
      <c r="EQ161" s="276">
        <v>0</v>
      </c>
      <c r="ER161" s="276">
        <v>0</v>
      </c>
      <c r="ES161" s="276">
        <v>0</v>
      </c>
      <c r="ET161" s="828">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6" t="s">
        <v>1047</v>
      </c>
      <c r="EM162" s="319" t="s">
        <v>1046</v>
      </c>
      <c r="EN162" s="275" t="s">
        <v>1010</v>
      </c>
      <c r="EO162" s="387">
        <v>0</v>
      </c>
      <c r="EP162" s="387">
        <v>3</v>
      </c>
      <c r="EQ162" s="277">
        <v>0.5</v>
      </c>
      <c r="ER162" s="841">
        <v>0.5</v>
      </c>
      <c r="ES162" s="276">
        <v>1</v>
      </c>
      <c r="ET162" s="843">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6" t="s">
        <v>1050</v>
      </c>
      <c r="EM163" s="319" t="s">
        <v>1049</v>
      </c>
      <c r="EN163" s="275" t="s">
        <v>1018</v>
      </c>
      <c r="EO163" s="387">
        <v>19</v>
      </c>
      <c r="EP163" s="387">
        <v>22</v>
      </c>
      <c r="EQ163" s="276">
        <v>4</v>
      </c>
      <c r="ER163" s="842">
        <v>6</v>
      </c>
      <c r="ES163" s="842">
        <v>8</v>
      </c>
      <c r="ET163" s="828">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6" t="s">
        <v>1055</v>
      </c>
      <c r="EM164" s="319" t="s">
        <v>1053</v>
      </c>
      <c r="EN164" s="275" t="s">
        <v>1054</v>
      </c>
      <c r="EO164" s="387">
        <v>0</v>
      </c>
      <c r="EP164" s="387">
        <v>1</v>
      </c>
      <c r="EQ164" s="277">
        <v>0</v>
      </c>
      <c r="ER164" s="841">
        <v>0</v>
      </c>
      <c r="ES164" s="841">
        <v>0.8</v>
      </c>
      <c r="ET164" s="844">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6" t="s">
        <v>1058</v>
      </c>
      <c r="EM165" s="319" t="s">
        <v>65</v>
      </c>
      <c r="EN165" s="812" t="s">
        <v>1054</v>
      </c>
      <c r="EO165" s="839">
        <v>0</v>
      </c>
      <c r="EP165" s="813">
        <v>0.3</v>
      </c>
      <c r="EQ165" s="810">
        <v>0</v>
      </c>
      <c r="ER165" s="841">
        <v>0</v>
      </c>
      <c r="ES165" s="841">
        <v>0</v>
      </c>
      <c r="ET165" s="844">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6" t="s">
        <v>1062</v>
      </c>
      <c r="EM166" s="319" t="s">
        <v>1061</v>
      </c>
      <c r="EN166" s="275" t="s">
        <v>1054</v>
      </c>
      <c r="EO166" s="387">
        <v>0</v>
      </c>
      <c r="EP166" s="387">
        <v>1</v>
      </c>
      <c r="EQ166" s="330">
        <v>0.15</v>
      </c>
      <c r="ER166" s="845">
        <v>0.1</v>
      </c>
      <c r="ES166" s="845">
        <v>0.75</v>
      </c>
      <c r="ET166" s="844">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6" t="s">
        <v>1066</v>
      </c>
      <c r="EM167" s="319" t="s">
        <v>1065</v>
      </c>
      <c r="EN167" s="275" t="s">
        <v>1054</v>
      </c>
      <c r="EO167" s="387">
        <v>0</v>
      </c>
      <c r="EP167" s="387">
        <v>1</v>
      </c>
      <c r="EQ167" s="330">
        <v>0</v>
      </c>
      <c r="ER167" s="845">
        <v>0.05</v>
      </c>
      <c r="ES167" s="330">
        <v>0.4</v>
      </c>
      <c r="ET167" s="846">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6" t="s">
        <v>1070</v>
      </c>
      <c r="EM168" s="319" t="s">
        <v>1069</v>
      </c>
      <c r="EN168" s="275" t="s">
        <v>1054</v>
      </c>
      <c r="EO168" s="387">
        <v>0</v>
      </c>
      <c r="EP168" s="387">
        <v>1</v>
      </c>
      <c r="EQ168" s="810">
        <v>0</v>
      </c>
      <c r="ER168" s="841">
        <v>0</v>
      </c>
      <c r="ES168" s="841">
        <v>1</v>
      </c>
      <c r="ET168" s="844">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0" t="s">
        <v>1078</v>
      </c>
      <c r="EM169" s="319" t="s">
        <v>1076</v>
      </c>
      <c r="EN169" s="275" t="s">
        <v>1077</v>
      </c>
      <c r="EO169" s="275">
        <v>0.3</v>
      </c>
      <c r="EP169" s="275">
        <v>1</v>
      </c>
      <c r="EQ169" s="276">
        <v>0</v>
      </c>
      <c r="ER169" s="842">
        <v>0</v>
      </c>
      <c r="ES169" s="842">
        <v>1</v>
      </c>
      <c r="ET169" s="828">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0" t="s">
        <v>1082</v>
      </c>
      <c r="EM170" s="319" t="s">
        <v>1080</v>
      </c>
      <c r="EN170" s="275" t="s">
        <v>1081</v>
      </c>
      <c r="EO170" s="275">
        <v>6</v>
      </c>
      <c r="EP170" s="812">
        <v>8</v>
      </c>
      <c r="EQ170" s="810">
        <v>0</v>
      </c>
      <c r="ER170" s="841">
        <v>0</v>
      </c>
      <c r="ES170" s="841">
        <v>2</v>
      </c>
      <c r="ET170" s="833">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0" t="s">
        <v>1086</v>
      </c>
      <c r="EM171" s="319" t="s">
        <v>1084</v>
      </c>
      <c r="EN171" s="275" t="s">
        <v>1085</v>
      </c>
      <c r="EO171" s="387">
        <v>15</v>
      </c>
      <c r="EP171" s="839">
        <v>35</v>
      </c>
      <c r="EQ171" s="810">
        <v>0</v>
      </c>
      <c r="ER171" s="841">
        <v>14</v>
      </c>
      <c r="ES171" s="841">
        <v>14</v>
      </c>
      <c r="ET171" s="844">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0" t="s">
        <v>1090</v>
      </c>
      <c r="EM172" s="319" t="s">
        <v>1088</v>
      </c>
      <c r="EN172" s="275" t="s">
        <v>1089</v>
      </c>
      <c r="EO172" s="387">
        <v>140</v>
      </c>
      <c r="EP172" s="387">
        <v>140</v>
      </c>
      <c r="EQ172" s="276">
        <v>20</v>
      </c>
      <c r="ER172" s="276">
        <v>40</v>
      </c>
      <c r="ES172" s="276">
        <v>40</v>
      </c>
      <c r="ET172" s="828">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0" t="s">
        <v>1094</v>
      </c>
      <c r="EM173" s="319" t="s">
        <v>1092</v>
      </c>
      <c r="EN173" s="275" t="s">
        <v>1093</v>
      </c>
      <c r="EO173" s="839">
        <v>12</v>
      </c>
      <c r="EP173" s="839">
        <v>30</v>
      </c>
      <c r="EQ173" s="811">
        <v>2</v>
      </c>
      <c r="ER173" s="811">
        <v>6</v>
      </c>
      <c r="ES173" s="811">
        <v>5</v>
      </c>
      <c r="ET173" s="838">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0" t="s">
        <v>1098</v>
      </c>
      <c r="EM174" s="319" t="s">
        <v>1096</v>
      </c>
      <c r="EN174" s="275" t="s">
        <v>1097</v>
      </c>
      <c r="EO174" s="839">
        <v>4</v>
      </c>
      <c r="EP174" s="839">
        <v>9</v>
      </c>
      <c r="EQ174" s="811">
        <v>1</v>
      </c>
      <c r="ER174" s="842">
        <v>3</v>
      </c>
      <c r="ES174" s="842">
        <v>5</v>
      </c>
      <c r="ET174" s="843">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0" t="s">
        <v>1102</v>
      </c>
      <c r="EM175" s="319" t="s">
        <v>1100</v>
      </c>
      <c r="EN175" s="275" t="s">
        <v>1101</v>
      </c>
      <c r="EO175" s="387">
        <v>0</v>
      </c>
      <c r="EP175" s="387">
        <v>5</v>
      </c>
      <c r="EQ175" s="276">
        <v>0</v>
      </c>
      <c r="ER175" s="847">
        <v>5</v>
      </c>
      <c r="ES175" s="847">
        <v>0</v>
      </c>
      <c r="ET175" s="848">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0" t="s">
        <v>1106</v>
      </c>
      <c r="EM176" s="319" t="s">
        <v>1104</v>
      </c>
      <c r="EN176" s="275" t="s">
        <v>1105</v>
      </c>
      <c r="EO176" s="839">
        <v>64</v>
      </c>
      <c r="EP176" s="839">
        <v>89</v>
      </c>
      <c r="EQ176" s="811">
        <v>7</v>
      </c>
      <c r="ER176" s="842">
        <v>8</v>
      </c>
      <c r="ES176" s="842">
        <v>9</v>
      </c>
      <c r="ET176" s="843">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0" t="s">
        <v>1110</v>
      </c>
      <c r="EM177" s="319" t="s">
        <v>1108</v>
      </c>
      <c r="EN177" s="275" t="s">
        <v>1109</v>
      </c>
      <c r="EO177" s="839">
        <v>1</v>
      </c>
      <c r="EP177" s="839">
        <v>6</v>
      </c>
      <c r="EQ177" s="810">
        <v>0.5</v>
      </c>
      <c r="ER177" s="810">
        <v>1.5</v>
      </c>
      <c r="ES177" s="810">
        <v>1.5</v>
      </c>
      <c r="ET177" s="833">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0" t="s">
        <v>1114</v>
      </c>
      <c r="EM178" s="319" t="s">
        <v>1112</v>
      </c>
      <c r="EN178" s="275" t="s">
        <v>1113</v>
      </c>
      <c r="EO178" s="387">
        <v>0</v>
      </c>
      <c r="EP178" s="387">
        <v>1</v>
      </c>
      <c r="EQ178" s="276">
        <v>0</v>
      </c>
      <c r="ER178" s="277">
        <v>0.5</v>
      </c>
      <c r="ES178" s="277">
        <v>0.5</v>
      </c>
      <c r="ET178" s="828">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0" t="s">
        <v>1118</v>
      </c>
      <c r="EM179" s="319" t="s">
        <v>1116</v>
      </c>
      <c r="EN179" s="275" t="s">
        <v>1117</v>
      </c>
      <c r="EO179" s="387">
        <v>0</v>
      </c>
      <c r="EP179" s="387">
        <v>1</v>
      </c>
      <c r="EQ179" s="276">
        <v>0</v>
      </c>
      <c r="ER179" s="841">
        <v>0.1</v>
      </c>
      <c r="ES179" s="841">
        <v>0.9</v>
      </c>
      <c r="ET179" s="828">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0" t="s">
        <v>1121</v>
      </c>
      <c r="EM180" s="319" t="s">
        <v>1120</v>
      </c>
      <c r="EN180" s="275" t="s">
        <v>906</v>
      </c>
      <c r="EO180" s="387">
        <v>0</v>
      </c>
      <c r="EP180" s="387">
        <v>1</v>
      </c>
      <c r="EQ180" s="330">
        <v>0.02</v>
      </c>
      <c r="ER180" s="841">
        <v>0</v>
      </c>
      <c r="ES180" s="330">
        <v>0.08</v>
      </c>
      <c r="ET180" s="844">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0" t="s">
        <v>1125</v>
      </c>
      <c r="EM181" s="319" t="s">
        <v>1123</v>
      </c>
      <c r="EN181" s="275" t="s">
        <v>1124</v>
      </c>
      <c r="EO181" s="387">
        <v>0</v>
      </c>
      <c r="EP181" s="387">
        <v>1</v>
      </c>
      <c r="EQ181" s="276">
        <v>0</v>
      </c>
      <c r="ER181" s="845">
        <v>0</v>
      </c>
      <c r="ES181" s="330">
        <v>0.35</v>
      </c>
      <c r="ET181" s="846">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0" t="s">
        <v>1132</v>
      </c>
      <c r="EM182" s="319" t="s">
        <v>1130</v>
      </c>
      <c r="EN182" s="275" t="s">
        <v>1131</v>
      </c>
      <c r="EO182" s="275">
        <v>184</v>
      </c>
      <c r="EP182" s="275">
        <v>300</v>
      </c>
      <c r="EQ182" s="276">
        <v>0</v>
      </c>
      <c r="ER182" s="842">
        <v>58</v>
      </c>
      <c r="ES182" s="842">
        <v>58</v>
      </c>
      <c r="ET182" s="828">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0" t="s">
        <v>1136</v>
      </c>
      <c r="EM183" s="319" t="s">
        <v>1134</v>
      </c>
      <c r="EN183" s="275" t="s">
        <v>1135</v>
      </c>
      <c r="EO183" s="275">
        <v>1</v>
      </c>
      <c r="EP183" s="275">
        <v>1</v>
      </c>
      <c r="EQ183" s="330">
        <v>0.25</v>
      </c>
      <c r="ER183" s="330">
        <v>0.25</v>
      </c>
      <c r="ES183" s="330">
        <v>0.25</v>
      </c>
      <c r="ET183" s="827">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0" t="s">
        <v>1140</v>
      </c>
      <c r="EM184" s="319" t="s">
        <v>1138</v>
      </c>
      <c r="EN184" s="275" t="s">
        <v>1139</v>
      </c>
      <c r="EO184" s="649">
        <v>3610</v>
      </c>
      <c r="EP184" s="812">
        <v>3610</v>
      </c>
      <c r="EQ184" s="811">
        <v>3610</v>
      </c>
      <c r="ER184" s="811">
        <v>3610</v>
      </c>
      <c r="ES184" s="811">
        <v>3610</v>
      </c>
      <c r="ET184" s="838">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0" t="s">
        <v>1145</v>
      </c>
      <c r="EM185" s="319" t="s">
        <v>1144</v>
      </c>
      <c r="EN185" s="275" t="s">
        <v>305</v>
      </c>
      <c r="EO185" s="275">
        <v>0</v>
      </c>
      <c r="EP185" s="275">
        <v>1</v>
      </c>
      <c r="EQ185" s="330">
        <v>0.25</v>
      </c>
      <c r="ER185" s="845">
        <v>0</v>
      </c>
      <c r="ES185" s="845">
        <v>0</v>
      </c>
      <c r="ET185" s="846">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6" t="s">
        <v>1152</v>
      </c>
      <c r="EM186" s="319" t="s">
        <v>1149</v>
      </c>
      <c r="EN186" s="275" t="s">
        <v>1150</v>
      </c>
      <c r="EO186" s="275">
        <v>0</v>
      </c>
      <c r="EP186" s="275">
        <v>1</v>
      </c>
      <c r="EQ186" s="277">
        <v>0.5</v>
      </c>
      <c r="ER186" s="817">
        <v>0.3</v>
      </c>
      <c r="ES186" s="817">
        <v>0.2</v>
      </c>
      <c r="ET186" s="828">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6" t="s">
        <v>1156</v>
      </c>
      <c r="EM187" s="319" t="s">
        <v>1154</v>
      </c>
      <c r="EN187" s="275" t="s">
        <v>1155</v>
      </c>
      <c r="EO187" s="275">
        <v>0</v>
      </c>
      <c r="EP187" s="277">
        <v>100</v>
      </c>
      <c r="EQ187" s="277">
        <v>10</v>
      </c>
      <c r="ER187" s="277">
        <v>30</v>
      </c>
      <c r="ES187" s="277">
        <v>30</v>
      </c>
      <c r="ET187" s="831">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6" t="s">
        <v>1160</v>
      </c>
      <c r="EM188" s="319" t="s">
        <v>1158</v>
      </c>
      <c r="EN188" s="275" t="s">
        <v>1159</v>
      </c>
      <c r="EO188" s="387">
        <v>0</v>
      </c>
      <c r="EP188" s="387">
        <v>1</v>
      </c>
      <c r="EQ188" s="276">
        <v>0</v>
      </c>
      <c r="ER188" s="817">
        <v>0.3</v>
      </c>
      <c r="ES188" s="817">
        <v>0.4</v>
      </c>
      <c r="ET188" s="826">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6" t="s">
        <v>1164</v>
      </c>
      <c r="EM189" s="319" t="s">
        <v>1162</v>
      </c>
      <c r="EN189" s="275" t="s">
        <v>1163</v>
      </c>
      <c r="EO189" s="387">
        <v>0</v>
      </c>
      <c r="EP189" s="387">
        <v>2</v>
      </c>
      <c r="EQ189" s="277">
        <v>0</v>
      </c>
      <c r="ER189" s="817">
        <v>0.5</v>
      </c>
      <c r="ES189" s="277">
        <v>1</v>
      </c>
      <c r="ET189" s="826">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6" t="s">
        <v>1168</v>
      </c>
      <c r="EM190" s="319" t="s">
        <v>1166</v>
      </c>
      <c r="EN190" s="275" t="s">
        <v>1167</v>
      </c>
      <c r="EO190" s="387">
        <v>0</v>
      </c>
      <c r="EP190" s="387">
        <v>1</v>
      </c>
      <c r="EQ190" s="330">
        <v>0.25</v>
      </c>
      <c r="ER190" s="330">
        <v>0.25</v>
      </c>
      <c r="ES190" s="330">
        <v>0.25</v>
      </c>
      <c r="ET190" s="827">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6" t="s">
        <v>1172</v>
      </c>
      <c r="EM191" s="319" t="s">
        <v>1170</v>
      </c>
      <c r="EN191" s="275" t="s">
        <v>1171</v>
      </c>
      <c r="EO191" s="839">
        <v>435</v>
      </c>
      <c r="EP191" s="839">
        <v>450</v>
      </c>
      <c r="EQ191" s="811">
        <v>1</v>
      </c>
      <c r="ER191" s="816">
        <v>3</v>
      </c>
      <c r="ES191" s="816">
        <v>9</v>
      </c>
      <c r="ET191" s="838">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0" t="s">
        <v>1178</v>
      </c>
      <c r="EM192" s="319" t="s">
        <v>1176</v>
      </c>
      <c r="EN192" s="275" t="s">
        <v>1177</v>
      </c>
      <c r="EO192" s="275">
        <v>0</v>
      </c>
      <c r="EP192" s="275">
        <v>1</v>
      </c>
      <c r="EQ192" s="276">
        <v>1</v>
      </c>
      <c r="ER192" s="276">
        <v>1</v>
      </c>
      <c r="ES192" s="276">
        <v>1</v>
      </c>
      <c r="ET192" s="828">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0" t="s">
        <v>1182</v>
      </c>
      <c r="EM193" s="319" t="s">
        <v>1180</v>
      </c>
      <c r="EN193" s="275" t="s">
        <v>1181</v>
      </c>
      <c r="EO193" s="275">
        <v>0</v>
      </c>
      <c r="EP193" s="275">
        <v>1</v>
      </c>
      <c r="EQ193" s="276">
        <v>1</v>
      </c>
      <c r="ER193" s="276">
        <v>1</v>
      </c>
      <c r="ES193" s="276">
        <v>1</v>
      </c>
      <c r="ET193" s="828">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0" t="s">
        <v>1186</v>
      </c>
      <c r="EM194" s="319" t="s">
        <v>1184</v>
      </c>
      <c r="EN194" s="275" t="s">
        <v>1185</v>
      </c>
      <c r="EO194" s="387">
        <v>2</v>
      </c>
      <c r="EP194" s="387">
        <v>2</v>
      </c>
      <c r="EQ194" s="811">
        <v>0</v>
      </c>
      <c r="ER194" s="816">
        <v>0</v>
      </c>
      <c r="ES194" s="811">
        <v>1</v>
      </c>
      <c r="ET194" s="832">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0" t="s">
        <v>1193</v>
      </c>
      <c r="EM195" s="319" t="s">
        <v>1191</v>
      </c>
      <c r="EN195" s="275" t="s">
        <v>1192</v>
      </c>
      <c r="EO195" s="275">
        <v>800</v>
      </c>
      <c r="EP195" s="812">
        <v>2800</v>
      </c>
      <c r="EQ195" s="811">
        <v>100</v>
      </c>
      <c r="ER195" s="817">
        <v>1</v>
      </c>
      <c r="ES195" s="816">
        <v>50</v>
      </c>
      <c r="ET195" s="832">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0" t="s">
        <v>1198</v>
      </c>
      <c r="EM196" s="319" t="s">
        <v>1196</v>
      </c>
      <c r="EN196" s="275" t="s">
        <v>1197</v>
      </c>
      <c r="EO196" s="275">
        <v>0</v>
      </c>
      <c r="EP196" s="275">
        <v>400</v>
      </c>
      <c r="EQ196" s="276">
        <v>0</v>
      </c>
      <c r="ER196" s="816">
        <v>0</v>
      </c>
      <c r="ES196" s="816">
        <v>100</v>
      </c>
      <c r="ET196" s="832">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0" t="s">
        <v>1202</v>
      </c>
      <c r="EM197" s="319" t="s">
        <v>1200</v>
      </c>
      <c r="EN197" s="275" t="s">
        <v>1201</v>
      </c>
      <c r="EO197" s="275">
        <v>0</v>
      </c>
      <c r="EP197" s="275">
        <v>100</v>
      </c>
      <c r="EQ197" s="276">
        <v>0</v>
      </c>
      <c r="ER197" s="816">
        <v>0</v>
      </c>
      <c r="ES197" s="816">
        <v>30</v>
      </c>
      <c r="ET197" s="832">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0" t="s">
        <v>1207</v>
      </c>
      <c r="EM198" s="319" t="s">
        <v>1205</v>
      </c>
      <c r="EN198" s="275" t="s">
        <v>1206</v>
      </c>
      <c r="EO198" s="275">
        <v>0</v>
      </c>
      <c r="EP198" s="275">
        <v>1</v>
      </c>
      <c r="EQ198" s="330">
        <v>0</v>
      </c>
      <c r="ER198" s="818">
        <v>0</v>
      </c>
      <c r="ES198" s="330">
        <v>0.5</v>
      </c>
      <c r="ET198" s="829">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0" t="s">
        <v>1211</v>
      </c>
      <c r="EM199" s="319" t="s">
        <v>1209</v>
      </c>
      <c r="EN199" s="275" t="s">
        <v>1905</v>
      </c>
      <c r="EO199" s="277">
        <v>30</v>
      </c>
      <c r="EP199" s="810">
        <v>100</v>
      </c>
      <c r="EQ199" s="810">
        <v>0</v>
      </c>
      <c r="ER199" s="818">
        <v>80</v>
      </c>
      <c r="ES199" s="816">
        <v>20</v>
      </c>
      <c r="ET199" s="829">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0" t="s">
        <v>1215</v>
      </c>
      <c r="EM200" s="319" t="s">
        <v>1213</v>
      </c>
      <c r="EN200" s="275" t="s">
        <v>1214</v>
      </c>
      <c r="EO200" s="275">
        <v>0</v>
      </c>
      <c r="EP200" s="275">
        <v>1</v>
      </c>
      <c r="EQ200" s="330">
        <v>0.51</v>
      </c>
      <c r="ER200" s="330">
        <v>0.16</v>
      </c>
      <c r="ES200" s="330">
        <v>0.16</v>
      </c>
      <c r="ET200" s="827">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19" t="s">
        <v>1220</v>
      </c>
      <c r="EN201" s="275" t="s">
        <v>282</v>
      </c>
      <c r="EO201" s="275">
        <v>0</v>
      </c>
      <c r="EP201" s="275">
        <v>1</v>
      </c>
      <c r="EQ201" s="330">
        <v>0.25</v>
      </c>
      <c r="ER201" s="818">
        <v>0.13</v>
      </c>
      <c r="ES201" s="818">
        <v>0.37</v>
      </c>
      <c r="ET201" s="827">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19" t="s">
        <v>1224</v>
      </c>
      <c r="EN202" s="275" t="s">
        <v>1225</v>
      </c>
      <c r="EO202" s="275">
        <v>2</v>
      </c>
      <c r="EP202" s="275">
        <v>2</v>
      </c>
      <c r="EQ202" s="277">
        <v>0</v>
      </c>
      <c r="ER202" s="330">
        <v>0.75</v>
      </c>
      <c r="ES202" s="330">
        <v>0.75</v>
      </c>
      <c r="ET202" s="831">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19" t="s">
        <v>1228</v>
      </c>
      <c r="EN203" s="275" t="s">
        <v>1229</v>
      </c>
      <c r="EO203" s="689">
        <v>0.25</v>
      </c>
      <c r="EP203" s="387">
        <v>1</v>
      </c>
      <c r="EQ203" s="276">
        <v>0</v>
      </c>
      <c r="ER203" s="818">
        <v>0</v>
      </c>
      <c r="ES203" s="277">
        <v>0.5</v>
      </c>
      <c r="ET203" s="829">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19" t="s">
        <v>1232</v>
      </c>
      <c r="EN204" s="275" t="s">
        <v>1233</v>
      </c>
      <c r="EO204" s="387">
        <v>20</v>
      </c>
      <c r="EP204" s="387">
        <v>20</v>
      </c>
      <c r="EQ204" s="276">
        <v>4</v>
      </c>
      <c r="ER204" s="276">
        <v>6</v>
      </c>
      <c r="ES204" s="816">
        <v>6</v>
      </c>
      <c r="ET204" s="832">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19" t="s">
        <v>1236</v>
      </c>
      <c r="EN205" s="275" t="s">
        <v>1237</v>
      </c>
      <c r="EO205" s="387">
        <v>1</v>
      </c>
      <c r="EP205" s="387">
        <v>1</v>
      </c>
      <c r="EQ205" s="276">
        <v>0</v>
      </c>
      <c r="ER205" s="818">
        <v>0.25</v>
      </c>
      <c r="ES205" s="818">
        <v>0.38</v>
      </c>
      <c r="ET205" s="829">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0" t="s">
        <v>1244</v>
      </c>
      <c r="EM206" s="319" t="s">
        <v>1242</v>
      </c>
      <c r="EN206" s="275" t="s">
        <v>1243</v>
      </c>
      <c r="EO206" s="275">
        <v>0</v>
      </c>
      <c r="EP206" s="275">
        <v>1</v>
      </c>
      <c r="EQ206" s="276">
        <v>0</v>
      </c>
      <c r="ER206" s="817">
        <v>0</v>
      </c>
      <c r="ES206" s="817">
        <v>0.5</v>
      </c>
      <c r="ET206" s="826">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0" t="s">
        <v>1247</v>
      </c>
      <c r="EM207" s="319" t="s">
        <v>1246</v>
      </c>
      <c r="EN207" s="275" t="s">
        <v>874</v>
      </c>
      <c r="EO207" s="275">
        <v>1</v>
      </c>
      <c r="EP207" s="275">
        <v>1</v>
      </c>
      <c r="EQ207" s="277">
        <v>0.2</v>
      </c>
      <c r="ER207" s="277">
        <v>0.3</v>
      </c>
      <c r="ES207" s="277">
        <v>0.3</v>
      </c>
      <c r="ET207" s="831">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0" t="s">
        <v>1251</v>
      </c>
      <c r="EM208" s="319" t="s">
        <v>1249</v>
      </c>
      <c r="EN208" s="275" t="s">
        <v>1250</v>
      </c>
      <c r="EO208" s="387">
        <v>24</v>
      </c>
      <c r="EP208" s="387">
        <v>80</v>
      </c>
      <c r="EQ208" s="276">
        <v>0</v>
      </c>
      <c r="ER208" s="816">
        <v>4</v>
      </c>
      <c r="ES208" s="816">
        <v>26</v>
      </c>
      <c r="ET208" s="832">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0" t="s">
        <v>1255</v>
      </c>
      <c r="EM209" s="319" t="s">
        <v>1253</v>
      </c>
      <c r="EN209" s="275" t="s">
        <v>1254</v>
      </c>
      <c r="EO209" s="839">
        <v>51</v>
      </c>
      <c r="EP209" s="839">
        <v>65</v>
      </c>
      <c r="EQ209" s="811">
        <v>0</v>
      </c>
      <c r="ER209" s="816">
        <v>3</v>
      </c>
      <c r="ES209" s="811">
        <v>6</v>
      </c>
      <c r="ET209" s="832">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0" t="s">
        <v>1259</v>
      </c>
      <c r="EM210" s="319" t="s">
        <v>1257</v>
      </c>
      <c r="EN210" s="275" t="s">
        <v>1258</v>
      </c>
      <c r="EO210" s="387">
        <v>0</v>
      </c>
      <c r="EP210" s="387">
        <v>1</v>
      </c>
      <c r="EQ210" s="276">
        <v>0</v>
      </c>
      <c r="ER210" s="277">
        <v>0.2</v>
      </c>
      <c r="ES210" s="277">
        <v>0.5</v>
      </c>
      <c r="ET210" s="831">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0" t="s">
        <v>1265</v>
      </c>
      <c r="EM211" s="319" t="s">
        <v>1263</v>
      </c>
      <c r="EN211" s="275" t="s">
        <v>1264</v>
      </c>
      <c r="EO211" s="275">
        <v>1</v>
      </c>
      <c r="EP211" s="275">
        <v>1</v>
      </c>
      <c r="EQ211" s="276">
        <v>0</v>
      </c>
      <c r="ER211" s="818">
        <v>0.25</v>
      </c>
      <c r="ES211" s="817">
        <v>0.5</v>
      </c>
      <c r="ET211" s="829">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0" t="s">
        <v>1269</v>
      </c>
      <c r="EM212" s="319" t="s">
        <v>1267</v>
      </c>
      <c r="EN212" s="275" t="s">
        <v>1268</v>
      </c>
      <c r="EO212" s="275">
        <v>0</v>
      </c>
      <c r="EP212" s="275">
        <v>1</v>
      </c>
      <c r="EQ212" s="277">
        <v>0.1</v>
      </c>
      <c r="ER212" s="818">
        <v>0.9</v>
      </c>
      <c r="ES212" s="330">
        <v>0</v>
      </c>
      <c r="ET212" s="831">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0" t="s">
        <v>1273</v>
      </c>
      <c r="EM213" s="319" t="s">
        <v>1267</v>
      </c>
      <c r="EN213" s="275" t="s">
        <v>1272</v>
      </c>
      <c r="EO213" s="275">
        <v>0</v>
      </c>
      <c r="EP213" s="812">
        <v>1</v>
      </c>
      <c r="EQ213" s="814">
        <v>0</v>
      </c>
      <c r="ER213" s="818">
        <v>0.3</v>
      </c>
      <c r="ES213" s="814">
        <v>0.35</v>
      </c>
      <c r="ET213" s="849">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0" t="s">
        <v>1277</v>
      </c>
      <c r="EM214" s="825" t="s">
        <v>1275</v>
      </c>
      <c r="EN214" s="274" t="s">
        <v>1276</v>
      </c>
      <c r="EO214" s="274">
        <v>2</v>
      </c>
      <c r="EP214" s="274">
        <v>2</v>
      </c>
      <c r="EQ214" s="491">
        <v>0</v>
      </c>
      <c r="ER214" s="491">
        <v>0</v>
      </c>
      <c r="ES214" s="816">
        <v>1</v>
      </c>
      <c r="ET214" s="832">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0" t="s">
        <v>1281</v>
      </c>
      <c r="EM215" s="319" t="s">
        <v>1279</v>
      </c>
      <c r="EN215" s="275" t="s">
        <v>1280</v>
      </c>
      <c r="EO215" s="275">
        <v>6</v>
      </c>
      <c r="EP215" s="275">
        <v>8</v>
      </c>
      <c r="EQ215" s="276">
        <v>2</v>
      </c>
      <c r="ER215" s="276">
        <v>2</v>
      </c>
      <c r="ES215" s="276">
        <v>2</v>
      </c>
      <c r="ET215" s="828">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0" t="s">
        <v>1284</v>
      </c>
      <c r="EM216" s="319" t="s">
        <v>1283</v>
      </c>
      <c r="EN216" s="275" t="s">
        <v>305</v>
      </c>
      <c r="EO216" s="275">
        <v>1</v>
      </c>
      <c r="EP216" s="275">
        <v>1</v>
      </c>
      <c r="EQ216" s="330">
        <v>0.25</v>
      </c>
      <c r="ER216" s="330">
        <v>0.25</v>
      </c>
      <c r="ES216" s="330">
        <v>0.25</v>
      </c>
      <c r="ET216" s="827">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0" t="s">
        <v>1288</v>
      </c>
      <c r="EM217" s="319" t="s">
        <v>1286</v>
      </c>
      <c r="EN217" s="275" t="s">
        <v>1287</v>
      </c>
      <c r="EO217" s="275">
        <v>0.05</v>
      </c>
      <c r="EP217" s="812">
        <v>0.7</v>
      </c>
      <c r="EQ217" s="810">
        <v>0.1</v>
      </c>
      <c r="ER217" s="818">
        <v>0.2</v>
      </c>
      <c r="ES217" s="817">
        <v>0.2</v>
      </c>
      <c r="ET217" s="826">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19" t="s">
        <v>1292</v>
      </c>
      <c r="EN218" s="275" t="s">
        <v>1293</v>
      </c>
      <c r="EO218" s="275">
        <v>0</v>
      </c>
      <c r="EP218" s="275">
        <v>1</v>
      </c>
      <c r="EQ218" s="330">
        <v>0</v>
      </c>
      <c r="ER218" s="818">
        <v>0</v>
      </c>
      <c r="ES218" s="277">
        <v>0.5</v>
      </c>
      <c r="ET218" s="826">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19" t="s">
        <v>1296</v>
      </c>
      <c r="EN219" s="275" t="s">
        <v>1297</v>
      </c>
      <c r="EO219" s="275">
        <v>35</v>
      </c>
      <c r="EP219" s="275">
        <v>40</v>
      </c>
      <c r="EQ219" s="276">
        <v>10</v>
      </c>
      <c r="ER219" s="276">
        <v>10</v>
      </c>
      <c r="ES219" s="276">
        <v>10</v>
      </c>
      <c r="ET219" s="828">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19" t="s">
        <v>1300</v>
      </c>
      <c r="EN220" s="275" t="s">
        <v>170</v>
      </c>
      <c r="EO220" s="275">
        <v>0</v>
      </c>
      <c r="EP220" s="275">
        <v>4</v>
      </c>
      <c r="EQ220" s="276">
        <v>1</v>
      </c>
      <c r="ER220" s="276">
        <v>1</v>
      </c>
      <c r="ES220" s="276">
        <v>1</v>
      </c>
      <c r="ET220" s="828">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25" t="s">
        <v>1305</v>
      </c>
      <c r="EN221" s="274" t="s">
        <v>1306</v>
      </c>
      <c r="EO221" s="275">
        <v>1</v>
      </c>
      <c r="EP221" s="275">
        <v>1</v>
      </c>
      <c r="EQ221" s="330">
        <v>0.25</v>
      </c>
      <c r="ER221" s="330">
        <v>0.75</v>
      </c>
      <c r="ES221" s="276">
        <v>0</v>
      </c>
      <c r="ET221" s="828">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25" t="s">
        <v>1305</v>
      </c>
      <c r="EN222" s="274" t="s">
        <v>1309</v>
      </c>
      <c r="EO222" s="275">
        <v>1</v>
      </c>
      <c r="EP222" s="275">
        <v>1</v>
      </c>
      <c r="EQ222" s="330">
        <v>0.25</v>
      </c>
      <c r="ER222" s="330">
        <v>0.25</v>
      </c>
      <c r="ES222" s="330">
        <v>0.25</v>
      </c>
      <c r="ET222" s="827">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19" t="s">
        <v>1312</v>
      </c>
      <c r="EN223" s="275" t="s">
        <v>1313</v>
      </c>
      <c r="EO223" s="275">
        <v>3</v>
      </c>
      <c r="EP223" s="275">
        <v>3</v>
      </c>
      <c r="EQ223" s="276">
        <v>0</v>
      </c>
      <c r="ER223" s="276">
        <v>1</v>
      </c>
      <c r="ES223" s="276">
        <v>1</v>
      </c>
      <c r="ET223" s="828">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25" t="s">
        <v>1316</v>
      </c>
      <c r="EN224" s="274" t="s">
        <v>1317</v>
      </c>
      <c r="EO224" s="275">
        <v>0.3</v>
      </c>
      <c r="EP224" s="275">
        <v>1</v>
      </c>
      <c r="EQ224" s="277">
        <v>0.2</v>
      </c>
      <c r="ER224" s="817">
        <v>0.2</v>
      </c>
      <c r="ES224" s="818">
        <v>0.3</v>
      </c>
      <c r="ET224" s="829">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25" t="s">
        <v>1316</v>
      </c>
      <c r="EN225" s="274" t="s">
        <v>1321</v>
      </c>
      <c r="EO225" s="275">
        <v>0</v>
      </c>
      <c r="EP225" s="275">
        <v>1</v>
      </c>
      <c r="EQ225" s="330">
        <v>0</v>
      </c>
      <c r="ER225" s="818">
        <v>0</v>
      </c>
      <c r="ES225" s="818">
        <v>0.5</v>
      </c>
      <c r="ET225" s="829">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19" t="s">
        <v>1324</v>
      </c>
      <c r="EN226" s="275" t="s">
        <v>1325</v>
      </c>
      <c r="EO226" s="275">
        <v>1</v>
      </c>
      <c r="EP226" s="275">
        <v>1</v>
      </c>
      <c r="EQ226" s="330">
        <v>0.25</v>
      </c>
      <c r="ER226" s="330">
        <v>0.25</v>
      </c>
      <c r="ES226" s="330">
        <v>0.25</v>
      </c>
      <c r="ET226" s="827">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19" t="s">
        <v>1328</v>
      </c>
      <c r="EN227" s="275" t="s">
        <v>1329</v>
      </c>
      <c r="EO227" s="275">
        <v>0.25</v>
      </c>
      <c r="EP227" s="275">
        <v>1</v>
      </c>
      <c r="EQ227" s="277">
        <v>0.2</v>
      </c>
      <c r="ER227" s="277">
        <v>0.3</v>
      </c>
      <c r="ES227" s="330">
        <v>0.25</v>
      </c>
      <c r="ET227" s="827">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19" t="s">
        <v>1332</v>
      </c>
      <c r="EN228" s="275" t="s">
        <v>1333</v>
      </c>
      <c r="EO228" s="275">
        <v>1</v>
      </c>
      <c r="EP228" s="275">
        <v>4</v>
      </c>
      <c r="EQ228" s="276">
        <v>0</v>
      </c>
      <c r="ER228" s="816">
        <v>1</v>
      </c>
      <c r="ES228" s="816">
        <v>3</v>
      </c>
      <c r="ET228" s="832">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0" t="s">
        <v>1341</v>
      </c>
      <c r="EM229" s="319" t="s">
        <v>1339</v>
      </c>
      <c r="EN229" s="275" t="s">
        <v>1340</v>
      </c>
      <c r="EO229" s="275">
        <v>0</v>
      </c>
      <c r="EP229" s="275">
        <v>23</v>
      </c>
      <c r="EQ229" s="276">
        <v>4</v>
      </c>
      <c r="ER229" s="816">
        <v>10</v>
      </c>
      <c r="ES229" s="816">
        <v>6</v>
      </c>
      <c r="ET229" s="832">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19" t="s">
        <v>1348</v>
      </c>
      <c r="EN230" s="275" t="s">
        <v>1349</v>
      </c>
      <c r="EO230" s="275">
        <v>3</v>
      </c>
      <c r="EP230" s="275">
        <v>3</v>
      </c>
      <c r="EQ230" s="277">
        <v>0.2</v>
      </c>
      <c r="ER230" s="817">
        <v>0.2</v>
      </c>
      <c r="ES230" s="817">
        <v>1.4</v>
      </c>
      <c r="ET230" s="826">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19" t="s">
        <v>1353</v>
      </c>
      <c r="EN231" s="275" t="s">
        <v>1354</v>
      </c>
      <c r="EO231" s="275">
        <v>0</v>
      </c>
      <c r="EP231" s="276">
        <v>80</v>
      </c>
      <c r="EQ231" s="276">
        <v>0</v>
      </c>
      <c r="ER231" s="817">
        <v>0</v>
      </c>
      <c r="ES231" s="277">
        <v>20</v>
      </c>
      <c r="ET231" s="826">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19" t="s">
        <v>1357</v>
      </c>
      <c r="EN232" s="275" t="s">
        <v>305</v>
      </c>
      <c r="EO232" s="387">
        <v>1</v>
      </c>
      <c r="EP232" s="387">
        <v>1</v>
      </c>
      <c r="EQ232" s="277">
        <v>0.5</v>
      </c>
      <c r="ER232" s="817">
        <v>0.2</v>
      </c>
      <c r="ES232" s="817">
        <v>0.2</v>
      </c>
      <c r="ET232" s="826">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25" t="s">
        <v>1360</v>
      </c>
      <c r="EN233" s="274" t="s">
        <v>1361</v>
      </c>
      <c r="EO233" s="387">
        <v>0</v>
      </c>
      <c r="EP233" s="387">
        <v>1</v>
      </c>
      <c r="EQ233" s="276">
        <v>0</v>
      </c>
      <c r="ER233" s="817">
        <v>0.4</v>
      </c>
      <c r="ES233" s="817">
        <v>0.6</v>
      </c>
      <c r="ET233" s="828">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25" t="s">
        <v>1360</v>
      </c>
      <c r="EN234" s="274" t="s">
        <v>1365</v>
      </c>
      <c r="EO234" s="387">
        <v>0</v>
      </c>
      <c r="EP234" s="387">
        <v>1</v>
      </c>
      <c r="EQ234" s="277">
        <v>0.1</v>
      </c>
      <c r="ER234" s="277">
        <v>0.9</v>
      </c>
      <c r="ES234" s="276">
        <v>0</v>
      </c>
      <c r="ET234" s="828">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25" t="s">
        <v>1360</v>
      </c>
      <c r="EN235" s="274" t="s">
        <v>1369</v>
      </c>
      <c r="EO235" s="387">
        <v>0</v>
      </c>
      <c r="EP235" s="387">
        <v>1</v>
      </c>
      <c r="EQ235" s="276">
        <v>0</v>
      </c>
      <c r="ER235" s="276">
        <v>1</v>
      </c>
      <c r="ES235" s="276">
        <v>0</v>
      </c>
      <c r="ET235" s="828">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25" t="s">
        <v>1372</v>
      </c>
      <c r="EN236" s="274" t="s">
        <v>1373</v>
      </c>
      <c r="EO236" s="387">
        <v>0</v>
      </c>
      <c r="EP236" s="813">
        <v>0.3</v>
      </c>
      <c r="EQ236" s="814">
        <v>0.05</v>
      </c>
      <c r="ER236" s="814">
        <v>0.05</v>
      </c>
      <c r="ES236" s="810">
        <v>0.1</v>
      </c>
      <c r="ET236" s="833">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25" t="s">
        <v>1376</v>
      </c>
      <c r="EN237" s="274" t="s">
        <v>1377</v>
      </c>
      <c r="EO237" s="387">
        <v>0</v>
      </c>
      <c r="EP237" s="387">
        <v>1</v>
      </c>
      <c r="EQ237" s="277">
        <v>0.3</v>
      </c>
      <c r="ER237" s="817">
        <v>0</v>
      </c>
      <c r="ES237" s="817">
        <v>0.3</v>
      </c>
      <c r="ET237" s="826">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25" t="s">
        <v>1376</v>
      </c>
      <c r="EN238" s="274" t="s">
        <v>1381</v>
      </c>
      <c r="EO238" s="387">
        <v>0</v>
      </c>
      <c r="EP238" s="387">
        <v>1</v>
      </c>
      <c r="EQ238" s="276">
        <v>0</v>
      </c>
      <c r="ER238" s="816">
        <v>0</v>
      </c>
      <c r="ES238" s="276">
        <v>0</v>
      </c>
      <c r="ET238" s="832">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19" t="s">
        <v>1384</v>
      </c>
      <c r="EN239" s="275" t="s">
        <v>1385</v>
      </c>
      <c r="EO239" s="387">
        <v>1</v>
      </c>
      <c r="EP239" s="839">
        <v>4</v>
      </c>
      <c r="EQ239" s="276">
        <v>1</v>
      </c>
      <c r="ER239" s="276">
        <v>1</v>
      </c>
      <c r="ES239" s="276">
        <v>1</v>
      </c>
      <c r="ET239" s="828">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0" t="s">
        <v>1393</v>
      </c>
      <c r="EM240" s="319" t="s">
        <v>1391</v>
      </c>
      <c r="EN240" s="275" t="s">
        <v>1392</v>
      </c>
      <c r="EO240" s="275">
        <v>0</v>
      </c>
      <c r="EP240" s="275">
        <v>5</v>
      </c>
      <c r="EQ240" s="276">
        <v>1</v>
      </c>
      <c r="ER240" s="816">
        <v>3</v>
      </c>
      <c r="ES240" s="817">
        <v>0.9</v>
      </c>
      <c r="ET240" s="826">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0" t="s">
        <v>1397</v>
      </c>
      <c r="EM241" s="825" t="s">
        <v>1395</v>
      </c>
      <c r="EN241" s="274" t="s">
        <v>1396</v>
      </c>
      <c r="EO241" s="275">
        <v>0</v>
      </c>
      <c r="EP241" s="275">
        <v>1</v>
      </c>
      <c r="EQ241" s="276">
        <v>0</v>
      </c>
      <c r="ER241" s="817">
        <v>0.5</v>
      </c>
      <c r="ES241" s="817">
        <v>0.5</v>
      </c>
      <c r="ET241" s="828">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0" t="s">
        <v>1400</v>
      </c>
      <c r="EM242" s="825" t="s">
        <v>1395</v>
      </c>
      <c r="EN242" s="812" t="s">
        <v>1399</v>
      </c>
      <c r="EO242" s="812">
        <v>5</v>
      </c>
      <c r="EP242" s="812">
        <v>1</v>
      </c>
      <c r="EQ242" s="811">
        <v>0</v>
      </c>
      <c r="ER242" s="817">
        <v>0.2</v>
      </c>
      <c r="ES242" s="817">
        <v>0.8</v>
      </c>
      <c r="ET242" s="838">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0" t="s">
        <v>1404</v>
      </c>
      <c r="EM243" s="319" t="s">
        <v>1402</v>
      </c>
      <c r="EN243" s="275" t="s">
        <v>1403</v>
      </c>
      <c r="EO243" s="689">
        <v>0.01</v>
      </c>
      <c r="EP243" s="654">
        <v>0.5</v>
      </c>
      <c r="EQ243" s="276">
        <v>0</v>
      </c>
      <c r="ER243" s="277">
        <v>0.2</v>
      </c>
      <c r="ES243" s="277">
        <v>0.2</v>
      </c>
      <c r="ET243" s="831">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0" t="s">
        <v>1407</v>
      </c>
      <c r="EM244" s="825" t="s">
        <v>1406</v>
      </c>
      <c r="EN244" s="274" t="s">
        <v>1377</v>
      </c>
      <c r="EO244" s="387">
        <v>0</v>
      </c>
      <c r="EP244" s="387">
        <v>1</v>
      </c>
      <c r="EQ244" s="277">
        <v>0.3</v>
      </c>
      <c r="ER244" s="817">
        <v>0.1</v>
      </c>
      <c r="ES244" s="817">
        <v>0.6</v>
      </c>
      <c r="ET244" s="828">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0" t="s">
        <v>1409</v>
      </c>
      <c r="EM245" s="825" t="s">
        <v>1406</v>
      </c>
      <c r="EN245" s="274" t="s">
        <v>1381</v>
      </c>
      <c r="EO245" s="387">
        <v>0</v>
      </c>
      <c r="EP245" s="387">
        <v>1</v>
      </c>
      <c r="EQ245" s="277">
        <v>0.1</v>
      </c>
      <c r="ER245" s="817">
        <v>0</v>
      </c>
      <c r="ES245" s="817">
        <v>0.2</v>
      </c>
      <c r="ET245" s="826">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0" t="s">
        <v>1413</v>
      </c>
      <c r="EM246" s="825" t="s">
        <v>1411</v>
      </c>
      <c r="EN246" s="274" t="s">
        <v>1412</v>
      </c>
      <c r="EO246" s="654">
        <v>0.4</v>
      </c>
      <c r="EP246" s="387">
        <v>1</v>
      </c>
      <c r="EQ246" s="277">
        <v>0.8</v>
      </c>
      <c r="ER246" s="277">
        <v>0.2</v>
      </c>
      <c r="ES246" s="276">
        <v>0</v>
      </c>
      <c r="ET246" s="828">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0" t="s">
        <v>1417</v>
      </c>
      <c r="EM247" s="825" t="s">
        <v>1411</v>
      </c>
      <c r="EN247" s="274" t="s">
        <v>1416</v>
      </c>
      <c r="EO247" s="387">
        <v>0</v>
      </c>
      <c r="EP247" s="387">
        <v>1</v>
      </c>
      <c r="EQ247" s="276">
        <v>0</v>
      </c>
      <c r="ER247" s="817">
        <v>0.2</v>
      </c>
      <c r="ES247" s="817">
        <v>0.6</v>
      </c>
      <c r="ET247" s="826">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0" t="s">
        <v>1420</v>
      </c>
      <c r="EM248" s="319" t="s">
        <v>1419</v>
      </c>
      <c r="EN248" s="275" t="s">
        <v>1385</v>
      </c>
      <c r="EO248" s="387">
        <v>0</v>
      </c>
      <c r="EP248" s="387">
        <v>4</v>
      </c>
      <c r="EQ248" s="276">
        <v>1</v>
      </c>
      <c r="ER248" s="276">
        <v>1</v>
      </c>
      <c r="ES248" s="276">
        <v>1</v>
      </c>
      <c r="ET248" s="828">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0" t="s">
        <v>1426</v>
      </c>
      <c r="EM249" s="319" t="s">
        <v>1425</v>
      </c>
      <c r="EN249" s="275" t="s">
        <v>1385</v>
      </c>
      <c r="EO249" s="275">
        <v>0</v>
      </c>
      <c r="EP249" s="275">
        <v>4</v>
      </c>
      <c r="EQ249" s="276">
        <v>1</v>
      </c>
      <c r="ER249" s="276">
        <v>1</v>
      </c>
      <c r="ES249" s="276">
        <v>1</v>
      </c>
      <c r="ET249" s="828">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0" t="s">
        <v>1430</v>
      </c>
      <c r="EM250" s="319" t="s">
        <v>1428</v>
      </c>
      <c r="EN250" s="275" t="s">
        <v>1429</v>
      </c>
      <c r="EO250" s="275">
        <v>7</v>
      </c>
      <c r="EP250" s="275">
        <v>3</v>
      </c>
      <c r="EQ250" s="277">
        <v>0.5</v>
      </c>
      <c r="ER250" s="816">
        <v>1</v>
      </c>
      <c r="ES250" s="276">
        <v>1</v>
      </c>
      <c r="ET250" s="826">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0" t="s">
        <v>1434</v>
      </c>
      <c r="EM251" s="319" t="s">
        <v>1432</v>
      </c>
      <c r="EN251" s="275" t="s">
        <v>1433</v>
      </c>
      <c r="EO251" s="275">
        <v>0</v>
      </c>
      <c r="EP251" s="275">
        <v>2</v>
      </c>
      <c r="EQ251" s="276">
        <v>0</v>
      </c>
      <c r="ER251" s="276">
        <v>1</v>
      </c>
      <c r="ES251" s="276">
        <v>1</v>
      </c>
      <c r="ET251" s="828">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6" t="s">
        <v>1440</v>
      </c>
      <c r="EM252" s="825" t="s">
        <v>1438</v>
      </c>
      <c r="EN252" s="274" t="s">
        <v>1439</v>
      </c>
      <c r="EO252" s="275">
        <v>0</v>
      </c>
      <c r="EP252" s="275">
        <v>1</v>
      </c>
      <c r="EQ252" s="276">
        <v>1</v>
      </c>
      <c r="ER252" s="276">
        <v>0</v>
      </c>
      <c r="ES252" s="276">
        <v>0</v>
      </c>
      <c r="ET252" s="828">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6" t="s">
        <v>1443</v>
      </c>
      <c r="EM253" s="825" t="s">
        <v>1438</v>
      </c>
      <c r="EN253" s="274" t="s">
        <v>1442</v>
      </c>
      <c r="EO253" s="275">
        <v>0</v>
      </c>
      <c r="EP253" s="275">
        <v>1</v>
      </c>
      <c r="EQ253" s="276">
        <v>0</v>
      </c>
      <c r="ER253" s="816">
        <v>0</v>
      </c>
      <c r="ES253" s="817">
        <v>0.4</v>
      </c>
      <c r="ET253" s="826">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6" t="s">
        <v>1447</v>
      </c>
      <c r="EM254" s="825" t="s">
        <v>1445</v>
      </c>
      <c r="EN254" s="274" t="s">
        <v>1446</v>
      </c>
      <c r="EO254" s="275">
        <v>0</v>
      </c>
      <c r="EP254" s="275">
        <v>1</v>
      </c>
      <c r="EQ254" s="277">
        <v>0.2</v>
      </c>
      <c r="ER254" s="817">
        <v>0.3</v>
      </c>
      <c r="ES254" s="817">
        <v>0.5</v>
      </c>
      <c r="ET254" s="828">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6" t="s">
        <v>1450</v>
      </c>
      <c r="EM255" s="825" t="s">
        <v>1445</v>
      </c>
      <c r="EN255" s="274" t="s">
        <v>1449</v>
      </c>
      <c r="EO255" s="275">
        <v>0</v>
      </c>
      <c r="EP255" s="275">
        <v>1</v>
      </c>
      <c r="EQ255" s="276">
        <v>0</v>
      </c>
      <c r="ER255" s="816">
        <v>0</v>
      </c>
      <c r="ES255" s="817">
        <v>0.4</v>
      </c>
      <c r="ET255" s="826">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6" t="s">
        <v>1459</v>
      </c>
      <c r="EM256" s="319" t="s">
        <v>1456</v>
      </c>
      <c r="EN256" s="275" t="s">
        <v>1457</v>
      </c>
      <c r="EO256" s="275">
        <v>10</v>
      </c>
      <c r="EP256" s="275">
        <v>100</v>
      </c>
      <c r="EQ256" s="276">
        <v>25</v>
      </c>
      <c r="ER256" s="276">
        <v>25</v>
      </c>
      <c r="ES256" s="276">
        <v>25</v>
      </c>
      <c r="ET256" s="828">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6" t="s">
        <v>1463</v>
      </c>
      <c r="EM257" s="319" t="s">
        <v>1461</v>
      </c>
      <c r="EN257" s="275" t="s">
        <v>1462</v>
      </c>
      <c r="EO257" s="330">
        <v>17</v>
      </c>
      <c r="EP257" s="814">
        <v>100</v>
      </c>
      <c r="EQ257" s="814">
        <v>25</v>
      </c>
      <c r="ER257" s="814">
        <v>25</v>
      </c>
      <c r="ES257" s="814">
        <v>25</v>
      </c>
      <c r="ET257" s="849">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6" t="s">
        <v>1467</v>
      </c>
      <c r="EM258" s="319" t="s">
        <v>1465</v>
      </c>
      <c r="EN258" s="275" t="s">
        <v>1466</v>
      </c>
      <c r="EO258" s="387">
        <v>1</v>
      </c>
      <c r="EP258" s="387">
        <v>2</v>
      </c>
      <c r="EQ258" s="277">
        <v>0.6</v>
      </c>
      <c r="ER258" s="277">
        <v>0.8</v>
      </c>
      <c r="ES258" s="277">
        <v>0.6</v>
      </c>
      <c r="ET258" s="828">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6" t="s">
        <v>1471</v>
      </c>
      <c r="EM259" s="319" t="s">
        <v>1469</v>
      </c>
      <c r="EN259" s="275" t="s">
        <v>1470</v>
      </c>
      <c r="EO259" s="387">
        <v>2</v>
      </c>
      <c r="EP259" s="387">
        <v>2</v>
      </c>
      <c r="EQ259" s="277">
        <v>0.5</v>
      </c>
      <c r="ER259" s="277">
        <v>0.5</v>
      </c>
      <c r="ES259" s="277">
        <v>0.5</v>
      </c>
      <c r="ET259" s="831">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6" t="s">
        <v>1475</v>
      </c>
      <c r="EM260" s="319" t="s">
        <v>1473</v>
      </c>
      <c r="EN260" s="275" t="s">
        <v>1474</v>
      </c>
      <c r="EO260" s="387">
        <v>0</v>
      </c>
      <c r="EP260" s="387">
        <v>1</v>
      </c>
      <c r="EQ260" s="330">
        <v>0.25</v>
      </c>
      <c r="ER260" s="330">
        <v>0.25</v>
      </c>
      <c r="ES260" s="330">
        <v>0.25</v>
      </c>
      <c r="ET260" s="827">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6" t="s">
        <v>1479</v>
      </c>
      <c r="EM261" s="319" t="s">
        <v>1477</v>
      </c>
      <c r="EN261" s="275" t="s">
        <v>1478</v>
      </c>
      <c r="EO261" s="387">
        <v>0</v>
      </c>
      <c r="EP261" s="387">
        <v>2</v>
      </c>
      <c r="EQ261" s="276">
        <v>0</v>
      </c>
      <c r="ER261" s="276">
        <v>1</v>
      </c>
      <c r="ES261" s="277">
        <v>0.5</v>
      </c>
      <c r="ET261" s="831">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6" t="s">
        <v>1483</v>
      </c>
      <c r="EM262" s="319" t="s">
        <v>1481</v>
      </c>
      <c r="EN262" s="275" t="s">
        <v>1482</v>
      </c>
      <c r="EO262" s="387">
        <v>9</v>
      </c>
      <c r="EP262" s="387">
        <v>11</v>
      </c>
      <c r="EQ262" s="330">
        <v>2.75</v>
      </c>
      <c r="ER262" s="330">
        <v>2.75</v>
      </c>
      <c r="ES262" s="330">
        <v>2.75</v>
      </c>
      <c r="ET262" s="827">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0" t="s">
        <v>1489</v>
      </c>
      <c r="EM263" s="319" t="s">
        <v>1487</v>
      </c>
      <c r="EN263" s="275" t="s">
        <v>1488</v>
      </c>
      <c r="EO263" s="275">
        <v>0</v>
      </c>
      <c r="EP263" s="275">
        <v>1</v>
      </c>
      <c r="EQ263" s="330">
        <v>0.25</v>
      </c>
      <c r="ER263" s="330">
        <v>0.25</v>
      </c>
      <c r="ES263" s="330">
        <v>0.25</v>
      </c>
      <c r="ET263" s="827">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0" t="s">
        <v>1493</v>
      </c>
      <c r="EM264" s="319" t="s">
        <v>1491</v>
      </c>
      <c r="EN264" s="275" t="s">
        <v>1492</v>
      </c>
      <c r="EO264" s="275">
        <v>1</v>
      </c>
      <c r="EP264" s="275">
        <v>1</v>
      </c>
      <c r="EQ264" s="330">
        <v>0.25</v>
      </c>
      <c r="ER264" s="330">
        <v>0.25</v>
      </c>
      <c r="ES264" s="330">
        <v>0.25</v>
      </c>
      <c r="ET264" s="827">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0" t="s">
        <v>1497</v>
      </c>
      <c r="EM265" s="319" t="s">
        <v>1495</v>
      </c>
      <c r="EN265" s="275" t="s">
        <v>1496</v>
      </c>
      <c r="EO265" s="387">
        <v>1</v>
      </c>
      <c r="EP265" s="387">
        <v>1</v>
      </c>
      <c r="EQ265" s="276">
        <v>1</v>
      </c>
      <c r="ER265" s="276">
        <v>0</v>
      </c>
      <c r="ES265" s="276">
        <v>0</v>
      </c>
      <c r="ET265" s="828">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0" t="s">
        <v>1501</v>
      </c>
      <c r="EM266" s="319" t="s">
        <v>1499</v>
      </c>
      <c r="EN266" s="275" t="s">
        <v>1500</v>
      </c>
      <c r="EO266" s="387">
        <v>1</v>
      </c>
      <c r="EP266" s="387">
        <v>1</v>
      </c>
      <c r="EQ266" s="276">
        <v>0</v>
      </c>
      <c r="ER266" s="276">
        <v>1</v>
      </c>
      <c r="ES266" s="276">
        <v>0</v>
      </c>
      <c r="ET266" s="828">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0" t="s">
        <v>1505</v>
      </c>
      <c r="EM267" s="319" t="s">
        <v>1503</v>
      </c>
      <c r="EN267" s="275" t="s">
        <v>1504</v>
      </c>
      <c r="EO267" s="387">
        <v>0</v>
      </c>
      <c r="EP267" s="387">
        <v>1</v>
      </c>
      <c r="EQ267" s="276">
        <v>0</v>
      </c>
      <c r="ER267" s="276">
        <v>0</v>
      </c>
      <c r="ES267" s="277">
        <v>0.5</v>
      </c>
      <c r="ET267" s="831">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0" t="s">
        <v>1509</v>
      </c>
      <c r="EM268" s="319" t="s">
        <v>1507</v>
      </c>
      <c r="EN268" s="275" t="s">
        <v>1508</v>
      </c>
      <c r="EO268" s="387">
        <v>0</v>
      </c>
      <c r="EP268" s="387">
        <v>1</v>
      </c>
      <c r="EQ268" s="277">
        <v>0.3</v>
      </c>
      <c r="ER268" s="277">
        <v>0</v>
      </c>
      <c r="ES268" s="277">
        <v>0.3</v>
      </c>
      <c r="ET268" s="831">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19" t="s">
        <v>1513</v>
      </c>
      <c r="EN269" s="275" t="s">
        <v>1488</v>
      </c>
      <c r="EO269" s="275">
        <v>0</v>
      </c>
      <c r="EP269" s="275">
        <v>1</v>
      </c>
      <c r="EQ269" s="330">
        <v>0.25</v>
      </c>
      <c r="ER269" s="330">
        <v>0.25</v>
      </c>
      <c r="ES269" s="330">
        <v>0.25</v>
      </c>
      <c r="ET269" s="827">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0" t="s">
        <v>1518</v>
      </c>
      <c r="EM270" s="319" t="s">
        <v>1516</v>
      </c>
      <c r="EN270" s="275" t="s">
        <v>1517</v>
      </c>
      <c r="EO270" s="275">
        <v>5</v>
      </c>
      <c r="EP270" s="275">
        <v>10</v>
      </c>
      <c r="EQ270" s="276">
        <v>0</v>
      </c>
      <c r="ER270" s="276">
        <v>5</v>
      </c>
      <c r="ES270" s="816">
        <v>3</v>
      </c>
      <c r="ET270" s="832">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0" t="s">
        <v>1522</v>
      </c>
      <c r="EM271" s="319" t="s">
        <v>1520</v>
      </c>
      <c r="EN271" s="275" t="s">
        <v>1521</v>
      </c>
      <c r="EO271" s="275">
        <v>1</v>
      </c>
      <c r="EP271" s="275">
        <v>2</v>
      </c>
      <c r="EQ271" s="277">
        <v>0.3</v>
      </c>
      <c r="ER271" s="277">
        <v>0.3</v>
      </c>
      <c r="ES271" s="277">
        <v>1.1000000000000001</v>
      </c>
      <c r="ET271" s="831">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6" t="s">
        <v>1528</v>
      </c>
      <c r="EM272" s="319" t="s">
        <v>1526</v>
      </c>
      <c r="EN272" s="275" t="s">
        <v>1527</v>
      </c>
      <c r="EO272" s="275">
        <v>0</v>
      </c>
      <c r="EP272" s="275">
        <v>1</v>
      </c>
      <c r="EQ272" s="330">
        <v>0.25</v>
      </c>
      <c r="ER272" s="330">
        <v>0.25</v>
      </c>
      <c r="ES272" s="330">
        <v>0.25</v>
      </c>
      <c r="ET272" s="827">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6" t="s">
        <v>1532</v>
      </c>
      <c r="EM273" s="319" t="s">
        <v>1530</v>
      </c>
      <c r="EN273" s="275" t="s">
        <v>1531</v>
      </c>
      <c r="EO273" s="275">
        <v>1</v>
      </c>
      <c r="EP273" s="275">
        <v>3</v>
      </c>
      <c r="EQ273" s="276">
        <v>0</v>
      </c>
      <c r="ER273" s="276">
        <v>1</v>
      </c>
      <c r="ES273" s="276">
        <v>1</v>
      </c>
      <c r="ET273" s="828">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6" t="s">
        <v>1535</v>
      </c>
      <c r="EM274" s="319" t="s">
        <v>1534</v>
      </c>
      <c r="EN274" s="275" t="s">
        <v>1488</v>
      </c>
      <c r="EO274" s="275">
        <v>0</v>
      </c>
      <c r="EP274" s="275">
        <v>1</v>
      </c>
      <c r="EQ274" s="276">
        <v>0</v>
      </c>
      <c r="ER274" s="277">
        <v>0.5</v>
      </c>
      <c r="ES274" s="277">
        <v>0</v>
      </c>
      <c r="ET274" s="831">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0" t="s">
        <v>1542</v>
      </c>
      <c r="EM275" s="319" t="s">
        <v>1540</v>
      </c>
      <c r="EN275" s="275" t="s">
        <v>1541</v>
      </c>
      <c r="EO275" s="275">
        <v>0</v>
      </c>
      <c r="EP275" s="275">
        <v>1</v>
      </c>
      <c r="EQ275" s="276">
        <v>0</v>
      </c>
      <c r="ER275" s="276">
        <v>1</v>
      </c>
      <c r="ES275" s="276">
        <v>0</v>
      </c>
      <c r="ET275" s="828">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0" t="s">
        <v>1546</v>
      </c>
      <c r="EM276" s="319" t="s">
        <v>1544</v>
      </c>
      <c r="EN276" s="275" t="s">
        <v>1545</v>
      </c>
      <c r="EO276" s="275">
        <v>1</v>
      </c>
      <c r="EP276" s="275">
        <v>1</v>
      </c>
      <c r="EQ276" s="330">
        <v>0.25</v>
      </c>
      <c r="ER276" s="330">
        <v>0.75</v>
      </c>
      <c r="ES276" s="276">
        <v>0</v>
      </c>
      <c r="ET276" s="828">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0" t="s">
        <v>1549</v>
      </c>
      <c r="EM277" s="319" t="s">
        <v>1548</v>
      </c>
      <c r="EN277" s="275" t="s">
        <v>1539</v>
      </c>
      <c r="EO277" s="275">
        <v>2</v>
      </c>
      <c r="EP277" s="275">
        <v>4</v>
      </c>
      <c r="EQ277" s="276">
        <v>1</v>
      </c>
      <c r="ER277" s="276">
        <v>1</v>
      </c>
      <c r="ES277" s="276">
        <v>1</v>
      </c>
      <c r="ET277" s="828">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0" t="s">
        <v>1553</v>
      </c>
      <c r="EM278" s="319" t="s">
        <v>1551</v>
      </c>
      <c r="EN278" s="275" t="s">
        <v>1552</v>
      </c>
      <c r="EO278" s="275">
        <v>0</v>
      </c>
      <c r="EP278" s="275">
        <v>1</v>
      </c>
      <c r="EQ278" s="276">
        <v>0</v>
      </c>
      <c r="ER278" s="330">
        <v>0.56999999999999995</v>
      </c>
      <c r="ES278" s="277">
        <v>0.2</v>
      </c>
      <c r="ET278" s="827">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0" t="s">
        <v>1557</v>
      </c>
      <c r="EM279" s="319" t="s">
        <v>1555</v>
      </c>
      <c r="EN279" s="275" t="s">
        <v>1556</v>
      </c>
      <c r="EO279" s="275">
        <v>0</v>
      </c>
      <c r="EP279" s="491">
        <v>50</v>
      </c>
      <c r="EQ279" s="811">
        <v>0</v>
      </c>
      <c r="ER279" s="814">
        <v>10</v>
      </c>
      <c r="ES279" s="814">
        <v>20</v>
      </c>
      <c r="ET279" s="849">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0" t="s">
        <v>1561</v>
      </c>
      <c r="EM280" s="319" t="s">
        <v>1559</v>
      </c>
      <c r="EN280" s="275" t="s">
        <v>1560</v>
      </c>
      <c r="EO280" s="275">
        <v>0</v>
      </c>
      <c r="EP280" s="330">
        <v>100</v>
      </c>
      <c r="EQ280" s="330">
        <v>17</v>
      </c>
      <c r="ER280" s="277">
        <v>50</v>
      </c>
      <c r="ES280" s="330">
        <v>17</v>
      </c>
      <c r="ET280" s="827">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0" t="s">
        <v>1568</v>
      </c>
      <c r="EM281" s="319" t="s">
        <v>1566</v>
      </c>
      <c r="EN281" s="275" t="s">
        <v>1567</v>
      </c>
      <c r="EO281" s="275">
        <v>32</v>
      </c>
      <c r="EP281" s="275">
        <v>32</v>
      </c>
      <c r="EQ281" s="276">
        <v>32</v>
      </c>
      <c r="ER281" s="276">
        <v>32</v>
      </c>
      <c r="ES281" s="276">
        <v>32</v>
      </c>
      <c r="ET281" s="828">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0" t="s">
        <v>1572</v>
      </c>
      <c r="EM282" s="319" t="s">
        <v>1570</v>
      </c>
      <c r="EN282" s="275" t="s">
        <v>1571</v>
      </c>
      <c r="EO282" s="649">
        <v>4</v>
      </c>
      <c r="EP282" s="812">
        <v>5</v>
      </c>
      <c r="EQ282" s="811">
        <v>1</v>
      </c>
      <c r="ER282" s="811">
        <v>1</v>
      </c>
      <c r="ES282" s="811">
        <v>2</v>
      </c>
      <c r="ET282" s="838">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6" t="s">
        <v>1579</v>
      </c>
      <c r="EM283" s="319" t="s">
        <v>1576</v>
      </c>
      <c r="EN283" s="275" t="s">
        <v>1577</v>
      </c>
      <c r="EO283" s="275">
        <v>1</v>
      </c>
      <c r="EP283" s="275">
        <v>1</v>
      </c>
      <c r="EQ283" s="277">
        <v>0.5</v>
      </c>
      <c r="ER283" s="817">
        <v>0</v>
      </c>
      <c r="ES283" s="276">
        <v>0</v>
      </c>
      <c r="ET283" s="826">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6" t="s">
        <v>1582</v>
      </c>
      <c r="EM284" s="319" t="s">
        <v>1576</v>
      </c>
      <c r="EN284" s="275" t="s">
        <v>1581</v>
      </c>
      <c r="EO284" s="275">
        <v>1</v>
      </c>
      <c r="EP284" s="812">
        <v>1</v>
      </c>
      <c r="EQ284" s="811">
        <v>0</v>
      </c>
      <c r="ER284" s="816">
        <v>0</v>
      </c>
      <c r="ES284" s="811">
        <v>0</v>
      </c>
      <c r="ET284" s="832">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6" t="s">
        <v>1586</v>
      </c>
      <c r="EM285" s="825" t="s">
        <v>1584</v>
      </c>
      <c r="EN285" s="274" t="s">
        <v>1585</v>
      </c>
      <c r="EO285" s="654">
        <v>0.5</v>
      </c>
      <c r="EP285" s="387">
        <v>1</v>
      </c>
      <c r="EQ285" s="276">
        <v>0</v>
      </c>
      <c r="ER285" s="277">
        <v>0.5</v>
      </c>
      <c r="ES285" s="330">
        <v>0.25</v>
      </c>
      <c r="ET285" s="827">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6" t="s">
        <v>1589</v>
      </c>
      <c r="EM286" s="825" t="s">
        <v>1584</v>
      </c>
      <c r="EN286" s="274" t="s">
        <v>1588</v>
      </c>
      <c r="EO286" s="275">
        <v>0.7</v>
      </c>
      <c r="EP286" s="275">
        <v>1</v>
      </c>
      <c r="EQ286" s="277">
        <v>0.5</v>
      </c>
      <c r="ER286" s="818">
        <v>0.25</v>
      </c>
      <c r="ES286" s="818">
        <v>0.25</v>
      </c>
      <c r="ET286" s="828">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6" t="s">
        <v>1592</v>
      </c>
      <c r="EM287" s="319" t="s">
        <v>1591</v>
      </c>
      <c r="EN287" s="275" t="s">
        <v>1531</v>
      </c>
      <c r="EO287" s="654">
        <v>0.5</v>
      </c>
      <c r="EP287" s="387">
        <v>1</v>
      </c>
      <c r="EQ287" s="330">
        <v>0.25</v>
      </c>
      <c r="ER287" s="330">
        <v>0.25</v>
      </c>
      <c r="ES287" s="330">
        <v>0.25</v>
      </c>
      <c r="ET287" s="827">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6" t="s">
        <v>1596</v>
      </c>
      <c r="EM288" s="825" t="s">
        <v>1594</v>
      </c>
      <c r="EN288" s="274" t="s">
        <v>1595</v>
      </c>
      <c r="EO288" s="387">
        <v>1</v>
      </c>
      <c r="EP288" s="387">
        <v>4</v>
      </c>
      <c r="EQ288" s="276">
        <v>1</v>
      </c>
      <c r="ER288" s="276">
        <v>1</v>
      </c>
      <c r="ES288" s="276">
        <v>1</v>
      </c>
      <c r="ET288" s="828">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6" t="s">
        <v>1599</v>
      </c>
      <c r="EM289" s="825" t="s">
        <v>1594</v>
      </c>
      <c r="EN289" s="274" t="s">
        <v>1598</v>
      </c>
      <c r="EO289" s="387">
        <v>1</v>
      </c>
      <c r="EP289" s="387">
        <v>4</v>
      </c>
      <c r="EQ289" s="276">
        <v>1</v>
      </c>
      <c r="ER289" s="276">
        <v>1</v>
      </c>
      <c r="ES289" s="276">
        <v>1</v>
      </c>
      <c r="ET289" s="828">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6" t="s">
        <v>1603</v>
      </c>
      <c r="EM290" s="825" t="s">
        <v>1601</v>
      </c>
      <c r="EN290" s="274" t="s">
        <v>1602</v>
      </c>
      <c r="EO290" s="387">
        <v>1</v>
      </c>
      <c r="EP290" s="387">
        <v>4</v>
      </c>
      <c r="EQ290" s="276">
        <v>1</v>
      </c>
      <c r="ER290" s="276">
        <v>1</v>
      </c>
      <c r="ES290" s="276">
        <v>1</v>
      </c>
      <c r="ET290" s="828">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6" t="s">
        <v>1606</v>
      </c>
      <c r="EM291" s="825" t="s">
        <v>1601</v>
      </c>
      <c r="EN291" s="274" t="s">
        <v>1605</v>
      </c>
      <c r="EO291" s="387">
        <v>1</v>
      </c>
      <c r="EP291" s="387">
        <v>4</v>
      </c>
      <c r="EQ291" s="276">
        <v>1</v>
      </c>
      <c r="ER291" s="276">
        <v>1</v>
      </c>
      <c r="ES291" s="276">
        <v>1</v>
      </c>
      <c r="ET291" s="828">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6" t="s">
        <v>1610</v>
      </c>
      <c r="EM292" s="825" t="s">
        <v>1608</v>
      </c>
      <c r="EN292" s="274" t="s">
        <v>1609</v>
      </c>
      <c r="EO292" s="654">
        <v>0.5</v>
      </c>
      <c r="EP292" s="387">
        <v>1</v>
      </c>
      <c r="EQ292" s="330">
        <v>0.25</v>
      </c>
      <c r="ER292" s="330">
        <v>0.25</v>
      </c>
      <c r="ES292" s="330">
        <v>0.25</v>
      </c>
      <c r="ET292" s="827">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6" t="s">
        <v>1614</v>
      </c>
      <c r="EM293" s="825" t="s">
        <v>1612</v>
      </c>
      <c r="EN293" s="274" t="s">
        <v>1613</v>
      </c>
      <c r="EO293" s="654">
        <v>0.5</v>
      </c>
      <c r="EP293" s="387">
        <v>1</v>
      </c>
      <c r="EQ293" s="330">
        <v>0.25</v>
      </c>
      <c r="ER293" s="330">
        <v>0.25</v>
      </c>
      <c r="ES293" s="330">
        <v>0.25</v>
      </c>
      <c r="ET293" s="827">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6" t="s">
        <v>1618</v>
      </c>
      <c r="EM294" s="319" t="s">
        <v>1616</v>
      </c>
      <c r="EN294" s="275" t="s">
        <v>1617</v>
      </c>
      <c r="EO294" s="387">
        <v>0</v>
      </c>
      <c r="EP294" s="387">
        <v>1</v>
      </c>
      <c r="EQ294" s="276">
        <v>0</v>
      </c>
      <c r="ER294" s="276">
        <v>1</v>
      </c>
      <c r="ES294" s="276">
        <v>0</v>
      </c>
      <c r="ET294" s="828">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6" t="s">
        <v>1624</v>
      </c>
      <c r="EM295" s="319" t="s">
        <v>1622</v>
      </c>
      <c r="EN295" s="275" t="s">
        <v>1621</v>
      </c>
      <c r="EO295" s="275">
        <v>0</v>
      </c>
      <c r="EP295" s="275">
        <v>1</v>
      </c>
      <c r="EQ295" s="330">
        <v>0.25</v>
      </c>
      <c r="ER295" s="330">
        <v>0.25</v>
      </c>
      <c r="ES295" s="330">
        <v>0.25</v>
      </c>
      <c r="ET295" s="827">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6" t="s">
        <v>1628</v>
      </c>
      <c r="EM296" s="319" t="s">
        <v>1626</v>
      </c>
      <c r="EN296" s="275" t="s">
        <v>1627</v>
      </c>
      <c r="EO296" s="387">
        <v>0</v>
      </c>
      <c r="EP296" s="387">
        <v>1</v>
      </c>
      <c r="EQ296" s="330">
        <v>0.25</v>
      </c>
      <c r="ER296" s="330">
        <v>0.25</v>
      </c>
      <c r="ES296" s="330">
        <v>0.25</v>
      </c>
      <c r="ET296" s="827">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0" t="s">
        <v>1634</v>
      </c>
      <c r="EM297" s="319" t="s">
        <v>1632</v>
      </c>
      <c r="EN297" s="275" t="s">
        <v>1633</v>
      </c>
      <c r="EO297" s="275">
        <v>1</v>
      </c>
      <c r="EP297" s="275">
        <v>1</v>
      </c>
      <c r="EQ297" s="330">
        <v>1</v>
      </c>
      <c r="ER297" s="330">
        <v>1</v>
      </c>
      <c r="ES297" s="330">
        <v>1</v>
      </c>
      <c r="ET297" s="827">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0" t="s">
        <v>1638</v>
      </c>
      <c r="EM298" s="319" t="s">
        <v>1636</v>
      </c>
      <c r="EN298" s="275" t="s">
        <v>1637</v>
      </c>
      <c r="EO298" s="275">
        <v>198</v>
      </c>
      <c r="EP298" s="275">
        <v>230</v>
      </c>
      <c r="EQ298" s="276">
        <v>50</v>
      </c>
      <c r="ER298" s="276">
        <v>60</v>
      </c>
      <c r="ES298" s="276">
        <v>60</v>
      </c>
      <c r="ET298" s="828">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6" t="s">
        <v>1646</v>
      </c>
      <c r="EM299" s="319" t="s">
        <v>1643</v>
      </c>
      <c r="EN299" s="275" t="s">
        <v>1644</v>
      </c>
      <c r="EO299" s="275">
        <v>1</v>
      </c>
      <c r="EP299" s="275">
        <v>1</v>
      </c>
      <c r="EQ299" s="276">
        <v>1</v>
      </c>
      <c r="ER299" s="276">
        <v>0</v>
      </c>
      <c r="ES299" s="276">
        <v>0</v>
      </c>
      <c r="ET299" s="828">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6" t="s">
        <v>1650</v>
      </c>
      <c r="EM300" s="319" t="s">
        <v>1648</v>
      </c>
      <c r="EN300" s="275" t="s">
        <v>1649</v>
      </c>
      <c r="EO300" s="275">
        <v>0</v>
      </c>
      <c r="EP300" s="275">
        <v>1</v>
      </c>
      <c r="EQ300" s="330">
        <v>0.25</v>
      </c>
      <c r="ER300" s="330">
        <v>0.25</v>
      </c>
      <c r="ES300" s="330">
        <v>0.25</v>
      </c>
      <c r="ET300" s="827">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6" t="s">
        <v>1654</v>
      </c>
      <c r="EM301" s="319" t="s">
        <v>1652</v>
      </c>
      <c r="EN301" s="275" t="s">
        <v>1653</v>
      </c>
      <c r="EO301" s="275">
        <v>3500</v>
      </c>
      <c r="EP301" s="275">
        <v>1500</v>
      </c>
      <c r="EQ301" s="811">
        <v>3000</v>
      </c>
      <c r="ER301" s="811">
        <v>2500</v>
      </c>
      <c r="ES301" s="811">
        <v>2000</v>
      </c>
      <c r="ET301" s="838">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6" t="s">
        <v>1658</v>
      </c>
      <c r="EM302" s="319" t="s">
        <v>1656</v>
      </c>
      <c r="EN302" s="275" t="s">
        <v>1657</v>
      </c>
      <c r="EO302" s="275">
        <v>1</v>
      </c>
      <c r="EP302" s="275">
        <v>1</v>
      </c>
      <c r="EQ302" s="330">
        <v>0.25</v>
      </c>
      <c r="ER302" s="330">
        <v>0.25</v>
      </c>
      <c r="ES302" s="330">
        <v>0.25</v>
      </c>
      <c r="ET302" s="827">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6" t="s">
        <v>1662</v>
      </c>
      <c r="EM303" s="319" t="s">
        <v>1660</v>
      </c>
      <c r="EN303" s="275" t="s">
        <v>1661</v>
      </c>
      <c r="EO303" s="275">
        <v>0</v>
      </c>
      <c r="EP303" s="275">
        <v>1</v>
      </c>
      <c r="EQ303" s="330">
        <v>0.25</v>
      </c>
      <c r="ER303" s="330">
        <v>0.25</v>
      </c>
      <c r="ES303" s="330">
        <v>0.25</v>
      </c>
      <c r="ET303" s="827">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0" t="s">
        <v>1666</v>
      </c>
      <c r="EM304" s="851" t="s">
        <v>1664</v>
      </c>
      <c r="EN304" s="852" t="s">
        <v>1665</v>
      </c>
      <c r="EO304" s="853">
        <v>2</v>
      </c>
      <c r="EP304" s="853">
        <v>3</v>
      </c>
      <c r="EQ304" s="854">
        <v>0.75</v>
      </c>
      <c r="ER304" s="854">
        <v>0.75</v>
      </c>
      <c r="ES304" s="854">
        <v>0.75</v>
      </c>
      <c r="ET304" s="85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6" t="s">
        <v>1715</v>
      </c>
      <c r="B3" s="867" t="s">
        <v>1716</v>
      </c>
      <c r="C3" s="868" t="s">
        <v>1717</v>
      </c>
      <c r="E3" s="211" t="str">
        <f>+CONCATENATE(C3," - ",B3)</f>
        <v>WALFRANDO ADOLFO FORERO BEJARANO - ALCALDE MUNICPAL</v>
      </c>
    </row>
    <row r="4" spans="1:5" ht="30" x14ac:dyDescent="0.25">
      <c r="A4" s="866" t="s">
        <v>1718</v>
      </c>
      <c r="B4" s="867" t="s">
        <v>1719</v>
      </c>
      <c r="C4" s="868" t="s">
        <v>1720</v>
      </c>
      <c r="E4" s="211" t="str">
        <f t="shared" ref="E4:E44" si="0">+CONCATENATE(C4," - ",B4)</f>
        <v>MARLA PATRICIA BARBOSA PALLARES - JEFE OFICINA JURÍDICA Y DE CONTRATACIÓN</v>
      </c>
    </row>
    <row r="5" spans="1:5" ht="30" x14ac:dyDescent="0.25">
      <c r="A5" s="866" t="s">
        <v>1721</v>
      </c>
      <c r="B5" s="867" t="s">
        <v>1722</v>
      </c>
      <c r="C5" s="868" t="s">
        <v>1723</v>
      </c>
      <c r="E5" s="211" t="str">
        <f t="shared" si="0"/>
        <v>LILIANA FERNANDA LÓPEZ RIVEROS - JEFE DE CONTROL INTERNO</v>
      </c>
    </row>
    <row r="6" spans="1:5" ht="30" x14ac:dyDescent="0.25">
      <c r="A6" s="866" t="s">
        <v>1724</v>
      </c>
      <c r="B6" s="867" t="s">
        <v>1725</v>
      </c>
      <c r="C6" s="868" t="s">
        <v>1726</v>
      </c>
      <c r="E6" s="211" t="str">
        <f t="shared" si="0"/>
        <v>LUIS ARMANDO SUÁREZ MORENO - SECRETARIO DE GOBIERNO</v>
      </c>
    </row>
    <row r="7" spans="1:5" ht="42.75" x14ac:dyDescent="0.25">
      <c r="A7" s="866" t="s">
        <v>1727</v>
      </c>
      <c r="B7" s="867" t="s">
        <v>1728</v>
      </c>
      <c r="C7" s="868" t="s">
        <v>1729</v>
      </c>
      <c r="E7" s="211" t="str">
        <f t="shared" si="0"/>
        <v>MARTHA LUCÍA FARIAS VILLARRAGA - SECRETARIA DE DESARROLLO ADMINISTRATIVO</v>
      </c>
    </row>
    <row r="8" spans="1:5" ht="42.75" x14ac:dyDescent="0.25">
      <c r="A8" s="866" t="s">
        <v>1917</v>
      </c>
      <c r="B8" s="867" t="s">
        <v>1916</v>
      </c>
      <c r="C8" s="868" t="s">
        <v>1730</v>
      </c>
      <c r="E8" s="211" t="str">
        <f t="shared" si="0"/>
        <v>LUZ EMILCE MAMBUSCAY LÓPEZ - SECRETARIA DESARROLLO ECONÓMICO</v>
      </c>
    </row>
    <row r="9" spans="1:5" ht="42.75" x14ac:dyDescent="0.25">
      <c r="A9" s="866" t="s">
        <v>1731</v>
      </c>
      <c r="B9" s="867" t="s">
        <v>1732</v>
      </c>
      <c r="C9" s="868" t="s">
        <v>1733</v>
      </c>
      <c r="E9" s="211" t="str">
        <f t="shared" si="0"/>
        <v>LINETH MAGALY VÁSQUEZ ROCHA - SECRETARIA DE DESARROLLO E INTEGRACIÓN SOCIAL</v>
      </c>
    </row>
    <row r="10" spans="1:5" ht="30" x14ac:dyDescent="0.25">
      <c r="A10" s="866" t="s">
        <v>1734</v>
      </c>
      <c r="B10" s="867" t="s">
        <v>1915</v>
      </c>
      <c r="C10" s="868" t="s">
        <v>1914</v>
      </c>
      <c r="E10" s="211" t="str">
        <f t="shared" si="0"/>
        <v>CARLOS JULIÁN NAVAS MARTÍNEZ - SECRETARIO DEL AMBIENTE</v>
      </c>
    </row>
    <row r="11" spans="1:5" ht="30" x14ac:dyDescent="0.25">
      <c r="A11" s="866" t="s">
        <v>1735</v>
      </c>
      <c r="B11" s="867" t="s">
        <v>1736</v>
      </c>
      <c r="C11" s="868" t="s">
        <v>1737</v>
      </c>
      <c r="E11" s="211" t="str">
        <f t="shared" si="0"/>
        <v>CÉSAR ORLANDO CHAPETÓN MARTÍNEZ  - SECRETARIO DE PLANEACIÓN</v>
      </c>
    </row>
    <row r="12" spans="1:5" x14ac:dyDescent="0.25">
      <c r="A12" s="866" t="s">
        <v>1738</v>
      </c>
      <c r="B12" s="867" t="s">
        <v>1739</v>
      </c>
      <c r="C12" s="868" t="s">
        <v>1740</v>
      </c>
      <c r="E12" s="211" t="str">
        <f t="shared" si="0"/>
        <v>WILMAN CONTRERAS MATEUS - SECRETARIO DE SALUD</v>
      </c>
    </row>
    <row r="13" spans="1:5" ht="30" x14ac:dyDescent="0.25">
      <c r="A13" s="869" t="s">
        <v>1741</v>
      </c>
      <c r="B13" s="867" t="s">
        <v>1742</v>
      </c>
      <c r="C13" s="868" t="s">
        <v>1743</v>
      </c>
      <c r="E13" s="211" t="str">
        <f t="shared" si="0"/>
        <v>SANDRA PATRICIA GARAVITO MORENO - SECRETARIA DE EDUCACIÓN</v>
      </c>
    </row>
    <row r="14" spans="1:5" ht="30" x14ac:dyDescent="0.25">
      <c r="A14" s="866" t="s">
        <v>1744</v>
      </c>
      <c r="B14" s="867" t="s">
        <v>1745</v>
      </c>
      <c r="C14" s="868" t="s">
        <v>1746</v>
      </c>
      <c r="E14" s="211" t="str">
        <f t="shared" si="0"/>
        <v>RAFAEL ANTONIO RIVERA GÓMEZ - SECRETARIO DE INFRAESTRUCTURA</v>
      </c>
    </row>
    <row r="15" spans="1:5" ht="30" x14ac:dyDescent="0.25">
      <c r="A15" s="866" t="s">
        <v>1747</v>
      </c>
      <c r="B15" s="867" t="s">
        <v>1748</v>
      </c>
      <c r="C15" s="868" t="s">
        <v>1749</v>
      </c>
      <c r="E15" s="211" t="str">
        <f t="shared" si="0"/>
        <v>MIGUEL ALEJANDRO RICO SUAREZ - SECRETARIO DE HACIENDA</v>
      </c>
    </row>
    <row r="16" spans="1:5" ht="42.75" x14ac:dyDescent="0.25">
      <c r="A16" s="866" t="s">
        <v>1750</v>
      </c>
      <c r="B16" s="867" t="s">
        <v>1751</v>
      </c>
      <c r="C16" s="868" t="s">
        <v>1752</v>
      </c>
      <c r="E16" s="211" t="str">
        <f t="shared" si="0"/>
        <v>JOHNNY FERNEY PÉREZ QUINCHE - SECRETARIO DE CULTURA Y PATRIMONIO</v>
      </c>
    </row>
    <row r="17" spans="1:5" ht="30" x14ac:dyDescent="0.25">
      <c r="A17" s="866" t="s">
        <v>1753</v>
      </c>
      <c r="B17" s="867" t="s">
        <v>1754</v>
      </c>
      <c r="C17" s="868" t="s">
        <v>1755</v>
      </c>
      <c r="E17" s="211" t="str">
        <f t="shared" si="0"/>
        <v>ANGELA PATRICIA NAVARRO LÓPEZ - JEFE DE COMUNICACIONES</v>
      </c>
    </row>
    <row r="18" spans="1:5" ht="57" x14ac:dyDescent="0.25">
      <c r="A18" s="866" t="s">
        <v>1756</v>
      </c>
      <c r="B18" s="867" t="s">
        <v>1757</v>
      </c>
      <c r="C18" s="868" t="s">
        <v>1758</v>
      </c>
      <c r="E18" s="211" t="str">
        <f t="shared" si="0"/>
        <v>HENRY HERNAN PRIETO VALBUENA - DIRECTOR EJECUTIVO INSTITUTO DE RECREACIÓN Y DEPORTE</v>
      </c>
    </row>
    <row r="19" spans="1:5" ht="30" x14ac:dyDescent="0.25">
      <c r="A19" s="866" t="s">
        <v>1759</v>
      </c>
      <c r="B19" s="867" t="s">
        <v>1760</v>
      </c>
      <c r="C19" s="868" t="s">
        <v>1761</v>
      </c>
      <c r="E19" s="211" t="str">
        <f t="shared" si="0"/>
        <v xml:space="preserve">FRANCISCO ALIRIO RODRÍGUEZ SANTOS - GERENTE EMPRESA DE SERVICIOS PÚBLICOS </v>
      </c>
    </row>
    <row r="20" spans="1:5" ht="15.75" x14ac:dyDescent="0.25">
      <c r="A20" s="870"/>
      <c r="B20" s="871"/>
      <c r="C20" s="872"/>
      <c r="E20" s="211" t="str">
        <f t="shared" si="0"/>
        <v xml:space="preserve"> - </v>
      </c>
    </row>
    <row r="21" spans="1:5" ht="15.75" x14ac:dyDescent="0.25">
      <c r="A21" s="870"/>
      <c r="B21" s="871"/>
      <c r="C21" s="872"/>
      <c r="E21" s="211" t="str">
        <f t="shared" si="0"/>
        <v xml:space="preserve"> - </v>
      </c>
    </row>
    <row r="22" spans="1:5" ht="15.75" x14ac:dyDescent="0.25">
      <c r="A22" s="870"/>
      <c r="B22" s="871"/>
      <c r="C22" s="872"/>
      <c r="E22" s="211" t="str">
        <f t="shared" si="0"/>
        <v xml:space="preserve"> - </v>
      </c>
    </row>
    <row r="23" spans="1:5" ht="15.75" x14ac:dyDescent="0.25">
      <c r="A23" s="870"/>
      <c r="B23" s="871"/>
      <c r="C23" s="872"/>
      <c r="E23" s="211" t="str">
        <f t="shared" si="0"/>
        <v xml:space="preserve"> - </v>
      </c>
    </row>
    <row r="24" spans="1:5" ht="15.75" x14ac:dyDescent="0.25">
      <c r="A24" s="870"/>
      <c r="B24" s="871"/>
      <c r="C24" s="872"/>
      <c r="E24" s="211" t="str">
        <f t="shared" si="0"/>
        <v xml:space="preserve"> - </v>
      </c>
    </row>
    <row r="25" spans="1:5" ht="15.75" x14ac:dyDescent="0.25">
      <c r="A25" s="870"/>
      <c r="B25" s="871"/>
      <c r="C25" s="872"/>
      <c r="E25" s="211" t="str">
        <f t="shared" si="0"/>
        <v xml:space="preserve"> - </v>
      </c>
    </row>
    <row r="26" spans="1:5" ht="15.75" x14ac:dyDescent="0.25">
      <c r="A26" s="870"/>
      <c r="B26" s="871"/>
      <c r="C26" s="872"/>
      <c r="E26" s="211" t="str">
        <f t="shared" si="0"/>
        <v xml:space="preserve"> - </v>
      </c>
    </row>
    <row r="27" spans="1:5" ht="15.75" x14ac:dyDescent="0.25">
      <c r="A27" s="870"/>
      <c r="B27" s="871"/>
      <c r="C27" s="872"/>
      <c r="E27" s="211" t="str">
        <f t="shared" si="0"/>
        <v xml:space="preserve"> - </v>
      </c>
    </row>
    <row r="28" spans="1:5" ht="15.75" x14ac:dyDescent="0.25">
      <c r="A28" s="870"/>
      <c r="B28" s="871"/>
      <c r="C28" s="872"/>
      <c r="E28" s="211" t="str">
        <f t="shared" si="0"/>
        <v xml:space="preserve"> - </v>
      </c>
    </row>
    <row r="29" spans="1:5" ht="15.75" x14ac:dyDescent="0.25">
      <c r="A29" s="870"/>
      <c r="B29" s="871"/>
      <c r="C29" s="872"/>
      <c r="E29" s="211" t="str">
        <f t="shared" si="0"/>
        <v xml:space="preserve"> - </v>
      </c>
    </row>
    <row r="30" spans="1:5" x14ac:dyDescent="0.25">
      <c r="A30" s="873"/>
      <c r="B30" s="874"/>
      <c r="C30" s="875"/>
      <c r="E30" s="211" t="str">
        <f t="shared" si="0"/>
        <v xml:space="preserve"> - </v>
      </c>
    </row>
    <row r="31" spans="1:5" x14ac:dyDescent="0.25">
      <c r="A31" s="873"/>
      <c r="B31" s="874"/>
      <c r="C31" s="875"/>
      <c r="E31" s="211" t="str">
        <f t="shared" si="0"/>
        <v xml:space="preserve"> - </v>
      </c>
    </row>
    <row r="32" spans="1:5" x14ac:dyDescent="0.25">
      <c r="A32" s="873"/>
      <c r="B32" s="874"/>
      <c r="C32" s="875"/>
      <c r="E32" s="211" t="str">
        <f t="shared" si="0"/>
        <v xml:space="preserve"> - </v>
      </c>
    </row>
    <row r="33" spans="1:5" x14ac:dyDescent="0.25">
      <c r="A33" s="873"/>
      <c r="B33" s="874"/>
      <c r="C33" s="875"/>
      <c r="E33" s="211" t="str">
        <f t="shared" si="0"/>
        <v xml:space="preserve"> - </v>
      </c>
    </row>
    <row r="34" spans="1:5" x14ac:dyDescent="0.25">
      <c r="A34" s="873"/>
      <c r="B34" s="874"/>
      <c r="C34" s="875"/>
      <c r="E34" s="211" t="str">
        <f t="shared" si="0"/>
        <v xml:space="preserve"> - </v>
      </c>
    </row>
    <row r="35" spans="1:5" x14ac:dyDescent="0.25">
      <c r="A35" s="873"/>
      <c r="B35" s="874"/>
      <c r="C35" s="875"/>
      <c r="E35" s="211" t="str">
        <f t="shared" si="0"/>
        <v xml:space="preserve"> - </v>
      </c>
    </row>
    <row r="36" spans="1:5" x14ac:dyDescent="0.25">
      <c r="A36" s="873"/>
      <c r="B36" s="874"/>
      <c r="C36" s="875"/>
      <c r="E36" s="211" t="str">
        <f t="shared" si="0"/>
        <v xml:space="preserve"> - </v>
      </c>
    </row>
    <row r="37" spans="1:5" x14ac:dyDescent="0.25">
      <c r="A37" s="873"/>
      <c r="B37" s="874"/>
      <c r="C37" s="875"/>
      <c r="E37" s="211" t="str">
        <f t="shared" si="0"/>
        <v xml:space="preserve"> - </v>
      </c>
    </row>
    <row r="38" spans="1:5" x14ac:dyDescent="0.25">
      <c r="A38" s="873"/>
      <c r="B38" s="874"/>
      <c r="C38" s="875"/>
      <c r="E38" s="211" t="str">
        <f t="shared" si="0"/>
        <v xml:space="preserve"> - </v>
      </c>
    </row>
    <row r="39" spans="1:5" x14ac:dyDescent="0.25">
      <c r="A39" s="873"/>
      <c r="B39" s="874"/>
      <c r="C39" s="875"/>
      <c r="E39" s="211" t="str">
        <f t="shared" si="0"/>
        <v xml:space="preserve"> - </v>
      </c>
    </row>
    <row r="40" spans="1:5" x14ac:dyDescent="0.25">
      <c r="A40" s="873"/>
      <c r="B40" s="874"/>
      <c r="C40" s="875"/>
      <c r="E40" s="211" t="str">
        <f t="shared" si="0"/>
        <v xml:space="preserve"> - </v>
      </c>
    </row>
    <row r="41" spans="1:5" x14ac:dyDescent="0.25">
      <c r="A41" s="873"/>
      <c r="B41" s="874"/>
      <c r="C41" s="875"/>
      <c r="E41" s="211" t="str">
        <f t="shared" si="0"/>
        <v xml:space="preserve"> - </v>
      </c>
    </row>
    <row r="42" spans="1:5" x14ac:dyDescent="0.25">
      <c r="A42" s="873"/>
      <c r="B42" s="874"/>
      <c r="C42" s="875"/>
      <c r="E42" s="211" t="str">
        <f t="shared" si="0"/>
        <v xml:space="preserve"> - </v>
      </c>
    </row>
    <row r="43" spans="1:5" x14ac:dyDescent="0.25">
      <c r="A43" s="873"/>
      <c r="B43" s="874"/>
      <c r="C43" s="875"/>
      <c r="E43" s="211" t="str">
        <f t="shared" si="0"/>
        <v xml:space="preserve"> - </v>
      </c>
    </row>
    <row r="44" spans="1:5" ht="15.75" thickBot="1" x14ac:dyDescent="0.3">
      <c r="A44" s="876"/>
      <c r="B44" s="877"/>
      <c r="C44" s="878"/>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I5" sqref="I5:J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7" t="s">
        <v>2000</v>
      </c>
      <c r="B1" s="1057"/>
      <c r="C1" s="1057"/>
      <c r="D1" s="1057"/>
      <c r="E1" s="1057"/>
      <c r="F1" s="1057"/>
      <c r="G1" s="1057"/>
      <c r="H1" s="1057"/>
      <c r="I1" s="1057"/>
      <c r="J1" s="1057"/>
      <c r="K1" s="1057"/>
      <c r="L1" s="1057"/>
      <c r="M1" s="1057"/>
      <c r="N1" s="1057"/>
      <c r="O1" s="1057"/>
      <c r="P1" s="1057"/>
    </row>
    <row r="2" spans="1:18" s="68" customFormat="1" ht="48" customHeight="1" x14ac:dyDescent="0.2">
      <c r="A2" s="67" t="s">
        <v>1765</v>
      </c>
      <c r="B2" s="1058" t="s">
        <v>1766</v>
      </c>
      <c r="C2" s="1059"/>
      <c r="D2" s="1059"/>
      <c r="E2" s="1059"/>
      <c r="F2" s="1059"/>
      <c r="G2" s="1059"/>
      <c r="H2" s="1060"/>
      <c r="I2" s="1058" t="s">
        <v>1767</v>
      </c>
      <c r="J2" s="1059"/>
      <c r="K2" s="1060"/>
      <c r="L2" s="1061" t="s">
        <v>1768</v>
      </c>
      <c r="M2" s="1061"/>
      <c r="N2" s="1061"/>
      <c r="O2" s="1061"/>
      <c r="P2" s="1062"/>
    </row>
    <row r="3" spans="1:18" ht="51" x14ac:dyDescent="0.2">
      <c r="A3" s="69" t="s">
        <v>1769</v>
      </c>
      <c r="B3" s="70" t="s">
        <v>1770</v>
      </c>
      <c r="C3" s="71" t="s">
        <v>1771</v>
      </c>
      <c r="D3" s="71" t="s">
        <v>1920</v>
      </c>
      <c r="E3" s="71" t="s">
        <v>1919</v>
      </c>
      <c r="F3" s="71" t="s">
        <v>1921</v>
      </c>
      <c r="G3" s="71" t="s">
        <v>1922</v>
      </c>
      <c r="H3" s="1063" t="s">
        <v>1693</v>
      </c>
      <c r="I3" s="70" t="s">
        <v>1772</v>
      </c>
      <c r="J3" s="71" t="s">
        <v>1773</v>
      </c>
      <c r="K3" s="1063" t="s">
        <v>1696</v>
      </c>
      <c r="L3" s="70" t="s">
        <v>1774</v>
      </c>
      <c r="M3" s="71" t="s">
        <v>1698</v>
      </c>
      <c r="N3" s="71" t="s">
        <v>1775</v>
      </c>
      <c r="O3" s="71" t="s">
        <v>1776</v>
      </c>
      <c r="P3" s="72" t="s">
        <v>1777</v>
      </c>
    </row>
    <row r="4" spans="1:18" ht="18" x14ac:dyDescent="0.2">
      <c r="A4" s="69" t="s">
        <v>1778</v>
      </c>
      <c r="B4" s="73" t="s">
        <v>1687</v>
      </c>
      <c r="C4" s="74" t="s">
        <v>1688</v>
      </c>
      <c r="D4" s="74" t="s">
        <v>1779</v>
      </c>
      <c r="E4" s="74" t="s">
        <v>1690</v>
      </c>
      <c r="F4" s="74" t="s">
        <v>1691</v>
      </c>
      <c r="G4" s="74" t="s">
        <v>1692</v>
      </c>
      <c r="H4" s="1063"/>
      <c r="I4" s="75" t="s">
        <v>1694</v>
      </c>
      <c r="J4" s="76" t="s">
        <v>1695</v>
      </c>
      <c r="K4" s="1063"/>
      <c r="L4" s="75" t="s">
        <v>1697</v>
      </c>
      <c r="M4" s="76" t="s">
        <v>1698</v>
      </c>
      <c r="N4" s="76" t="s">
        <v>1699</v>
      </c>
      <c r="O4" s="76" t="s">
        <v>1700</v>
      </c>
      <c r="P4" s="77" t="s">
        <v>1701</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79" t="s">
        <v>2001</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E1.P_B.MR3 - SALUD CON ANTENCIÓN DIGNA PRIORITARIA Y DE CALIDAD</Descripci_x00f3_n>
  </documentManagement>
</p:properties>
</file>

<file path=customXml/itemProps1.xml><?xml version="1.0" encoding="utf-8"?>
<ds:datastoreItem xmlns:ds="http://schemas.openxmlformats.org/officeDocument/2006/customXml" ds:itemID="{ECA5A32D-2520-434D-90C0-F1FB197A3209}"/>
</file>

<file path=customXml/itemProps2.xml><?xml version="1.0" encoding="utf-8"?>
<ds:datastoreItem xmlns:ds="http://schemas.openxmlformats.org/officeDocument/2006/customXml" ds:itemID="{7BFD724C-D61C-48F5-A96C-71A05FE4D94B}"/>
</file>

<file path=customXml/itemProps3.xml><?xml version="1.0" encoding="utf-8"?>
<ds:datastoreItem xmlns:ds="http://schemas.openxmlformats.org/officeDocument/2006/customXml" ds:itemID="{08DA6FA5-991D-4854-85A4-32462966133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E1.P_B.MR3 - SALUD CON ANTENCIÓN DIGNA PRIORITARIA Y DE CALIDAD</dc:title>
  <dc:creator>FARID</dc:creator>
  <cp:lastModifiedBy>Adriana Mora</cp:lastModifiedBy>
  <dcterms:created xsi:type="dcterms:W3CDTF">2017-01-16T16:29:25Z</dcterms:created>
  <dcterms:modified xsi:type="dcterms:W3CDTF">2020-01-31T14:00:21Z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